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definedNames>
    <definedName name="_xlnm._FilterDatabase" localSheetId="5" hidden="1">'Call Tracker (Equity)'!$A$70:$B$281</definedName>
  </definedNames>
  <calcPr calcId="162913"/>
</workbook>
</file>

<file path=xl/calcChain.xml><?xml version="1.0" encoding="utf-8"?>
<calcChain xmlns="http://schemas.openxmlformats.org/spreadsheetml/2006/main">
  <c r="K23" i="7" l="1"/>
  <c r="M23" i="7" s="1"/>
  <c r="P38" i="6" l="1"/>
  <c r="L27" i="6" l="1"/>
  <c r="K27" i="6"/>
  <c r="M27" i="6" s="1"/>
  <c r="L18" i="6"/>
  <c r="K18" i="6"/>
  <c r="M18" i="6" s="1"/>
  <c r="L28" i="6"/>
  <c r="K28" i="6"/>
  <c r="P37" i="6"/>
  <c r="P36" i="6"/>
  <c r="P35" i="6"/>
  <c r="P34" i="6"/>
  <c r="M28" i="6" l="1"/>
  <c r="L31" i="6"/>
  <c r="K31" i="6"/>
  <c r="M31" i="6" s="1"/>
  <c r="L32" i="6"/>
  <c r="K32" i="6"/>
  <c r="M32" i="6" s="1"/>
  <c r="K265" i="6"/>
  <c r="L265" i="6" s="1"/>
  <c r="K283" i="6"/>
  <c r="L283" i="6" s="1"/>
  <c r="P33" i="6"/>
  <c r="K22" i="7"/>
  <c r="K21" i="7"/>
  <c r="K20" i="7"/>
  <c r="M20" i="7" s="1"/>
  <c r="K19" i="7"/>
  <c r="M19" i="7" s="1"/>
  <c r="K18" i="7"/>
  <c r="M18" i="7" s="1"/>
  <c r="L15" i="6" l="1"/>
  <c r="K15" i="6"/>
  <c r="M15" i="6" s="1"/>
  <c r="L29" i="6"/>
  <c r="K29" i="6"/>
  <c r="P63" i="6"/>
  <c r="M29" i="6" l="1"/>
  <c r="K274" i="6"/>
  <c r="L274" i="6" s="1"/>
  <c r="L22" i="6"/>
  <c r="K22" i="6"/>
  <c r="P30" i="6"/>
  <c r="M22" i="6" l="1"/>
  <c r="L13" i="6"/>
  <c r="K13" i="6"/>
  <c r="M13" i="6" s="1"/>
  <c r="L24" i="6"/>
  <c r="K24" i="6"/>
  <c r="P26" i="6"/>
  <c r="M24" i="6" l="1"/>
  <c r="L20" i="6"/>
  <c r="K20" i="6"/>
  <c r="M20" i="6" s="1"/>
  <c r="L19" i="6"/>
  <c r="K19" i="6"/>
  <c r="P25" i="6"/>
  <c r="P23" i="6"/>
  <c r="M19" i="6" l="1"/>
  <c r="L12" i="6"/>
  <c r="K12" i="6"/>
  <c r="L10" i="6"/>
  <c r="K10" i="6"/>
  <c r="M10" i="6" l="1"/>
  <c r="M12" i="6"/>
  <c r="P14" i="6"/>
  <c r="L17" i="6" l="1"/>
  <c r="K17" i="6"/>
  <c r="L21" i="6"/>
  <c r="K21" i="6"/>
  <c r="M21" i="6" s="1"/>
  <c r="M17" i="6" l="1"/>
  <c r="L16" i="6"/>
  <c r="K16" i="6"/>
  <c r="M16" i="6" l="1"/>
  <c r="P62" i="6"/>
  <c r="K11" i="6"/>
  <c r="L11" i="6"/>
  <c r="M11" i="6" l="1"/>
  <c r="K286" i="6" l="1"/>
  <c r="L286" i="6" s="1"/>
  <c r="K284" i="6" l="1"/>
  <c r="L284" i="6" s="1"/>
  <c r="K270" i="6" l="1"/>
  <c r="L270" i="6" s="1"/>
  <c r="K285" i="6" l="1"/>
  <c r="L285" i="6" s="1"/>
  <c r="K282" i="6" l="1"/>
  <c r="L282" i="6" s="1"/>
  <c r="K259" i="6" l="1"/>
  <c r="L259" i="6" s="1"/>
  <c r="K280" i="6" l="1"/>
  <c r="L280" i="6" s="1"/>
  <c r="K281" i="6" l="1"/>
  <c r="L281" i="6" s="1"/>
  <c r="K247" i="6" l="1"/>
  <c r="L247" i="6" s="1"/>
  <c r="K266" i="6" l="1"/>
  <c r="L266" i="6" s="1"/>
  <c r="K272" i="6" l="1"/>
  <c r="L272" i="6" s="1"/>
  <c r="K278" i="6" l="1"/>
  <c r="L278" i="6" s="1"/>
  <c r="P61" i="6" l="1"/>
  <c r="K257" i="6" l="1"/>
  <c r="L257" i="6" s="1"/>
  <c r="K267" i="6" l="1"/>
  <c r="L267" i="6" s="1"/>
  <c r="K273" i="6" l="1"/>
  <c r="L273" i="6" s="1"/>
  <c r="K241" i="6" l="1"/>
  <c r="L241" i="6" s="1"/>
  <c r="K242" i="6" l="1"/>
  <c r="L242" i="6" s="1"/>
  <c r="K268" i="6" l="1"/>
  <c r="L268" i="6" s="1"/>
  <c r="K260" i="6" l="1"/>
  <c r="L260" i="6" s="1"/>
  <c r="K264" i="6" l="1"/>
  <c r="L264" i="6" s="1"/>
  <c r="K269" i="6" l="1"/>
  <c r="L269" i="6" s="1"/>
  <c r="K261" i="6" l="1"/>
  <c r="L261" i="6" s="1"/>
  <c r="K255" i="6"/>
  <c r="L255" i="6" s="1"/>
  <c r="K263" i="6" l="1"/>
  <c r="L263" i="6" s="1"/>
  <c r="K251" i="6" l="1"/>
  <c r="L251" i="6" s="1"/>
  <c r="K252" i="6" l="1"/>
  <c r="L252" i="6" s="1"/>
  <c r="K245" i="6"/>
  <c r="L245" i="6" s="1"/>
  <c r="K262" i="6" l="1"/>
  <c r="L262" i="6" s="1"/>
  <c r="K256" i="6"/>
  <c r="L256" i="6" s="1"/>
  <c r="K258" i="6" l="1"/>
  <c r="L258" i="6" s="1"/>
  <c r="L6" i="2" l="1"/>
  <c r="K6" i="3"/>
  <c r="D7" i="5" l="1"/>
  <c r="M7" i="6"/>
  <c r="K253" i="6" l="1"/>
  <c r="L253" i="6" s="1"/>
  <c r="K250" i="6" l="1"/>
  <c r="L250" i="6" s="1"/>
  <c r="K254" i="6" l="1"/>
  <c r="L254" i="6" s="1"/>
  <c r="K249" i="6"/>
  <c r="L249" i="6" s="1"/>
  <c r="K248" i="6"/>
  <c r="L248" i="6" s="1"/>
  <c r="K246" i="6"/>
  <c r="L246" i="6" s="1"/>
  <c r="H244" i="6"/>
  <c r="K244" i="6" s="1"/>
  <c r="L244" i="6" s="1"/>
  <c r="K243" i="6"/>
  <c r="L243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F205" i="6"/>
  <c r="K205" i="6" s="1"/>
  <c r="L205" i="6" s="1"/>
  <c r="K204" i="6"/>
  <c r="L204" i="6" s="1"/>
  <c r="F203" i="6"/>
  <c r="K203" i="6" s="1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4" i="6"/>
  <c r="L184" i="6" s="1"/>
  <c r="F183" i="6"/>
  <c r="K183" i="6" s="1"/>
  <c r="L183" i="6" s="1"/>
  <c r="K182" i="6"/>
  <c r="L182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7" i="6"/>
  <c r="L157" i="6" s="1"/>
  <c r="K155" i="6"/>
  <c r="L155" i="6" s="1"/>
  <c r="K153" i="6"/>
  <c r="L153" i="6" s="1"/>
  <c r="K151" i="6"/>
  <c r="L151" i="6" s="1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L137" i="6" s="1"/>
  <c r="K136" i="6"/>
  <c r="L136" i="6" s="1"/>
  <c r="F135" i="6"/>
  <c r="K135" i="6" s="1"/>
  <c r="L135" i="6" s="1"/>
  <c r="H134" i="6"/>
  <c r="K134" i="6" s="1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H100" i="6"/>
  <c r="K100" i="6" s="1"/>
  <c r="L100" i="6" s="1"/>
  <c r="F99" i="6"/>
  <c r="K99" i="6" s="1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6" i="4"/>
</calcChain>
</file>

<file path=xl/sharedStrings.xml><?xml version="1.0" encoding="utf-8"?>
<sst xmlns="http://schemas.openxmlformats.org/spreadsheetml/2006/main" count="3680" uniqueCount="1238">
  <si>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</si>
  <si>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</si>
  <si>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</si>
  <si>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</si>
  <si>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</si>
  <si>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</si>
  <si>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</si>
  <si>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</si>
  <si>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</si>
  <si>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</si>
  <si>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</si>
  <si>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</si>
  <si>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</si>
  <si>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</si>
  <si>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</si>
  <si>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</si>
  <si>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</si>
  <si>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</si>
  <si>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</si>
  <si>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</si>
  <si>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</si>
  <si>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</si>
  <si>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</si>
  <si>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</si>
  <si>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</si>
  <si>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</si>
  <si>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</si>
  <si>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</si>
  <si>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</si>
  <si>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</si>
  <si>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</si>
  <si>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</si>
  <si>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</si>
  <si>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</si>
  <si>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</si>
  <si>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</si>
  <si>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</si>
  <si>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</si>
  <si>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</si>
  <si>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</si>
  <si>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</si>
  <si>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</si>
  <si>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</si>
  <si>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</si>
  <si>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</si>
  <si>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</si>
  <si>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</si>
  <si>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</si>
  <si>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</si>
  <si>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</si>
  <si>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</si>
  <si>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</si>
  <si>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</si>
  <si>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</si>
  <si>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</si>
  <si>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</si>
  <si>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</si>
  <si>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</si>
  <si>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</si>
  <si>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</si>
  <si>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</si>
  <si>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</si>
  <si>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</si>
  <si>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</si>
  <si>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</si>
  <si>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</si>
  <si>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</si>
  <si>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</si>
  <si>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</si>
  <si>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</si>
  <si>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</si>
  <si>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</si>
  <si>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</si>
  <si>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</si>
  <si>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</si>
  <si>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</si>
  <si>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</si>
  <si>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</si>
  <si>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</si>
  <si>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</si>
  <si>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</si>
  <si>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</si>
  <si>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</si>
  <si>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</si>
  <si>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</si>
  <si>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</si>
  <si>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</si>
  <si>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</si>
  <si>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</si>
  <si>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</si>
  <si>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</si>
  <si>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</si>
  <si>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</si>
  <si>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</si>
  <si>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</si>
  <si>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</si>
  <si>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</si>
  <si>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</si>
  <si>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</si>
  <si>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</si>
  <si>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</si>
  <si>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</si>
  <si>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</si>
  <si>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</si>
  <si>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</si>
  <si>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</si>
  <si>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</si>
  <si>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</si>
  <si>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</si>
  <si>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</si>
  <si>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</si>
  <si>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</si>
  <si>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</si>
  <si>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</si>
  <si>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</si>
  <si>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</si>
  <si>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</si>
  <si>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</si>
  <si>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</si>
  <si>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</si>
  <si>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</si>
  <si>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</si>
  <si>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</si>
  <si>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</si>
  <si>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</si>
  <si>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</si>
  <si>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</si>
  <si>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</si>
  <si>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</si>
  <si>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</si>
  <si>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</si>
  <si>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</si>
  <si>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</si>
  <si>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</si>
  <si>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</si>
  <si>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</si>
  <si>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</si>
  <si>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</si>
  <si>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</si>
  <si>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</si>
  <si>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</si>
  <si>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</si>
  <si>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</si>
  <si>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</si>
  <si>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</si>
  <si>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</si>
  <si>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</si>
  <si>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</si>
  <si>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</si>
  <si>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</si>
  <si>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</si>
  <si>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</si>
  <si>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</si>
  <si>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</si>
  <si>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</si>
  <si>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</si>
  <si>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</si>
  <si>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</si>
  <si>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</si>
  <si>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</si>
  <si>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</si>
  <si>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</si>
  <si>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</si>
  <si>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</si>
  <si>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</si>
  <si>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</si>
  <si>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</si>
  <si>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</si>
  <si>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</si>
  <si>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</si>
  <si>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</si>
  <si>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</si>
  <si>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</si>
  <si>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</si>
  <si>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</si>
  <si>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</si>
  <si>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</si>
  <si>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</si>
  <si>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</si>
  <si>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</si>
  <si>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</si>
  <si>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</si>
  <si>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</si>
  <si>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</si>
  <si>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</si>
  <si>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</si>
  <si>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</si>
  <si>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</si>
  <si>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</si>
  <si>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</si>
  <si>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</si>
  <si>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</si>
  <si>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</si>
  <si>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</si>
  <si>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</si>
  <si>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</si>
  <si>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</si>
  <si>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</si>
  <si>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</si>
  <si>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</si>
  <si>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</si>
  <si>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</si>
  <si>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</si>
  <si>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</si>
  <si>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</si>
  <si>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</si>
  <si>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</si>
  <si>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</si>
  <si>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</si>
  <si>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</si>
  <si>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</si>
  <si>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</si>
  <si>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</si>
  <si>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</si>
  <si>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</si>
  <si>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</si>
  <si>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</si>
  <si>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</si>
  <si>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</si>
  <si>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</si>
  <si>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</si>
  <si>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</si>
  <si>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</si>
  <si>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</si>
  <si>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</si>
  <si>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</si>
  <si>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</si>
  <si>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</si>
  <si>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</si>
  <si>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</si>
  <si>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</si>
  <si>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</si>
  <si>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</si>
  <si>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</si>
  <si>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</si>
  <si>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</si>
  <si>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</si>
  <si>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</si>
  <si>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</si>
  <si>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</si>
  <si>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</si>
  <si>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</si>
  <si>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</si>
  <si>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</si>
  <si>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</si>
  <si>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</si>
  <si>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</si>
  <si>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</si>
  <si>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</si>
  <si>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</si>
  <si>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</si>
  <si>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</si>
  <si>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</si>
  <si>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</si>
  <si>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</si>
  <si>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</si>
  <si>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</si>
  <si>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</si>
  <si>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</si>
  <si>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</si>
  <si>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</si>
  <si>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</si>
  <si>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</si>
  <si>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</si>
  <si>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</si>
  <si>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</si>
  <si>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</si>
  <si>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</si>
  <si>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</si>
  <si>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</si>
  <si>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</si>
  <si>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</si>
  <si>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</si>
  <si>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</si>
  <si>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</si>
  <si>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</si>
  <si>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</si>
  <si>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</si>
  <si>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</si>
  <si>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</si>
  <si>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</si>
  <si>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</si>
  <si>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</si>
  <si>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</si>
  <si>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</si>
  <si>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</si>
  <si>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</si>
  <si>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</si>
  <si>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</si>
  <si>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</si>
  <si>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</si>
  <si>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</si>
  <si>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</si>
  <si>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</si>
  <si>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</si>
  <si>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</si>
  <si>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</si>
  <si>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</si>
  <si>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</si>
  <si>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</si>
  <si>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</si>
  <si>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</si>
  <si>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</si>
  <si>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</si>
  <si>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</si>
  <si>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</si>
  <si>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</si>
  <si>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</si>
  <si>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</si>
  <si>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</si>
  <si>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</si>
  <si>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</si>
  <si>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</si>
  <si>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</si>
  <si>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</si>
  <si>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</si>
  <si>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</si>
  <si>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</si>
  <si>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</si>
  <si>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</si>
  <si>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</si>
  <si>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</si>
  <si>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</si>
  <si>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</si>
  <si>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</si>
  <si>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</si>
  <si>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</si>
  <si>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</si>
  <si>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</si>
  <si>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</si>
  <si>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</si>
  <si>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</si>
  <si>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</si>
  <si>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</si>
  <si>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</si>
  <si>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</si>
  <si>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</si>
  <si>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</si>
  <si>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</si>
  <si>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</si>
  <si>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</si>
  <si>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</si>
  <si>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</si>
  <si>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</si>
  <si>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</si>
  <si>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</si>
  <si>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</si>
  <si>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</si>
  <si>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</si>
  <si>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</si>
  <si>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</si>
  <si>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</si>
  <si>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</si>
  <si>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</si>
  <si>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</si>
  <si>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</si>
  <si>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</si>
  <si>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</si>
  <si>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</si>
  <si>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</si>
  <si>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</si>
  <si>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</si>
  <si>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</si>
  <si>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</si>
  <si>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</si>
  <si>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</si>
  <si>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</si>
  <si>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</si>
  <si>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</si>
  <si>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</si>
  <si>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</si>
  <si>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</si>
  <si>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</si>
  <si>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</si>
  <si>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</si>
  <si>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</si>
  <si>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</si>
  <si>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</si>
  <si>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</si>
  <si>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</si>
  <si>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</si>
  <si>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</si>
  <si>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</si>
  <si>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</si>
  <si>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</si>
  <si>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</si>
  <si>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</si>
  <si>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</si>
  <si>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</si>
  <si>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</si>
  <si>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</si>
  <si>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</si>
  <si>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</si>
  <si>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</si>
  <si>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</si>
  <si>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</si>
  <si>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</si>
  <si>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</si>
  <si>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</si>
  <si>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</si>
  <si>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</si>
  <si>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</si>
  <si>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</si>
  <si>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</si>
  <si>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</si>
  <si>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</si>
  <si>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</si>
  <si>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</si>
  <si>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</si>
  <si>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</si>
  <si>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</si>
  <si>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</si>
  <si>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</si>
  <si>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</si>
  <si>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</si>
  <si>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</si>
  <si>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</si>
  <si>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</si>
  <si>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</si>
  <si>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</si>
  <si>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</si>
  <si>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</si>
  <si>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</si>
  <si>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</si>
  <si>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</si>
  <si>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</si>
  <si>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</si>
  <si>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</si>
  <si>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</si>
  <si>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</si>
  <si>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</si>
  <si>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</si>
  <si>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</si>
  <si>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</si>
  <si>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</si>
  <si>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</si>
  <si>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</si>
  <si>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</si>
  <si>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</si>
  <si>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</si>
  <si>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</si>
  <si>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</si>
  <si>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</si>
  <si>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</si>
  <si>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</si>
  <si>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</si>
  <si>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</si>
  <si>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</si>
  <si>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</si>
  <si>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</si>
  <si>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</si>
  <si>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</si>
  <si>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</si>
  <si>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</si>
  <si>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</si>
  <si>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</si>
  <si>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</si>
  <si>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</si>
  <si>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</si>
  <si>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</si>
  <si>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</si>
  <si>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</si>
  <si>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</si>
  <si>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</si>
  <si>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</si>
  <si>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</si>
  <si>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</si>
  <si>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</si>
  <si>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</si>
  <si>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</si>
  <si>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</si>
  <si>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</si>
  <si>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</si>
  <si>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</si>
  <si>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</si>
  <si>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</si>
  <si>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</si>
  <si>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</si>
  <si>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</si>
  <si>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</si>
  <si>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</si>
  <si>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</si>
  <si>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</si>
  <si>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</si>
  <si>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</si>
  <si>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</si>
  <si>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</si>
  <si>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</si>
  <si>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</si>
  <si>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</si>
  <si>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</si>
  <si>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</si>
  <si>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</si>
  <si>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</si>
  <si>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</si>
  <si>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</si>
  <si>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</si>
  <si>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</si>
  <si>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</si>
  <si>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</si>
  <si>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</si>
  <si>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</si>
  <si>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</si>
  <si>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</si>
  <si>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</si>
  <si>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</si>
  <si>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</si>
  <si>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</si>
  <si>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</si>
  <si>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</si>
  <si>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</si>
  <si>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</si>
  <si>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</si>
  <si>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</si>
  <si>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</si>
  <si>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</si>
  <si>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</si>
  <si>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</si>
  <si>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</si>
  <si>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</si>
  <si>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</si>
  <si>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</si>
  <si>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</si>
  <si>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</si>
  <si>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</si>
  <si>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</si>
  <si>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</si>
  <si>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</si>
  <si>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</si>
  <si>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</si>
  <si>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</si>
  <si>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</si>
  <si>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</si>
  <si>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</si>
  <si>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</si>
  <si>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</si>
  <si>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</si>
  <si>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</si>
  <si>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</si>
  <si>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</si>
  <si>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</si>
  <si>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</si>
  <si>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</si>
  <si>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</si>
  <si>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</si>
  <si>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</si>
  <si>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</si>
  <si>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</si>
  <si>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</si>
  <si>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</si>
  <si>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</si>
  <si>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</si>
  <si>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</si>
  <si>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</si>
  <si>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</si>
  <si>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</si>
  <si>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</si>
  <si>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</si>
  <si>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</si>
  <si>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</si>
  <si>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</si>
  <si>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</si>
  <si>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</si>
  <si>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</si>
  <si>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</si>
  <si>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</si>
  <si>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</si>
  <si>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</si>
  <si>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</si>
  <si>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</si>
  <si>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</si>
  <si>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</si>
  <si>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</si>
  <si>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</si>
  <si>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</si>
  <si>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</si>
  <si>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</si>
  <si>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</si>
  <si>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</si>
  <si>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</si>
  <si>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</si>
  <si>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</si>
  <si>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</si>
  <si>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</si>
  <si>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</si>
  <si>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</si>
  <si>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</si>
  <si>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</si>
  <si>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</si>
  <si>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</si>
  <si>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</si>
  <si>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</si>
  <si>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</si>
  <si>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</si>
  <si>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</si>
  <si>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</si>
  <si>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</si>
  <si>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</si>
  <si>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</si>
  <si>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</si>
  <si>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</si>
  <si>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</si>
  <si>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</si>
  <si>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</si>
  <si>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</si>
  <si>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</si>
  <si>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</si>
  <si>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</si>
  <si>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</si>
  <si>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</si>
  <si>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</si>
  <si>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</si>
  <si>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</si>
  <si>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</si>
  <si>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</si>
  <si>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</si>
  <si>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</si>
  <si>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</si>
  <si>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</si>
  <si>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</si>
  <si>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</si>
  <si>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</si>
  <si>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</si>
  <si>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</si>
  <si>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</si>
  <si>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</si>
  <si>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</si>
  <si>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</si>
  <si>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</si>
  <si>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</si>
  <si>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</si>
  <si>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</si>
  <si>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</si>
  <si>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</si>
  <si>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</si>
  <si>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</si>
  <si>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</si>
  <si>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</si>
  <si>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</si>
  <si>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</si>
  <si>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</si>
  <si>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</si>
  <si>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</si>
  <si>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</si>
  <si>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</si>
  <si>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</si>
  <si>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</si>
  <si>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</si>
  <si>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</si>
  <si>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</si>
  <si>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</si>
  <si>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</si>
  <si>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</si>
  <si>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</si>
  <si>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</si>
  <si>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</si>
  <si>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</si>
  <si>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</si>
  <si>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</si>
  <si>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</si>
  <si>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</si>
  <si>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</si>
  <si>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</si>
  <si>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</si>
  <si>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</si>
  <si>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</si>
  <si>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</si>
  <si>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</si>
  <si>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</si>
  <si>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</si>
  <si>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</si>
  <si>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</si>
  <si>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</si>
  <si>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</si>
  <si>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</si>
  <si>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</si>
  <si>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</si>
  <si>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</si>
  <si>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</si>
  <si>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</si>
  <si>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</si>
  <si>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</si>
  <si>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</si>
  <si>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</si>
  <si>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</si>
  <si>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</si>
  <si>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</si>
  <si>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</si>
  <si>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</si>
  <si>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</si>
  <si>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</si>
  <si>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</si>
  <si>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</si>
  <si>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</si>
  <si>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</si>
  <si>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</si>
  <si>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</si>
  <si>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</si>
  <si>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</si>
  <si>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</si>
  <si>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</si>
  <si>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</si>
  <si>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</si>
  <si>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</si>
  <si>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</si>
  <si>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</si>
  <si>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</si>
  <si>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</si>
  <si>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</si>
  <si>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</si>
  <si>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</si>
  <si>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</si>
  <si>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</si>
  <si>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</si>
  <si>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</si>
  <si>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</si>
  <si>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</si>
  <si>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</si>
  <si>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</si>
  <si>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</si>
  <si>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</si>
  <si>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</si>
  <si>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</si>
  <si>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</si>
  <si>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</si>
  <si>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</si>
  <si>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</si>
  <si>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</si>
  <si>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</si>
  <si>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</si>
  <si>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</si>
  <si>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</si>
  <si>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</si>
  <si>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</si>
  <si>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</si>
  <si>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</si>
  <si>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</si>
  <si>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</si>
  <si>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</si>
  <si>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</si>
  <si>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</si>
  <si>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</si>
  <si>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</si>
  <si>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</si>
  <si>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</si>
  <si>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</si>
  <si>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</si>
  <si>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</si>
  <si>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</si>
  <si>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</si>
  <si>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</si>
  <si>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</si>
  <si>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</si>
  <si>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</si>
  <si>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</si>
  <si>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</si>
  <si>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</si>
  <si>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</si>
  <si>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</si>
  <si>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</si>
  <si>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</si>
  <si>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</si>
  <si>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</si>
  <si>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</si>
  <si>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</si>
  <si>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</si>
  <si>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</si>
  <si>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</si>
  <si>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</si>
  <si>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</si>
  <si>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</si>
  <si>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</si>
  <si>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</si>
  <si>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</si>
  <si>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</si>
  <si>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</si>
  <si>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</si>
  <si>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</si>
  <si>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</si>
  <si>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</si>
  <si>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</si>
  <si>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</si>
  <si>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</si>
  <si>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</si>
  <si>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</si>
  <si>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</si>
  <si>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</si>
  <si>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</si>
  <si>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</si>
  <si>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</si>
  <si>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</si>
  <si>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</si>
  <si>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</si>
  <si>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</si>
  <si>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</si>
  <si>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</si>
  <si>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</si>
  <si>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</si>
  <si>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</si>
  <si>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</si>
  <si>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</si>
  <si>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</si>
  <si>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</si>
  <si>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</si>
  <si>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</si>
  <si>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</si>
  <si>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</si>
  <si>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</si>
  <si>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</si>
  <si>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</si>
  <si>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</si>
  <si>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</si>
  <si>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</si>
  <si>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</si>
  <si>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</si>
  <si>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</si>
  <si>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</si>
  <si>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</si>
  <si>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</si>
  <si>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</si>
  <si>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</si>
  <si>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</si>
  <si>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</si>
  <si>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</si>
  <si>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</si>
  <si>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</si>
  <si>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</si>
  <si>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</si>
  <si>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</si>
  <si>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</si>
  <si>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</si>
  <si>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</si>
  <si>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</si>
  <si>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</si>
  <si>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</si>
  <si>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</si>
  <si>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</si>
  <si>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</si>
  <si>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</si>
  <si>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</si>
  <si>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</si>
  <si>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</si>
  <si>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</si>
  <si>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</si>
  <si>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</si>
  <si>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</si>
  <si>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</si>
  <si>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</si>
  <si>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</si>
  <si>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</si>
  <si>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</si>
  <si>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</si>
  <si>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</si>
  <si>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</si>
  <si>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</si>
  <si>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</si>
  <si>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</si>
  <si>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</si>
  <si>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</si>
  <si>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</si>
  <si>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</si>
  <si>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</si>
  <si>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</si>
  <si>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</si>
  <si>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</si>
  <si>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</si>
  <si>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</si>
  <si>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</si>
  <si>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</si>
  <si>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</si>
  <si>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</si>
  <si>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</si>
  <si>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</si>
  <si>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</si>
  <si>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</si>
  <si>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</si>
  <si>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</si>
  <si>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</si>
  <si>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</si>
  <si>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</si>
  <si>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</si>
  <si>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</si>
  <si>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</si>
  <si>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</si>
  <si>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</si>
  <si>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</si>
  <si>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</si>
  <si>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</si>
  <si>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</si>
  <si>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</si>
  <si>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</si>
  <si>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</si>
  <si>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</si>
  <si>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</si>
  <si>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</si>
  <si>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</si>
  <si>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</si>
  <si>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</si>
  <si>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</si>
  <si>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</si>
  <si>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</si>
  <si>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</si>
  <si>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</si>
  <si>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</si>
  <si>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</si>
  <si>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</si>
  <si>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</si>
  <si>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</si>
  <si>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</si>
  <si>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</si>
  <si>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</si>
  <si>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</si>
  <si>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</si>
  <si>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</si>
  <si>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</si>
  <si>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</si>
  <si>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</si>
  <si>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</si>
  <si>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</si>
  <si>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</si>
  <si>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SPRL</t>
  </si>
  <si>
    <t>SP Refractories Limited</t>
  </si>
  <si>
    <t>SPEXTRA MULTIBIZ PRIVATE LIMITED</t>
  </si>
  <si>
    <t>PVVINFRA</t>
  </si>
  <si>
    <t>ISHAAN TRADEFIN LLP</t>
  </si>
  <si>
    <t>1426-1456</t>
  </si>
  <si>
    <t>1530-1600</t>
  </si>
  <si>
    <t>Profit of Rs.12.5/-</t>
  </si>
  <si>
    <t>262-277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</si>
  <si>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</si>
  <si>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</si>
  <si>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</si>
  <si>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</si>
  <si>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</si>
  <si>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</si>
  <si>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</si>
  <si>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</si>
  <si>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</si>
  <si>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7350-7750</t>
  </si>
  <si>
    <t>STARLENT</t>
  </si>
  <si>
    <t>DHRUV GANJI</t>
  </si>
  <si>
    <t>BANKNIFTY 50200 PE 14 AUG</t>
  </si>
  <si>
    <t>Profit of Rs.90/-</t>
  </si>
  <si>
    <t>4195-4325</t>
  </si>
  <si>
    <t>4800-5000</t>
  </si>
  <si>
    <t>Loss of Rs.10/-</t>
  </si>
  <si>
    <t>BANKNIFTY 49800 PE 14 AUG</t>
  </si>
  <si>
    <t>Loss of Rs.22.5/-</t>
  </si>
  <si>
    <t>CAPACITE</t>
  </si>
  <si>
    <t>Capacite Infraproject Ltd</t>
  </si>
  <si>
    <t>PARTH INFIN BROKERS PVT LTD</t>
  </si>
  <si>
    <t>SETU SECURITIES PVT LTD</t>
  </si>
  <si>
    <t>UNIVASTU</t>
  </si>
  <si>
    <t>Univastu India Limited</t>
  </si>
  <si>
    <t>BANKNIFTY 50200 CE 21 AUG</t>
  </si>
  <si>
    <t>Profit of Rs.45/-</t>
  </si>
  <si>
    <t>BANKNIFTY 50600 CE 21 AUG</t>
  </si>
  <si>
    <t>1500-1580</t>
  </si>
  <si>
    <t>GLCL</t>
  </si>
  <si>
    <t>PARESH DHIRAJLAL SHAH</t>
  </si>
  <si>
    <t>SIMRAN</t>
  </si>
  <si>
    <t>SRESTHA</t>
  </si>
  <si>
    <t>AESTHETIK</t>
  </si>
  <si>
    <t>Aesthetik Engineers Ltd</t>
  </si>
  <si>
    <t>YUGA STOCKS AND COMMODITIES PRIVATE LIMITED  .</t>
  </si>
  <si>
    <t>KITEX</t>
  </si>
  <si>
    <t>Kitex Garments Ltd</t>
  </si>
  <si>
    <t>AAKRAYA RESEARCH LLP</t>
  </si>
  <si>
    <t>PASUPTAC</t>
  </si>
  <si>
    <t>Pasupati Acrylon Limited</t>
  </si>
  <si>
    <t>SHARE INDIA SECURITIES LIMITED</t>
  </si>
  <si>
    <t>TBZ</t>
  </si>
  <si>
    <t>Trib Bhimji Zaveri Ltd</t>
  </si>
  <si>
    <t>DESTINY</t>
  </si>
  <si>
    <t>Destiny Logistics &amp; I Ltd</t>
  </si>
  <si>
    <t>ASHAPURA COMMODITIES</t>
  </si>
  <si>
    <t>ICICIBANK 29AUG FUT</t>
  </si>
  <si>
    <t>481-491</t>
  </si>
  <si>
    <t>520-550</t>
  </si>
  <si>
    <t>Profit of Rs.78/-</t>
  </si>
  <si>
    <t>UDS</t>
  </si>
  <si>
    <t>315.50-327.5</t>
  </si>
  <si>
    <t>365-400</t>
  </si>
  <si>
    <t>Profit of Rs.350/-</t>
  </si>
  <si>
    <t>ACEMEN</t>
  </si>
  <si>
    <t>GREEN PEAKS ENTERPRISES LLP</t>
  </si>
  <si>
    <t>CHANDRIMA</t>
  </si>
  <si>
    <t>ERAAYA</t>
  </si>
  <si>
    <t>GARWAMAR</t>
  </si>
  <si>
    <t>INNOVATUS</t>
  </si>
  <si>
    <t>MINIBOSS CONSULTANCY PRIVATE LIMITED</t>
  </si>
  <si>
    <t>LUDLOWJUT</t>
  </si>
  <si>
    <t>NISHTHA INVESTMENT &amp; SONSULTANCY SERVICES PRIVATE LIMITED</t>
  </si>
  <si>
    <t>PANABYTE</t>
  </si>
  <si>
    <t>AMIT D RAMBHIA</t>
  </si>
  <si>
    <t>DHEERAJ</t>
  </si>
  <si>
    <t>SHARIKA</t>
  </si>
  <si>
    <t>SICAGEN</t>
  </si>
  <si>
    <t>AMI HOLDINGS PRIVATE LIMITED</t>
  </si>
  <si>
    <t>ASHISH GOYAL .</t>
  </si>
  <si>
    <t>RUCHIRA GOYAL</t>
  </si>
  <si>
    <t>DUCON</t>
  </si>
  <si>
    <t>Ducon Infratech Ltd</t>
  </si>
  <si>
    <t>VIRAL DINESH SHAH</t>
  </si>
  <si>
    <t>ISHAN</t>
  </si>
  <si>
    <t>Ishan International Ltd</t>
  </si>
  <si>
    <t>KANDARP</t>
  </si>
  <si>
    <t>Kandarp Dg Smart Bpo Ltd</t>
  </si>
  <si>
    <t>KOPRAN</t>
  </si>
  <si>
    <t>Kopran Ltd.</t>
  </si>
  <si>
    <t>SOHAM FINCARE INDIA LLP</t>
  </si>
  <si>
    <t>SILVER LINE VENTURES PRIVATE LIMITED</t>
  </si>
  <si>
    <t>MOREPENLAB</t>
  </si>
  <si>
    <t>Morepan Laboratories Ltd.</t>
  </si>
  <si>
    <t>MATHISYS ADVISORS LLP</t>
  </si>
  <si>
    <t>RADHIKAJWE</t>
  </si>
  <si>
    <t>Radhika Jeweltech Limited</t>
  </si>
  <si>
    <t>SANSTAR</t>
  </si>
  <si>
    <t>Sanstar Limited</t>
  </si>
  <si>
    <t>SATECH</t>
  </si>
  <si>
    <t>S A Tech Software India L</t>
  </si>
  <si>
    <t>MANSI SHARE AND STOCK ADVISORS PVT LTD</t>
  </si>
  <si>
    <t>SONALI RAJEEV MAHESHWARI</t>
  </si>
  <si>
    <t>STERTOOLS</t>
  </si>
  <si>
    <t>Sterling Tools Ltd.</t>
  </si>
  <si>
    <t>UNIECOM</t>
  </si>
  <si>
    <t>Unicommerce Esolutions L</t>
  </si>
  <si>
    <t>DIAMONDYD</t>
  </si>
  <si>
    <t>Prataap Snacks Limited</t>
  </si>
  <si>
    <t>RAJESH KUMAR MEHTA</t>
  </si>
  <si>
    <t>KAMOPAINTS</t>
  </si>
  <si>
    <t>Kamdhenu Ventures Limited</t>
  </si>
  <si>
    <t>SUDH INVESTMENTS PVT. LTD</t>
  </si>
  <si>
    <t>1975-2035</t>
  </si>
  <si>
    <t>2170-2300</t>
  </si>
  <si>
    <t>718-748</t>
  </si>
  <si>
    <t>800-850</t>
  </si>
  <si>
    <t>1143-1173</t>
  </si>
  <si>
    <t>1230-1300</t>
  </si>
  <si>
    <t>197-203</t>
  </si>
  <si>
    <t>218-232</t>
  </si>
  <si>
    <t>6810-7010</t>
  </si>
  <si>
    <t>7370-7700</t>
  </si>
  <si>
    <t>Profit of Rs.18.5/-</t>
  </si>
  <si>
    <t>Profit of Rs.275/-</t>
  </si>
  <si>
    <t>Profit of Rs.13.5/-</t>
  </si>
  <si>
    <t>BANKNIFTY AUG FUT</t>
  </si>
  <si>
    <t>Sell</t>
  </si>
  <si>
    <t>50880-50920</t>
  </si>
  <si>
    <t>51400-51800</t>
  </si>
  <si>
    <t>NIFTY 24800 CE 22 AUG</t>
  </si>
  <si>
    <t>Profit of Rs.20.5/-</t>
  </si>
  <si>
    <t>AARVEEDEN</t>
  </si>
  <si>
    <t>JAIMIN KAILASH GUPTA</t>
  </si>
  <si>
    <t>QMIN INDUSTRIES LIMITED</t>
  </si>
  <si>
    <t>RENU ARORA</t>
  </si>
  <si>
    <t>OMPRAKASH PURANLAL TOMAR</t>
  </si>
  <si>
    <t>BRIDGESE</t>
  </si>
  <si>
    <t>UMA MAHESWARI</t>
  </si>
  <si>
    <t>BSELALGO</t>
  </si>
  <si>
    <t>PRITHVI FINMART PRIVATE LIMITED</t>
  </si>
  <si>
    <t>NARAYANLAL</t>
  </si>
  <si>
    <t>KAVINDRA KUMAR</t>
  </si>
  <si>
    <t>JIGAM SHASHIKANT GANDHI</t>
  </si>
  <si>
    <t>CITL</t>
  </si>
  <si>
    <t>SEEMA TEJAS RAJDEV</t>
  </si>
  <si>
    <t>SANTOSH KUMAR JAIN</t>
  </si>
  <si>
    <t>VIJAY KUMAR JAIN</t>
  </si>
  <si>
    <t>DARSHANORNA</t>
  </si>
  <si>
    <t>NITIN BAKSHI</t>
  </si>
  <si>
    <t>SUMANCHEPURI</t>
  </si>
  <si>
    <t>YASHBANSAL</t>
  </si>
  <si>
    <t>DGL</t>
  </si>
  <si>
    <t>RACHI SURESH KUMAR JAIN</t>
  </si>
  <si>
    <t>MANGESH KASHINATH KAMBLE</t>
  </si>
  <si>
    <t>SANJAY</t>
  </si>
  <si>
    <t>JANAK GUL MIRCHANDANI</t>
  </si>
  <si>
    <t>ECOHOTELS</t>
  </si>
  <si>
    <t>TRIVENI MANAGEMENT CONSULTANCY SERVICES LTD</t>
  </si>
  <si>
    <t>BRIDGE INDIA FUND</t>
  </si>
  <si>
    <t>FILME</t>
  </si>
  <si>
    <t>FRONTCORP</t>
  </si>
  <si>
    <t>MANJU CHOUDHARY</t>
  </si>
  <si>
    <t>GARMNTMNTR</t>
  </si>
  <si>
    <t>ABDULKADAR MOHAMMED SHAIKH</t>
  </si>
  <si>
    <t>ANWAR MOHAMMED SHAIKH</t>
  </si>
  <si>
    <t>SACHINVERMA</t>
  </si>
  <si>
    <t>BINDUPRIYA PATHAMEKHALA</t>
  </si>
  <si>
    <t>RUTUJA RAOSAHEB BHOR</t>
  </si>
  <si>
    <t>GOPAIST</t>
  </si>
  <si>
    <t>VIJAYKUMAR JAYANTILAL THAKKAR</t>
  </si>
  <si>
    <t>GUJCOTEX</t>
  </si>
  <si>
    <t>PRAKASHCHANDMUKESHKUMAR</t>
  </si>
  <si>
    <t>GUJTLRM</t>
  </si>
  <si>
    <t>RIKHAV SECURITIES LIMITED</t>
  </si>
  <si>
    <t>HARSHITBHAI SHAILESHBHAI SHELADIYA</t>
  </si>
  <si>
    <t>HGINFRA</t>
  </si>
  <si>
    <t>GIRISHPAL SINGH FAMILY TRUST</t>
  </si>
  <si>
    <t>HARENDRA SINGH FAMILY TRUST</t>
  </si>
  <si>
    <t>VIJENDRA SINGH FAMILY TRUST</t>
  </si>
  <si>
    <t>ADITYA BIRLA SUN LIFE MUTUAL FUND</t>
  </si>
  <si>
    <t>TATA MUTUAL FUND</t>
  </si>
  <si>
    <t>IFL</t>
  </si>
  <si>
    <t>MADHUSUDHANCHAKRAVARTHY</t>
  </si>
  <si>
    <t>INNOVATIVE</t>
  </si>
  <si>
    <t>NIKITA HARDIK PAREKH</t>
  </si>
  <si>
    <t>JASCH</t>
  </si>
  <si>
    <t>KRISHNAMURTHY NARAYANAN IYER</t>
  </si>
  <si>
    <t>DHEERAJ KUMAR LOHIA</t>
  </si>
  <si>
    <t>SBI LIFE INSURANCE COMPANY LIMITED</t>
  </si>
  <si>
    <t>INDIA ADVANTAGE FUND S4-I</t>
  </si>
  <si>
    <t>KIZI</t>
  </si>
  <si>
    <t>FERNANDO THOMAS ANTONYRAJ</t>
  </si>
  <si>
    <t>NAVKAR</t>
  </si>
  <si>
    <t>DIPAKKUMAR CHIMANLAL SHAH</t>
  </si>
  <si>
    <t>PADAMCO</t>
  </si>
  <si>
    <t>REKHA GUPTA .</t>
  </si>
  <si>
    <t>SWETABEN HARDIK SHAH</t>
  </si>
  <si>
    <t>LIESHA CORPORATION PRIVATE LIMITED .</t>
  </si>
  <si>
    <t>NIRALI LAKSH ATHA</t>
  </si>
  <si>
    <t>HIREN KIRTIKUMAR DOSHI</t>
  </si>
  <si>
    <t>VANDANATIWARI</t>
  </si>
  <si>
    <t>RAJKOTINV</t>
  </si>
  <si>
    <t>ALPESHBHAI RASIKLAL SHAH</t>
  </si>
  <si>
    <t>RAJNISH RATHI</t>
  </si>
  <si>
    <t>REMLIFE</t>
  </si>
  <si>
    <t>RIR</t>
  </si>
  <si>
    <t>BHAVNA HARSHAD MEHTA</t>
  </si>
  <si>
    <t>SAWABUSI</t>
  </si>
  <si>
    <t>VIVEK MANSUKHBHAI BHUT</t>
  </si>
  <si>
    <t>SCANPGEOM</t>
  </si>
  <si>
    <t>MATRIX LIFE CARE INDIA PRIVATE LIMITED</t>
  </si>
  <si>
    <t>BALAJI FOREX (INDIA) PRIVATE LIMITED</t>
  </si>
  <si>
    <t>JMP SECURITIES PVT LTD</t>
  </si>
  <si>
    <t>SHOORA</t>
  </si>
  <si>
    <t>PRAFULKUMAR TRAMBAKLAL GANDHI</t>
  </si>
  <si>
    <t>SKCIL</t>
  </si>
  <si>
    <t>SAINT CAPITAL FUND</t>
  </si>
  <si>
    <t>GKK CAPITAL MARKETS PRIVATE LIMITED</t>
  </si>
  <si>
    <t>SRIND</t>
  </si>
  <si>
    <t>AUMIT CAPITAL ADVISORS LIMITED</t>
  </si>
  <si>
    <t>SHAH DIPAK KANAYALAL</t>
  </si>
  <si>
    <t>STERPOW</t>
  </si>
  <si>
    <t>RAGHAV KAROL HUF</t>
  </si>
  <si>
    <t>SUMEDHA</t>
  </si>
  <si>
    <t>TOPVIEW ENCLAVES LLP</t>
  </si>
  <si>
    <t>TRANSPACT</t>
  </si>
  <si>
    <t>BHARATI JAYANT SHAH</t>
  </si>
  <si>
    <t>VETO</t>
  </si>
  <si>
    <t>SKYVEIL TRADE SOLUTIONS LLP</t>
  </si>
  <si>
    <t>ANTFIN SINGAPORE HOLDING PTE. LTD.</t>
  </si>
  <si>
    <t>ANTFIN SINGAPORE HOLDING PTE LTD</t>
  </si>
  <si>
    <t>ADFFOODS</t>
  </si>
  <si>
    <t>ADF Foods Limited</t>
  </si>
  <si>
    <t>INFINITY PORTFOLIO HOLDINGS</t>
  </si>
  <si>
    <t>CINCO STOCK VISION LLP</t>
  </si>
  <si>
    <t>Allcargo Logistics Ltd</t>
  </si>
  <si>
    <t>AMBICAAGAR</t>
  </si>
  <si>
    <t>Ambica Agarbathies &amp; Arom</t>
  </si>
  <si>
    <t>Angel One Limited</t>
  </si>
  <si>
    <t>AURUM</t>
  </si>
  <si>
    <t>Aurum PropTech Limited</t>
  </si>
  <si>
    <t>ADROIT FINANCIAL SERVICES PVT LTD</t>
  </si>
  <si>
    <t>PRRSAAR COMMODITIES PVT LTD</t>
  </si>
  <si>
    <t>CMMIPL</t>
  </si>
  <si>
    <t>CMM Infraprojects Limited</t>
  </si>
  <si>
    <t>AGARWAL RAJENDRA KUMAR</t>
  </si>
  <si>
    <t>COMPUSOFT</t>
  </si>
  <si>
    <t>Compucom Software Ltd</t>
  </si>
  <si>
    <t>EKC</t>
  </si>
  <si>
    <t>Everest Kanto Cylinder Li</t>
  </si>
  <si>
    <t>IOLCP</t>
  </si>
  <si>
    <t>IOL Chem and Pharma Ltd</t>
  </si>
  <si>
    <t>JGCHEM</t>
  </si>
  <si>
    <t>J.G.Chemicals Limited</t>
  </si>
  <si>
    <t>HEMALI PATHIK THAKKAR</t>
  </si>
  <si>
    <t>RAJESH SUBHASH JANGAM</t>
  </si>
  <si>
    <t>LOTUSEYE</t>
  </si>
  <si>
    <t>Lotus Eye Hosp &amp; Inst Ltd</t>
  </si>
  <si>
    <t>. VRAMATH  FINANCIAL  SERVICES PVT LTD</t>
  </si>
  <si>
    <t>NAMAN</t>
  </si>
  <si>
    <t>Naman In-Store (India) L</t>
  </si>
  <si>
    <t>CRONY VYAPAR PVT LTD</t>
  </si>
  <si>
    <t>POSITRON</t>
  </si>
  <si>
    <t>Positron Energy Limited</t>
  </si>
  <si>
    <t>BIJAL PRITESH VORA</t>
  </si>
  <si>
    <t>Praj Industries Ltd</t>
  </si>
  <si>
    <t>RHFL</t>
  </si>
  <si>
    <t>Reliance Home Finance Ltd</t>
  </si>
  <si>
    <t>TOPGAIN FINANCE PRIVATE LIMITED</t>
  </si>
  <si>
    <t>SELAN</t>
  </si>
  <si>
    <t>Selan Exploration Technol</t>
  </si>
  <si>
    <t>SEQUENT</t>
  </si>
  <si>
    <t>Sequent Scientific Ltd.</t>
  </si>
  <si>
    <t>SERVICE</t>
  </si>
  <si>
    <t>Service Care Limited</t>
  </si>
  <si>
    <t>BLUESKY INFRA DEVELOPERS PRIVATE LIMITED</t>
  </si>
  <si>
    <t>SONAMLTD</t>
  </si>
  <si>
    <t>SONAM LIMITED</t>
  </si>
  <si>
    <t>SSDL</t>
  </si>
  <si>
    <t>Saraswati Saree Depot Ltd</t>
  </si>
  <si>
    <t>SUNLITE</t>
  </si>
  <si>
    <t>Sunlite Recycling Ind Ltd</t>
  </si>
  <si>
    <t>THUNDERSTRIKE QUANT RESEARCH LLP</t>
  </si>
  <si>
    <t>TROM</t>
  </si>
  <si>
    <t>Trom Industries Limited</t>
  </si>
  <si>
    <t>ASHWIN STOCKS AND INVESTMENT PRIVATE LIMITED</t>
  </si>
  <si>
    <t>GOLDMINE STOCKS PRIVATE LIMITED</t>
  </si>
  <si>
    <t>ELIXIR WEALTH MANAGEMENT PRIVATE LIMITED</t>
  </si>
  <si>
    <t>KABRA  PRIYA</t>
  </si>
  <si>
    <t>USK</t>
  </si>
  <si>
    <t>Udayshivakumar Infra Ltd</t>
  </si>
  <si>
    <t>Vaibhav Gems Limited</t>
  </si>
  <si>
    <t>INFINITY HOLDINGS</t>
  </si>
  <si>
    <t>GROWTH SECURITIES PRIVATE LIMITED</t>
  </si>
  <si>
    <t>RITU  BAJAJ</t>
  </si>
  <si>
    <t>NIKUNJ STOCK BROKERS LTD</t>
  </si>
  <si>
    <t>STATSOL RESEARCH LLP</t>
  </si>
  <si>
    <t>AROGRANITE</t>
  </si>
  <si>
    <t>Aro Granite Industries Li</t>
  </si>
  <si>
    <t>ALKA JAIN</t>
  </si>
  <si>
    <t>ASHALOG</t>
  </si>
  <si>
    <t>Ashapura Logistics Ltd</t>
  </si>
  <si>
    <t>INDU BALA</t>
  </si>
  <si>
    <t>YOGESHKUMAR RASIKLAL SANGHAVI</t>
  </si>
  <si>
    <t>HGS</t>
  </si>
  <si>
    <t>Hinduja Global Sols Ltd</t>
  </si>
  <si>
    <t>RELIANCE VALUE SERVICES PRIVATE LIMITED</t>
  </si>
  <si>
    <t>MANOJ PRAJAPATI</t>
  </si>
  <si>
    <t>SHANTANU SRIVASTAVA</t>
  </si>
  <si>
    <t>NEIGHBOURHOOD INVESTMENT PRIVATE LIMITED</t>
  </si>
  <si>
    <t>Tata Motors DVR 'A' Ord</t>
  </si>
  <si>
    <t>GLOBE CAPITAL MARKET LTD</t>
  </si>
  <si>
    <t>UMAEXPORTS</t>
  </si>
  <si>
    <t>Uma Exports Limited</t>
  </si>
  <si>
    <t>SATISH SINGHAL</t>
  </si>
  <si>
    <t>Smart Delivery Trade</t>
  </si>
  <si>
    <t>Techno -Funda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</si>
</sst>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78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37" fillId="42" borderId="28" xfId="0" applyFont="1" applyFill="1" applyBorder="1" applyAlignment="1">
      <alignment vertical="center"/>
    </xf>
    <xf numFmtId="0" fontId="38" fillId="42" borderId="28" xfId="0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42" xfId="0" applyNumberFormat="1" applyFont="1" applyFill="1" applyBorder="1" applyAlignment="1">
      <alignment horizontal="center" vertical="center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3" xfId="0" applyBorder="1"/>
    <xf numFmtId="0" fontId="4" fillId="2" borderId="45" xfId="0" applyFont="1" applyFill="1" applyBorder="1"/>
    <xf numFmtId="0" fontId="4" fillId="2" borderId="46" xfId="0" applyFont="1" applyFill="1" applyBorder="1"/>
    <xf numFmtId="0" fontId="4" fillId="2" borderId="43" xfId="0" applyFont="1" applyFill="1" applyBorder="1"/>
    <xf numFmtId="0" fontId="4" fillId="3" borderId="44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4" xfId="0" applyFont="1" applyFill="1" applyBorder="1" applyAlignment="1">
      <alignment horizontal="left"/>
    </xf>
    <xf numFmtId="0" fontId="4" fillId="2" borderId="49" xfId="0" applyFont="1" applyFill="1" applyBorder="1"/>
    <xf numFmtId="0" fontId="4" fillId="2" borderId="50" xfId="0" applyFont="1" applyFill="1" applyBorder="1"/>
    <xf numFmtId="0" fontId="4" fillId="3" borderId="46" xfId="0" applyFont="1" applyFill="1" applyBorder="1"/>
    <xf numFmtId="0" fontId="4" fillId="3" borderId="43" xfId="0" applyFont="1" applyFill="1" applyBorder="1"/>
    <xf numFmtId="0" fontId="0" fillId="0" borderId="47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8" xfId="0" applyBorder="1"/>
    <xf numFmtId="0" fontId="0" fillId="0" borderId="50" xfId="0" applyBorder="1"/>
    <xf numFmtId="0" fontId="0" fillId="0" borderId="51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5" fillId="5" borderId="22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9" t="s">
        <v>16</v>
      </c>
      <c r="B9" s="361" t="s">
        <v>17</v>
      </c>
      <c r="C9" s="361" t="s">
        <v>18</v>
      </c>
      <c r="D9" s="361" t="s">
        <v>19</v>
      </c>
      <c r="E9" s="26" t="s">
        <v>20</v>
      </c>
      <c r="F9" s="26" t="s">
        <v>21</v>
      </c>
      <c r="G9" s="356" t="s">
        <v>22</v>
      </c>
      <c r="H9" s="357"/>
      <c r="I9" s="358"/>
      <c r="J9" s="356" t="s">
        <v>23</v>
      </c>
      <c r="K9" s="357"/>
      <c r="L9" s="358"/>
      <c r="M9" s="26"/>
      <c r="N9" s="27"/>
      <c r="O9" s="27"/>
      <c r="P9" s="27"/>
    </row>
    <row r="10" spans="1:16" ht="40.200000000000003">
      <c r="A10" s="360"/>
      <c r="B10" s="362"/>
      <c r="C10" s="362"/>
      <c r="D10" s="362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800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45533</v>
      </c>
      <c r="E11" s="197">
        <v>24711.25</v>
      </c>
      <c r="F11" s="197">
        <v>24700.166666666668</v>
      </c>
      <c r="G11" s="196">
        <v>24635.333333333336</v>
      </c>
      <c r="H11" s="196">
        <v>24559.416666666668</v>
      </c>
      <c r="I11" s="196">
        <v>24494.583333333336</v>
      </c>
      <c r="J11" s="196">
        <v>24776.083333333336</v>
      </c>
      <c r="K11" s="196">
        <v>24840.916666666672</v>
      </c>
      <c r="L11" s="196">
        <v>24916.833333333336</v>
      </c>
      <c r="M11" s="195">
        <v>24765</v>
      </c>
      <c r="N11" s="195">
        <v>24624.25</v>
      </c>
      <c r="O11" s="195">
        <v>12867650</v>
      </c>
      <c r="P11" s="198">
        <v>-3.3711106851235461E-3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45532</v>
      </c>
      <c r="E12" s="197">
        <v>50892.2</v>
      </c>
      <c r="F12" s="197">
        <v>50826.44999999999</v>
      </c>
      <c r="G12" s="196">
        <v>50571.949999999983</v>
      </c>
      <c r="H12" s="196">
        <v>50251.69999999999</v>
      </c>
      <c r="I12" s="196">
        <v>49997.199999999983</v>
      </c>
      <c r="J12" s="196">
        <v>51146.699999999983</v>
      </c>
      <c r="K12" s="196">
        <v>51401.2</v>
      </c>
      <c r="L12" s="196">
        <v>51721.449999999983</v>
      </c>
      <c r="M12" s="195">
        <v>51080.95</v>
      </c>
      <c r="N12" s="195">
        <v>50506.2</v>
      </c>
      <c r="O12" s="195">
        <v>3496035</v>
      </c>
      <c r="P12" s="198">
        <v>-7.9248130399914671E-2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45531</v>
      </c>
      <c r="E13" s="210">
        <v>23210.5</v>
      </c>
      <c r="F13" s="210">
        <v>23148.816666666666</v>
      </c>
      <c r="G13" s="212">
        <v>23041.23333333333</v>
      </c>
      <c r="H13" s="212">
        <v>22871.966666666664</v>
      </c>
      <c r="I13" s="212">
        <v>22764.383333333328</v>
      </c>
      <c r="J13" s="212">
        <v>23318.083333333332</v>
      </c>
      <c r="K13" s="212">
        <v>23425.666666666668</v>
      </c>
      <c r="L13" s="212">
        <v>23594.933333333334</v>
      </c>
      <c r="M13" s="213">
        <v>23256.400000000001</v>
      </c>
      <c r="N13" s="213">
        <v>22979.55</v>
      </c>
      <c r="O13" s="213">
        <v>69600</v>
      </c>
      <c r="P13" s="214">
        <v>-0.26193001060445387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45530</v>
      </c>
      <c r="E14" s="210">
        <v>12873.7</v>
      </c>
      <c r="F14" s="210">
        <v>12836.116666666667</v>
      </c>
      <c r="G14" s="212">
        <v>12788.683333333334</v>
      </c>
      <c r="H14" s="212">
        <v>12703.666666666668</v>
      </c>
      <c r="I14" s="212">
        <v>12656.233333333335</v>
      </c>
      <c r="J14" s="212">
        <v>12921.133333333333</v>
      </c>
      <c r="K14" s="212">
        <v>12968.566666666664</v>
      </c>
      <c r="L14" s="212">
        <v>13053.583333333332</v>
      </c>
      <c r="M14" s="213">
        <v>12883.55</v>
      </c>
      <c r="N14" s="213">
        <v>12751.1</v>
      </c>
      <c r="O14" s="213">
        <v>2482000</v>
      </c>
      <c r="P14" s="214">
        <v>3.4533063793426841E-2</v>
      </c>
    </row>
    <row r="15" spans="1:16" ht="12.75" customHeight="1">
      <c r="A15" s="206">
        <v>5</v>
      </c>
      <c r="B15" s="270" t="s">
        <v>34</v>
      </c>
      <c r="C15" s="210" t="s">
        <v>846</v>
      </c>
      <c r="D15" s="211">
        <v>45534</v>
      </c>
      <c r="E15" s="210">
        <v>74080.350000000006</v>
      </c>
      <c r="F15" s="210">
        <v>73889.783333333326</v>
      </c>
      <c r="G15" s="212">
        <v>73641.616666666654</v>
      </c>
      <c r="H15" s="212">
        <v>73202.883333333331</v>
      </c>
      <c r="I15" s="212">
        <v>72954.71666666666</v>
      </c>
      <c r="J15" s="212">
        <v>74328.516666666648</v>
      </c>
      <c r="K15" s="212">
        <v>74576.683333333334</v>
      </c>
      <c r="L15" s="212">
        <v>75015.416666666642</v>
      </c>
      <c r="M15" s="213">
        <v>74137.95</v>
      </c>
      <c r="N15" s="213">
        <v>73451.05</v>
      </c>
      <c r="O15" s="213">
        <v>13160</v>
      </c>
      <c r="P15" s="214">
        <v>4.3616177636796191E-2</v>
      </c>
    </row>
    <row r="16" spans="1:16" ht="12.75" customHeight="1">
      <c r="A16" s="206">
        <v>6</v>
      </c>
      <c r="B16" s="218" t="s">
        <v>835</v>
      </c>
      <c r="C16" s="215" t="s">
        <v>39</v>
      </c>
      <c r="D16" s="211">
        <v>45533</v>
      </c>
      <c r="E16" s="210">
        <v>620.70000000000005</v>
      </c>
      <c r="F16" s="210">
        <v>619.80000000000007</v>
      </c>
      <c r="G16" s="212">
        <v>614.25000000000011</v>
      </c>
      <c r="H16" s="212">
        <v>607.80000000000007</v>
      </c>
      <c r="I16" s="212">
        <v>602.25000000000011</v>
      </c>
      <c r="J16" s="212">
        <v>626.25000000000011</v>
      </c>
      <c r="K16" s="212">
        <v>631.80000000000007</v>
      </c>
      <c r="L16" s="212">
        <v>638.25000000000011</v>
      </c>
      <c r="M16" s="213">
        <v>625.35</v>
      </c>
      <c r="N16" s="213">
        <v>613.35</v>
      </c>
      <c r="O16" s="213">
        <v>15596000</v>
      </c>
      <c r="P16" s="214">
        <v>-2.6406142705537174E-2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45533</v>
      </c>
      <c r="E17" s="210">
        <v>7811.1</v>
      </c>
      <c r="F17" s="210">
        <v>7811.8166666666666</v>
      </c>
      <c r="G17" s="212">
        <v>7732.083333333333</v>
      </c>
      <c r="H17" s="212">
        <v>7653.0666666666666</v>
      </c>
      <c r="I17" s="212">
        <v>7573.333333333333</v>
      </c>
      <c r="J17" s="212">
        <v>7890.833333333333</v>
      </c>
      <c r="K17" s="212">
        <v>7970.5666666666666</v>
      </c>
      <c r="L17" s="212">
        <v>8049.583333333333</v>
      </c>
      <c r="M17" s="213">
        <v>7891.55</v>
      </c>
      <c r="N17" s="213">
        <v>7732.8</v>
      </c>
      <c r="O17" s="213">
        <v>1836750</v>
      </c>
      <c r="P17" s="214">
        <v>-2.0374898125509371E-3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45533</v>
      </c>
      <c r="E18" s="210">
        <v>27866.75</v>
      </c>
      <c r="F18" s="210">
        <v>27903.616666666669</v>
      </c>
      <c r="G18" s="212">
        <v>27623.283333333336</v>
      </c>
      <c r="H18" s="212">
        <v>27379.816666666669</v>
      </c>
      <c r="I18" s="212">
        <v>27099.483333333337</v>
      </c>
      <c r="J18" s="212">
        <v>28147.083333333336</v>
      </c>
      <c r="K18" s="212">
        <v>28427.416666666664</v>
      </c>
      <c r="L18" s="212">
        <v>28670.883333333335</v>
      </c>
      <c r="M18" s="213">
        <v>28183.95</v>
      </c>
      <c r="N18" s="213">
        <v>27660.15</v>
      </c>
      <c r="O18" s="213">
        <v>144760</v>
      </c>
      <c r="P18" s="214">
        <v>3.1054131054131053E-2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45533</v>
      </c>
      <c r="E19" s="210">
        <v>218.62</v>
      </c>
      <c r="F19" s="210">
        <v>217.42</v>
      </c>
      <c r="G19" s="212">
        <v>214.89999999999998</v>
      </c>
      <c r="H19" s="212">
        <v>211.17999999999998</v>
      </c>
      <c r="I19" s="212">
        <v>208.65999999999997</v>
      </c>
      <c r="J19" s="212">
        <v>221.14</v>
      </c>
      <c r="K19" s="212">
        <v>223.66000000000003</v>
      </c>
      <c r="L19" s="212">
        <v>227.38</v>
      </c>
      <c r="M19" s="213">
        <v>219.94</v>
      </c>
      <c r="N19" s="213">
        <v>213.7</v>
      </c>
      <c r="O19" s="213">
        <v>78019200</v>
      </c>
      <c r="P19" s="214">
        <v>2.4283632831471587E-3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45533</v>
      </c>
      <c r="E20" s="210">
        <v>323.35000000000002</v>
      </c>
      <c r="F20" s="210">
        <v>321.59999999999997</v>
      </c>
      <c r="G20" s="212">
        <v>319.19999999999993</v>
      </c>
      <c r="H20" s="212">
        <v>315.04999999999995</v>
      </c>
      <c r="I20" s="212">
        <v>312.64999999999992</v>
      </c>
      <c r="J20" s="212">
        <v>325.74999999999994</v>
      </c>
      <c r="K20" s="212">
        <v>328.14999999999992</v>
      </c>
      <c r="L20" s="212">
        <v>332.29999999999995</v>
      </c>
      <c r="M20" s="213">
        <v>324</v>
      </c>
      <c r="N20" s="213">
        <v>317.45</v>
      </c>
      <c r="O20" s="213">
        <v>47860800</v>
      </c>
      <c r="P20" s="214">
        <v>-5.564259089190211E-3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45533</v>
      </c>
      <c r="E21" s="210">
        <v>2330.5500000000002</v>
      </c>
      <c r="F21" s="210">
        <v>2342.7000000000003</v>
      </c>
      <c r="G21" s="212">
        <v>2313.0000000000005</v>
      </c>
      <c r="H21" s="212">
        <v>2295.4500000000003</v>
      </c>
      <c r="I21" s="212">
        <v>2265.7500000000005</v>
      </c>
      <c r="J21" s="212">
        <v>2360.2500000000005</v>
      </c>
      <c r="K21" s="212">
        <v>2389.9500000000003</v>
      </c>
      <c r="L21" s="212">
        <v>2407.5000000000005</v>
      </c>
      <c r="M21" s="213">
        <v>2372.4</v>
      </c>
      <c r="N21" s="213">
        <v>2325.15</v>
      </c>
      <c r="O21" s="213">
        <v>5203500</v>
      </c>
      <c r="P21" s="214">
        <v>2.554248211434991E-2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45533</v>
      </c>
      <c r="E22" s="210">
        <v>3072.15</v>
      </c>
      <c r="F22" s="210">
        <v>3087.6333333333332</v>
      </c>
      <c r="G22" s="212">
        <v>3045.2666666666664</v>
      </c>
      <c r="H22" s="212">
        <v>3018.3833333333332</v>
      </c>
      <c r="I22" s="212">
        <v>2976.0166666666664</v>
      </c>
      <c r="J22" s="212">
        <v>3114.5166666666664</v>
      </c>
      <c r="K22" s="212">
        <v>3156.8833333333332</v>
      </c>
      <c r="L22" s="212">
        <v>3183.7666666666664</v>
      </c>
      <c r="M22" s="213">
        <v>3130</v>
      </c>
      <c r="N22" s="213">
        <v>3060.75</v>
      </c>
      <c r="O22" s="213">
        <v>21423600</v>
      </c>
      <c r="P22" s="214">
        <v>-1.7752554550664673E-3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45533</v>
      </c>
      <c r="E23" s="210">
        <v>1493.7</v>
      </c>
      <c r="F23" s="210">
        <v>1497.6666666666667</v>
      </c>
      <c r="G23" s="212">
        <v>1481.5333333333335</v>
      </c>
      <c r="H23" s="212">
        <v>1469.3666666666668</v>
      </c>
      <c r="I23" s="212">
        <v>1453.2333333333336</v>
      </c>
      <c r="J23" s="212">
        <v>1509.8333333333335</v>
      </c>
      <c r="K23" s="212">
        <v>1525.9666666666667</v>
      </c>
      <c r="L23" s="212">
        <v>1538.1333333333334</v>
      </c>
      <c r="M23" s="213">
        <v>1513.8</v>
      </c>
      <c r="N23" s="213">
        <v>1485.5</v>
      </c>
      <c r="O23" s="213">
        <v>29137600</v>
      </c>
      <c r="P23" s="214">
        <v>-3.2702543683209503E-3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45533</v>
      </c>
      <c r="E24" s="210">
        <v>5750</v>
      </c>
      <c r="F24" s="210">
        <v>5760.8666666666659</v>
      </c>
      <c r="G24" s="212">
        <v>5706.7833333333319</v>
      </c>
      <c r="H24" s="212">
        <v>5663.5666666666657</v>
      </c>
      <c r="I24" s="212">
        <v>5609.4833333333318</v>
      </c>
      <c r="J24" s="212">
        <v>5804.0833333333321</v>
      </c>
      <c r="K24" s="212">
        <v>5858.1666666666661</v>
      </c>
      <c r="L24" s="212">
        <v>5901.3833333333323</v>
      </c>
      <c r="M24" s="213">
        <v>5814.95</v>
      </c>
      <c r="N24" s="213">
        <v>5717.65</v>
      </c>
      <c r="O24" s="213">
        <v>2141400</v>
      </c>
      <c r="P24" s="214">
        <v>4.2676921633916431E-3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45533</v>
      </c>
      <c r="E25" s="210">
        <v>628.5</v>
      </c>
      <c r="F25" s="210">
        <v>631.61666666666667</v>
      </c>
      <c r="G25" s="212">
        <v>622.68333333333339</v>
      </c>
      <c r="H25" s="212">
        <v>616.86666666666667</v>
      </c>
      <c r="I25" s="212">
        <v>607.93333333333339</v>
      </c>
      <c r="J25" s="212">
        <v>637.43333333333339</v>
      </c>
      <c r="K25" s="212">
        <v>646.36666666666656</v>
      </c>
      <c r="L25" s="212">
        <v>652.18333333333339</v>
      </c>
      <c r="M25" s="213">
        <v>640.54999999999995</v>
      </c>
      <c r="N25" s="213">
        <v>625.79999999999995</v>
      </c>
      <c r="O25" s="213">
        <v>33802200</v>
      </c>
      <c r="P25" s="214">
        <v>1.2372301140192459E-2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45533</v>
      </c>
      <c r="E26" s="210">
        <v>6678.45</v>
      </c>
      <c r="F26" s="210">
        <v>6710.6833333333334</v>
      </c>
      <c r="G26" s="212">
        <v>6621.4666666666672</v>
      </c>
      <c r="H26" s="212">
        <v>6564.4833333333336</v>
      </c>
      <c r="I26" s="212">
        <v>6475.2666666666673</v>
      </c>
      <c r="J26" s="212">
        <v>6767.666666666667</v>
      </c>
      <c r="K26" s="212">
        <v>6856.8833333333323</v>
      </c>
      <c r="L26" s="212">
        <v>6913.8666666666668</v>
      </c>
      <c r="M26" s="213">
        <v>6799.9</v>
      </c>
      <c r="N26" s="213">
        <v>6653.7</v>
      </c>
      <c r="O26" s="213">
        <v>1587250</v>
      </c>
      <c r="P26" s="214">
        <v>2.3207091055600322E-2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45533</v>
      </c>
      <c r="E27" s="210">
        <v>497.75</v>
      </c>
      <c r="F27" s="210">
        <v>492.58333333333331</v>
      </c>
      <c r="G27" s="212">
        <v>486.26666666666665</v>
      </c>
      <c r="H27" s="212">
        <v>474.78333333333336</v>
      </c>
      <c r="I27" s="212">
        <v>468.4666666666667</v>
      </c>
      <c r="J27" s="212">
        <v>504.06666666666661</v>
      </c>
      <c r="K27" s="212">
        <v>510.38333333333333</v>
      </c>
      <c r="L27" s="212">
        <v>521.86666666666656</v>
      </c>
      <c r="M27" s="213">
        <v>498.9</v>
      </c>
      <c r="N27" s="213">
        <v>481.1</v>
      </c>
      <c r="O27" s="213">
        <v>16683800</v>
      </c>
      <c r="P27" s="214">
        <v>3.2713146595788182E-3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45533</v>
      </c>
      <c r="E28" s="210">
        <v>260.05</v>
      </c>
      <c r="F28" s="210">
        <v>258.2</v>
      </c>
      <c r="G28" s="212">
        <v>255</v>
      </c>
      <c r="H28" s="212">
        <v>249.95000000000002</v>
      </c>
      <c r="I28" s="212">
        <v>246.75000000000003</v>
      </c>
      <c r="J28" s="212">
        <v>263.25</v>
      </c>
      <c r="K28" s="212">
        <v>266.44999999999993</v>
      </c>
      <c r="L28" s="212">
        <v>271.49999999999994</v>
      </c>
      <c r="M28" s="213">
        <v>261.39999999999998</v>
      </c>
      <c r="N28" s="213">
        <v>253.15</v>
      </c>
      <c r="O28" s="213">
        <v>60710000</v>
      </c>
      <c r="P28" s="214">
        <v>2.6547176192086575E-2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45533</v>
      </c>
      <c r="E29" s="210">
        <v>3102.45</v>
      </c>
      <c r="F29" s="210">
        <v>3100.5166666666664</v>
      </c>
      <c r="G29" s="212">
        <v>3087.5333333333328</v>
      </c>
      <c r="H29" s="212">
        <v>3072.6166666666663</v>
      </c>
      <c r="I29" s="212">
        <v>3059.6333333333328</v>
      </c>
      <c r="J29" s="212">
        <v>3115.4333333333329</v>
      </c>
      <c r="K29" s="212">
        <v>3128.4166666666665</v>
      </c>
      <c r="L29" s="212">
        <v>3143.333333333333</v>
      </c>
      <c r="M29" s="213">
        <v>3113.5</v>
      </c>
      <c r="N29" s="213">
        <v>3085.6</v>
      </c>
      <c r="O29" s="213">
        <v>11089800</v>
      </c>
      <c r="P29" s="214">
        <v>3.347568037058483E-3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45533</v>
      </c>
      <c r="E30" s="210">
        <v>1901.4</v>
      </c>
      <c r="F30" s="210">
        <v>1903.75</v>
      </c>
      <c r="G30" s="212">
        <v>1886.65</v>
      </c>
      <c r="H30" s="212">
        <v>1871.9</v>
      </c>
      <c r="I30" s="212">
        <v>1854.8000000000002</v>
      </c>
      <c r="J30" s="212">
        <v>1918.5</v>
      </c>
      <c r="K30" s="212">
        <v>1935.6</v>
      </c>
      <c r="L30" s="212">
        <v>1950.35</v>
      </c>
      <c r="M30" s="213">
        <v>1920.85</v>
      </c>
      <c r="N30" s="213">
        <v>1889</v>
      </c>
      <c r="O30" s="213">
        <v>5376917</v>
      </c>
      <c r="P30" s="214">
        <v>4.5230791182135979E-2</v>
      </c>
    </row>
    <row r="31" spans="1:16" ht="12.75" customHeight="1">
      <c r="A31" s="206">
        <v>21</v>
      </c>
      <c r="B31" s="218" t="s">
        <v>835</v>
      </c>
      <c r="C31" s="210" t="s">
        <v>60</v>
      </c>
      <c r="D31" s="211">
        <v>45533</v>
      </c>
      <c r="E31" s="210">
        <v>7892.8</v>
      </c>
      <c r="F31" s="210">
        <v>7849.5166666666673</v>
      </c>
      <c r="G31" s="212">
        <v>7788.633333333335</v>
      </c>
      <c r="H31" s="212">
        <v>7684.4666666666681</v>
      </c>
      <c r="I31" s="212">
        <v>7623.5833333333358</v>
      </c>
      <c r="J31" s="212">
        <v>7953.6833333333343</v>
      </c>
      <c r="K31" s="212">
        <v>8014.5666666666675</v>
      </c>
      <c r="L31" s="212">
        <v>8118.7333333333336</v>
      </c>
      <c r="M31" s="213">
        <v>7910.4</v>
      </c>
      <c r="N31" s="213">
        <v>7745.35</v>
      </c>
      <c r="O31" s="213">
        <v>874700</v>
      </c>
      <c r="P31" s="214">
        <v>4.3633023309220349E-3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45533</v>
      </c>
      <c r="E32" s="210">
        <v>623.1</v>
      </c>
      <c r="F32" s="210">
        <v>623.7833333333333</v>
      </c>
      <c r="G32" s="212">
        <v>619.66666666666663</v>
      </c>
      <c r="H32" s="212">
        <v>616.23333333333335</v>
      </c>
      <c r="I32" s="212">
        <v>612.11666666666667</v>
      </c>
      <c r="J32" s="212">
        <v>627.21666666666658</v>
      </c>
      <c r="K32" s="212">
        <v>631.33333333333337</v>
      </c>
      <c r="L32" s="212">
        <v>634.76666666666654</v>
      </c>
      <c r="M32" s="213">
        <v>627.9</v>
      </c>
      <c r="N32" s="213">
        <v>620.35</v>
      </c>
      <c r="O32" s="213">
        <v>25097000</v>
      </c>
      <c r="P32" s="214">
        <v>-1.2045821359681927E-2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45533</v>
      </c>
      <c r="E33" s="210">
        <v>1536.95</v>
      </c>
      <c r="F33" s="210">
        <v>1531.8333333333333</v>
      </c>
      <c r="G33" s="212">
        <v>1521.5666666666666</v>
      </c>
      <c r="H33" s="212">
        <v>1506.1833333333334</v>
      </c>
      <c r="I33" s="212">
        <v>1495.9166666666667</v>
      </c>
      <c r="J33" s="212">
        <v>1547.2166666666665</v>
      </c>
      <c r="K33" s="212">
        <v>1557.4833333333333</v>
      </c>
      <c r="L33" s="212">
        <v>1572.8666666666663</v>
      </c>
      <c r="M33" s="213">
        <v>1542.1</v>
      </c>
      <c r="N33" s="213">
        <v>1516.45</v>
      </c>
      <c r="O33" s="213">
        <v>11371800</v>
      </c>
      <c r="P33" s="214">
        <v>1.5919811320754717E-2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45533</v>
      </c>
      <c r="E34" s="210">
        <v>1169.8</v>
      </c>
      <c r="F34" s="210">
        <v>1167.9166666666667</v>
      </c>
      <c r="G34" s="212">
        <v>1158.0833333333335</v>
      </c>
      <c r="H34" s="212">
        <v>1146.3666666666668</v>
      </c>
      <c r="I34" s="212">
        <v>1136.5333333333335</v>
      </c>
      <c r="J34" s="212">
        <v>1179.6333333333334</v>
      </c>
      <c r="K34" s="212">
        <v>1189.4666666666669</v>
      </c>
      <c r="L34" s="212">
        <v>1201.1833333333334</v>
      </c>
      <c r="M34" s="213">
        <v>1177.75</v>
      </c>
      <c r="N34" s="213">
        <v>1156.2</v>
      </c>
      <c r="O34" s="213">
        <v>58697500</v>
      </c>
      <c r="P34" s="214">
        <v>-3.3825768486893545E-2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45533</v>
      </c>
      <c r="E35" s="210">
        <v>9804.7000000000007</v>
      </c>
      <c r="F35" s="210">
        <v>9830</v>
      </c>
      <c r="G35" s="212">
        <v>9754.7000000000007</v>
      </c>
      <c r="H35" s="212">
        <v>9704.7000000000007</v>
      </c>
      <c r="I35" s="212">
        <v>9629.4000000000015</v>
      </c>
      <c r="J35" s="212">
        <v>9880</v>
      </c>
      <c r="K35" s="212">
        <v>9955.2999999999993</v>
      </c>
      <c r="L35" s="212">
        <v>10005.299999999999</v>
      </c>
      <c r="M35" s="213">
        <v>9905.2999999999993</v>
      </c>
      <c r="N35" s="213">
        <v>9780</v>
      </c>
      <c r="O35" s="213">
        <v>1476000</v>
      </c>
      <c r="P35" s="214">
        <v>1.9108280254777069E-2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45533</v>
      </c>
      <c r="E36" s="210">
        <v>1606.35</v>
      </c>
      <c r="F36" s="210">
        <v>1593.6166666666668</v>
      </c>
      <c r="G36" s="212">
        <v>1563.2333333333336</v>
      </c>
      <c r="H36" s="212">
        <v>1520.1166666666668</v>
      </c>
      <c r="I36" s="212">
        <v>1489.7333333333336</v>
      </c>
      <c r="J36" s="212">
        <v>1636.7333333333336</v>
      </c>
      <c r="K36" s="212">
        <v>1667.1166666666668</v>
      </c>
      <c r="L36" s="212">
        <v>1710.2333333333336</v>
      </c>
      <c r="M36" s="213">
        <v>1624</v>
      </c>
      <c r="N36" s="213">
        <v>1550.5</v>
      </c>
      <c r="O36" s="213">
        <v>13679000</v>
      </c>
      <c r="P36" s="214">
        <v>3.3898945618079435E-2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45533</v>
      </c>
      <c r="E37" s="210">
        <v>6737.1</v>
      </c>
      <c r="F37" s="210">
        <v>6718.05</v>
      </c>
      <c r="G37" s="212">
        <v>6645.1</v>
      </c>
      <c r="H37" s="212">
        <v>6553.1</v>
      </c>
      <c r="I37" s="212">
        <v>6480.1500000000005</v>
      </c>
      <c r="J37" s="212">
        <v>6810.05</v>
      </c>
      <c r="K37" s="212">
        <v>6882.9999999999991</v>
      </c>
      <c r="L37" s="212">
        <v>6975</v>
      </c>
      <c r="M37" s="213">
        <v>6791</v>
      </c>
      <c r="N37" s="213">
        <v>6626.05</v>
      </c>
      <c r="O37" s="213">
        <v>10080000</v>
      </c>
      <c r="P37" s="214">
        <v>-1.5709106887839174E-2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45533</v>
      </c>
      <c r="E38" s="210">
        <v>2837.25</v>
      </c>
      <c r="F38" s="210">
        <v>2832.0833333333335</v>
      </c>
      <c r="G38" s="212">
        <v>2810.166666666667</v>
      </c>
      <c r="H38" s="212">
        <v>2783.0833333333335</v>
      </c>
      <c r="I38" s="212">
        <v>2761.166666666667</v>
      </c>
      <c r="J38" s="212">
        <v>2859.166666666667</v>
      </c>
      <c r="K38" s="212">
        <v>2881.0833333333339</v>
      </c>
      <c r="L38" s="212">
        <v>2908.166666666667</v>
      </c>
      <c r="M38" s="213">
        <v>2854</v>
      </c>
      <c r="N38" s="213">
        <v>2805</v>
      </c>
      <c r="O38" s="213">
        <v>2105700</v>
      </c>
      <c r="P38" s="214">
        <v>-4.9688600054156512E-2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45533</v>
      </c>
      <c r="E39" s="210">
        <v>568.20000000000005</v>
      </c>
      <c r="F39" s="210">
        <v>558.85</v>
      </c>
      <c r="G39" s="212">
        <v>542.70000000000005</v>
      </c>
      <c r="H39" s="212">
        <v>517.20000000000005</v>
      </c>
      <c r="I39" s="212">
        <v>501.05000000000007</v>
      </c>
      <c r="J39" s="212">
        <v>584.35</v>
      </c>
      <c r="K39" s="212">
        <v>600.49999999999989</v>
      </c>
      <c r="L39" s="212">
        <v>626</v>
      </c>
      <c r="M39" s="213">
        <v>575</v>
      </c>
      <c r="N39" s="213">
        <v>533.35</v>
      </c>
      <c r="O39" s="213">
        <v>8390400</v>
      </c>
      <c r="P39" s="214">
        <v>-0.17818523742360132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45533</v>
      </c>
      <c r="E40" s="210">
        <v>198.2</v>
      </c>
      <c r="F40" s="210">
        <v>196.89</v>
      </c>
      <c r="G40" s="212">
        <v>195.14</v>
      </c>
      <c r="H40" s="212">
        <v>192.08</v>
      </c>
      <c r="I40" s="212">
        <v>190.33</v>
      </c>
      <c r="J40" s="212">
        <v>199.94999999999996</v>
      </c>
      <c r="K40" s="212">
        <v>201.69999999999996</v>
      </c>
      <c r="L40" s="212">
        <v>204.75999999999993</v>
      </c>
      <c r="M40" s="213">
        <v>198.64</v>
      </c>
      <c r="N40" s="213">
        <v>193.83</v>
      </c>
      <c r="O40" s="213">
        <v>99131200</v>
      </c>
      <c r="P40" s="214">
        <v>-1.9171099290780143E-2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45533</v>
      </c>
      <c r="E41" s="210">
        <v>254.45</v>
      </c>
      <c r="F41" s="210">
        <v>252.28333333333333</v>
      </c>
      <c r="G41" s="212">
        <v>249.66666666666666</v>
      </c>
      <c r="H41" s="212">
        <v>244.88333333333333</v>
      </c>
      <c r="I41" s="212">
        <v>242.26666666666665</v>
      </c>
      <c r="J41" s="212">
        <v>257.06666666666666</v>
      </c>
      <c r="K41" s="212">
        <v>259.68333333333334</v>
      </c>
      <c r="L41" s="212">
        <v>264.4666666666667</v>
      </c>
      <c r="M41" s="213">
        <v>254.9</v>
      </c>
      <c r="N41" s="213">
        <v>247.5</v>
      </c>
      <c r="O41" s="213">
        <v>185907150</v>
      </c>
      <c r="P41" s="214">
        <v>7.6575505350772888E-3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45533</v>
      </c>
      <c r="E42" s="210">
        <v>1419.4</v>
      </c>
      <c r="F42" s="210">
        <v>1420.1000000000001</v>
      </c>
      <c r="G42" s="212">
        <v>1407.6000000000004</v>
      </c>
      <c r="H42" s="212">
        <v>1395.8000000000002</v>
      </c>
      <c r="I42" s="212">
        <v>1383.3000000000004</v>
      </c>
      <c r="J42" s="212">
        <v>1431.9000000000003</v>
      </c>
      <c r="K42" s="212">
        <v>1444.3999999999999</v>
      </c>
      <c r="L42" s="212">
        <v>1456.2000000000003</v>
      </c>
      <c r="M42" s="213">
        <v>1432.6</v>
      </c>
      <c r="N42" s="213">
        <v>1408.3</v>
      </c>
      <c r="O42" s="213">
        <v>4303500</v>
      </c>
      <c r="P42" s="214">
        <v>3.2200035977693831E-2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45533</v>
      </c>
      <c r="E43" s="210">
        <v>303.95</v>
      </c>
      <c r="F43" s="210">
        <v>302.45</v>
      </c>
      <c r="G43" s="212">
        <v>299.64999999999998</v>
      </c>
      <c r="H43" s="212">
        <v>295.34999999999997</v>
      </c>
      <c r="I43" s="212">
        <v>292.54999999999995</v>
      </c>
      <c r="J43" s="212">
        <v>306.75</v>
      </c>
      <c r="K43" s="212">
        <v>309.55000000000007</v>
      </c>
      <c r="L43" s="212">
        <v>313.85000000000002</v>
      </c>
      <c r="M43" s="213">
        <v>305.25</v>
      </c>
      <c r="N43" s="213">
        <v>298.14999999999998</v>
      </c>
      <c r="O43" s="213">
        <v>154803450</v>
      </c>
      <c r="P43" s="214">
        <v>9.8349074142931505E-3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45533</v>
      </c>
      <c r="E44" s="210">
        <v>567.79999999999995</v>
      </c>
      <c r="F44" s="210">
        <v>566.76666666666665</v>
      </c>
      <c r="G44" s="212">
        <v>563.08333333333326</v>
      </c>
      <c r="H44" s="212">
        <v>558.36666666666656</v>
      </c>
      <c r="I44" s="212">
        <v>554.68333333333317</v>
      </c>
      <c r="J44" s="212">
        <v>571.48333333333335</v>
      </c>
      <c r="K44" s="212">
        <v>575.16666666666674</v>
      </c>
      <c r="L44" s="212">
        <v>579.88333333333344</v>
      </c>
      <c r="M44" s="213">
        <v>570.45000000000005</v>
      </c>
      <c r="N44" s="213">
        <v>562.04999999999995</v>
      </c>
      <c r="O44" s="213">
        <v>15408360</v>
      </c>
      <c r="P44" s="214">
        <v>-1.3771544440689423E-2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45533</v>
      </c>
      <c r="E45" s="210">
        <v>1579.85</v>
      </c>
      <c r="F45" s="210">
        <v>1580.2166666666665</v>
      </c>
      <c r="G45" s="212">
        <v>1555.583333333333</v>
      </c>
      <c r="H45" s="212">
        <v>1531.3166666666666</v>
      </c>
      <c r="I45" s="212">
        <v>1506.6833333333332</v>
      </c>
      <c r="J45" s="212">
        <v>1604.4833333333329</v>
      </c>
      <c r="K45" s="212">
        <v>1629.1166666666666</v>
      </c>
      <c r="L45" s="212">
        <v>1653.3833333333328</v>
      </c>
      <c r="M45" s="213">
        <v>1604.85</v>
      </c>
      <c r="N45" s="213">
        <v>1555.95</v>
      </c>
      <c r="O45" s="213">
        <v>8011500</v>
      </c>
      <c r="P45" s="214">
        <v>1.655881233346022E-2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45533</v>
      </c>
      <c r="E46" s="210">
        <v>1452.95</v>
      </c>
      <c r="F46" s="210">
        <v>1462.2166666666665</v>
      </c>
      <c r="G46" s="212">
        <v>1440.9833333333329</v>
      </c>
      <c r="H46" s="212">
        <v>1429.0166666666664</v>
      </c>
      <c r="I46" s="212">
        <v>1407.7833333333328</v>
      </c>
      <c r="J46" s="212">
        <v>1474.1833333333329</v>
      </c>
      <c r="K46" s="212">
        <v>1495.4166666666665</v>
      </c>
      <c r="L46" s="212">
        <v>1507.383333333333</v>
      </c>
      <c r="M46" s="213">
        <v>1483.45</v>
      </c>
      <c r="N46" s="213">
        <v>1450.25</v>
      </c>
      <c r="O46" s="213">
        <v>43113375</v>
      </c>
      <c r="P46" s="214">
        <v>5.5505163271001953E-2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45533</v>
      </c>
      <c r="E47" s="210">
        <v>297</v>
      </c>
      <c r="F47" s="210">
        <v>295.46666666666664</v>
      </c>
      <c r="G47" s="212">
        <v>293.2833333333333</v>
      </c>
      <c r="H47" s="212">
        <v>289.56666666666666</v>
      </c>
      <c r="I47" s="212">
        <v>287.38333333333333</v>
      </c>
      <c r="J47" s="212">
        <v>299.18333333333328</v>
      </c>
      <c r="K47" s="212">
        <v>301.36666666666656</v>
      </c>
      <c r="L47" s="212">
        <v>305.08333333333326</v>
      </c>
      <c r="M47" s="213">
        <v>297.64999999999998</v>
      </c>
      <c r="N47" s="213">
        <v>291.75</v>
      </c>
      <c r="O47" s="213">
        <v>78067500</v>
      </c>
      <c r="P47" s="214">
        <v>-2.1453013951039747E-2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45533</v>
      </c>
      <c r="E48" s="210">
        <v>347.65</v>
      </c>
      <c r="F48" s="210">
        <v>347.86666666666662</v>
      </c>
      <c r="G48" s="212">
        <v>344.13333333333321</v>
      </c>
      <c r="H48" s="212">
        <v>340.61666666666662</v>
      </c>
      <c r="I48" s="212">
        <v>336.88333333333321</v>
      </c>
      <c r="J48" s="212">
        <v>351.38333333333321</v>
      </c>
      <c r="K48" s="212">
        <v>355.11666666666667</v>
      </c>
      <c r="L48" s="212">
        <v>358.63333333333321</v>
      </c>
      <c r="M48" s="213">
        <v>351.6</v>
      </c>
      <c r="N48" s="213">
        <v>344.35</v>
      </c>
      <c r="O48" s="213">
        <v>45500000</v>
      </c>
      <c r="P48" s="214">
        <v>6.2463514302393462E-2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45533</v>
      </c>
      <c r="E49" s="210">
        <v>32134.75</v>
      </c>
      <c r="F49" s="210">
        <v>32101.916666666668</v>
      </c>
      <c r="G49" s="212">
        <v>31833.833333333336</v>
      </c>
      <c r="H49" s="212">
        <v>31532.916666666668</v>
      </c>
      <c r="I49" s="212">
        <v>31264.833333333336</v>
      </c>
      <c r="J49" s="212">
        <v>32402.833333333336</v>
      </c>
      <c r="K49" s="212">
        <v>32670.916666666672</v>
      </c>
      <c r="L49" s="212">
        <v>32971.833333333336</v>
      </c>
      <c r="M49" s="213">
        <v>32370</v>
      </c>
      <c r="N49" s="213">
        <v>31801</v>
      </c>
      <c r="O49" s="213">
        <v>335875</v>
      </c>
      <c r="P49" s="214">
        <v>3.8105200239091455E-3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45533</v>
      </c>
      <c r="E50" s="210">
        <v>350.15</v>
      </c>
      <c r="F50" s="210">
        <v>351.09999999999997</v>
      </c>
      <c r="G50" s="212">
        <v>346.99999999999994</v>
      </c>
      <c r="H50" s="212">
        <v>343.84999999999997</v>
      </c>
      <c r="I50" s="212">
        <v>339.74999999999994</v>
      </c>
      <c r="J50" s="212">
        <v>354.24999999999994</v>
      </c>
      <c r="K50" s="212">
        <v>358.34999999999997</v>
      </c>
      <c r="L50" s="212">
        <v>361.49999999999994</v>
      </c>
      <c r="M50" s="213">
        <v>355.2</v>
      </c>
      <c r="N50" s="213">
        <v>347.95</v>
      </c>
      <c r="O50" s="213">
        <v>66974400</v>
      </c>
      <c r="P50" s="214">
        <v>3.3986383215228566E-2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45533</v>
      </c>
      <c r="E51" s="210">
        <v>5764.6</v>
      </c>
      <c r="F51" s="210">
        <v>5754.7833333333328</v>
      </c>
      <c r="G51" s="212">
        <v>5727.8166666666657</v>
      </c>
      <c r="H51" s="212">
        <v>5691.0333333333328</v>
      </c>
      <c r="I51" s="212">
        <v>5664.0666666666657</v>
      </c>
      <c r="J51" s="212">
        <v>5791.5666666666657</v>
      </c>
      <c r="K51" s="212">
        <v>5818.5333333333328</v>
      </c>
      <c r="L51" s="212">
        <v>5855.3166666666657</v>
      </c>
      <c r="M51" s="213">
        <v>5781.75</v>
      </c>
      <c r="N51" s="213">
        <v>5718</v>
      </c>
      <c r="O51" s="213">
        <v>2493000</v>
      </c>
      <c r="P51" s="214">
        <v>-3.0036573029336239E-2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45533</v>
      </c>
      <c r="E52" s="210">
        <v>614.85</v>
      </c>
      <c r="F52" s="210">
        <v>618.05000000000007</v>
      </c>
      <c r="G52" s="212">
        <v>609.40000000000009</v>
      </c>
      <c r="H52" s="212">
        <v>603.95000000000005</v>
      </c>
      <c r="I52" s="212">
        <v>595.30000000000007</v>
      </c>
      <c r="J52" s="212">
        <v>623.50000000000011</v>
      </c>
      <c r="K52" s="212">
        <v>632.15</v>
      </c>
      <c r="L52" s="212">
        <v>637.60000000000014</v>
      </c>
      <c r="M52" s="213">
        <v>626.70000000000005</v>
      </c>
      <c r="N52" s="213">
        <v>612.6</v>
      </c>
      <c r="O52" s="213">
        <v>15189000</v>
      </c>
      <c r="P52" s="214">
        <v>-5.8163328579401007E-2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45533</v>
      </c>
      <c r="E53" s="210">
        <v>111.65</v>
      </c>
      <c r="F53" s="210">
        <v>111.25</v>
      </c>
      <c r="G53" s="212">
        <v>110.2</v>
      </c>
      <c r="H53" s="212">
        <v>108.75</v>
      </c>
      <c r="I53" s="212">
        <v>107.7</v>
      </c>
      <c r="J53" s="212">
        <v>112.7</v>
      </c>
      <c r="K53" s="212">
        <v>113.75000000000001</v>
      </c>
      <c r="L53" s="212">
        <v>115.2</v>
      </c>
      <c r="M53" s="213">
        <v>112.3</v>
      </c>
      <c r="N53" s="213">
        <v>109.8</v>
      </c>
      <c r="O53" s="213">
        <v>297897750</v>
      </c>
      <c r="P53" s="214">
        <v>5.2617192838595051E-3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45533</v>
      </c>
      <c r="E54" s="210">
        <v>845</v>
      </c>
      <c r="F54" s="210">
        <v>844.69999999999993</v>
      </c>
      <c r="G54" s="212">
        <v>838.69999999999982</v>
      </c>
      <c r="H54" s="212">
        <v>832.39999999999986</v>
      </c>
      <c r="I54" s="212">
        <v>826.39999999999975</v>
      </c>
      <c r="J54" s="212">
        <v>850.99999999999989</v>
      </c>
      <c r="K54" s="212">
        <v>857.00000000000011</v>
      </c>
      <c r="L54" s="212">
        <v>863.3</v>
      </c>
      <c r="M54" s="213">
        <v>850.7</v>
      </c>
      <c r="N54" s="213">
        <v>838.4</v>
      </c>
      <c r="O54" s="213">
        <v>5771025</v>
      </c>
      <c r="P54" s="214">
        <v>2.1397756686798965E-2</v>
      </c>
    </row>
    <row r="55" spans="1:16" ht="12.75" customHeight="1">
      <c r="A55" s="206">
        <v>45</v>
      </c>
      <c r="B55" s="218" t="s">
        <v>835</v>
      </c>
      <c r="C55" s="210" t="s">
        <v>89</v>
      </c>
      <c r="D55" s="211">
        <v>45533</v>
      </c>
      <c r="E55" s="210">
        <v>507.9</v>
      </c>
      <c r="F55" s="210">
        <v>504.8</v>
      </c>
      <c r="G55" s="212">
        <v>500.1</v>
      </c>
      <c r="H55" s="212">
        <v>492.3</v>
      </c>
      <c r="I55" s="212">
        <v>487.6</v>
      </c>
      <c r="J55" s="212">
        <v>512.6</v>
      </c>
      <c r="K55" s="212">
        <v>517.29999999999995</v>
      </c>
      <c r="L55" s="212">
        <v>525.1</v>
      </c>
      <c r="M55" s="213">
        <v>509.5</v>
      </c>
      <c r="N55" s="213">
        <v>497</v>
      </c>
      <c r="O55" s="213">
        <v>12627400</v>
      </c>
      <c r="P55" s="214">
        <v>-2.3365172667156504E-2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45533</v>
      </c>
      <c r="E56" s="210">
        <v>1390.9</v>
      </c>
      <c r="F56" s="210">
        <v>1381.3166666666666</v>
      </c>
      <c r="G56" s="212">
        <v>1361.6333333333332</v>
      </c>
      <c r="H56" s="212">
        <v>1332.3666666666666</v>
      </c>
      <c r="I56" s="212">
        <v>1312.6833333333332</v>
      </c>
      <c r="J56" s="212">
        <v>1410.5833333333333</v>
      </c>
      <c r="K56" s="212">
        <v>1430.2666666666667</v>
      </c>
      <c r="L56" s="212">
        <v>1459.5333333333333</v>
      </c>
      <c r="M56" s="213">
        <v>1401</v>
      </c>
      <c r="N56" s="213">
        <v>1352.05</v>
      </c>
      <c r="O56" s="213">
        <v>10634375</v>
      </c>
      <c r="P56" s="214">
        <v>-9.8347299813780261E-3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45533</v>
      </c>
      <c r="E57" s="210">
        <v>1567</v>
      </c>
      <c r="F57" s="210">
        <v>1571.2833333333335</v>
      </c>
      <c r="G57" s="212">
        <v>1557.7166666666672</v>
      </c>
      <c r="H57" s="212">
        <v>1548.4333333333336</v>
      </c>
      <c r="I57" s="212">
        <v>1534.8666666666672</v>
      </c>
      <c r="J57" s="212">
        <v>1580.5666666666671</v>
      </c>
      <c r="K57" s="212">
        <v>1594.1333333333332</v>
      </c>
      <c r="L57" s="212">
        <v>1603.416666666667</v>
      </c>
      <c r="M57" s="213">
        <v>1584.85</v>
      </c>
      <c r="N57" s="213">
        <v>1562</v>
      </c>
      <c r="O57" s="213">
        <v>10336300</v>
      </c>
      <c r="P57" s="214">
        <v>4.2139065469558951E-2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45533</v>
      </c>
      <c r="E58" s="210">
        <v>524.25</v>
      </c>
      <c r="F58" s="210">
        <v>524.46666666666658</v>
      </c>
      <c r="G58" s="212">
        <v>520.58333333333314</v>
      </c>
      <c r="H58" s="212">
        <v>516.91666666666652</v>
      </c>
      <c r="I58" s="212">
        <v>513.03333333333308</v>
      </c>
      <c r="J58" s="212">
        <v>528.13333333333321</v>
      </c>
      <c r="K58" s="212">
        <v>532.01666666666665</v>
      </c>
      <c r="L58" s="212">
        <v>535.68333333333328</v>
      </c>
      <c r="M58" s="213">
        <v>528.35</v>
      </c>
      <c r="N58" s="213">
        <v>520.79999999999995</v>
      </c>
      <c r="O58" s="213">
        <v>52623900</v>
      </c>
      <c r="P58" s="214">
        <v>-1.2063867534003549E-2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45533</v>
      </c>
      <c r="E59" s="210">
        <v>6136.25</v>
      </c>
      <c r="F59" s="210">
        <v>6157.9333333333343</v>
      </c>
      <c r="G59" s="212">
        <v>6085.9166666666688</v>
      </c>
      <c r="H59" s="212">
        <v>6035.5833333333348</v>
      </c>
      <c r="I59" s="212">
        <v>5963.5666666666693</v>
      </c>
      <c r="J59" s="212">
        <v>6208.2666666666682</v>
      </c>
      <c r="K59" s="212">
        <v>6280.2833333333347</v>
      </c>
      <c r="L59" s="212">
        <v>6330.6166666666677</v>
      </c>
      <c r="M59" s="213">
        <v>6229.95</v>
      </c>
      <c r="N59" s="213">
        <v>6107.6</v>
      </c>
      <c r="O59" s="213">
        <v>2257500</v>
      </c>
      <c r="P59" s="214">
        <v>8.0402010050251257E-2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45533</v>
      </c>
      <c r="E60" s="210">
        <v>3554.8</v>
      </c>
      <c r="F60" s="210">
        <v>3555.3333333333335</v>
      </c>
      <c r="G60" s="212">
        <v>3530.4666666666672</v>
      </c>
      <c r="H60" s="212">
        <v>3506.1333333333337</v>
      </c>
      <c r="I60" s="212">
        <v>3481.2666666666673</v>
      </c>
      <c r="J60" s="212">
        <v>3579.666666666667</v>
      </c>
      <c r="K60" s="212">
        <v>3604.5333333333328</v>
      </c>
      <c r="L60" s="212">
        <v>3628.8666666666668</v>
      </c>
      <c r="M60" s="213">
        <v>3580.2</v>
      </c>
      <c r="N60" s="213">
        <v>3531</v>
      </c>
      <c r="O60" s="213">
        <v>3096450</v>
      </c>
      <c r="P60" s="214">
        <v>1.7364305427782889E-2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45533</v>
      </c>
      <c r="E61" s="210">
        <v>981.7</v>
      </c>
      <c r="F61" s="210">
        <v>977.68333333333339</v>
      </c>
      <c r="G61" s="212">
        <v>969.81666666666683</v>
      </c>
      <c r="H61" s="212">
        <v>957.93333333333339</v>
      </c>
      <c r="I61" s="212">
        <v>950.06666666666683</v>
      </c>
      <c r="J61" s="212">
        <v>989.56666666666683</v>
      </c>
      <c r="K61" s="212">
        <v>997.43333333333339</v>
      </c>
      <c r="L61" s="212">
        <v>1009.3166666666668</v>
      </c>
      <c r="M61" s="213">
        <v>985.55</v>
      </c>
      <c r="N61" s="213">
        <v>965.8</v>
      </c>
      <c r="O61" s="213">
        <v>24381000</v>
      </c>
      <c r="P61" s="214">
        <v>9.5234151794956739E-3</v>
      </c>
    </row>
    <row r="62" spans="1:16" ht="12.75" customHeight="1">
      <c r="A62" s="206">
        <v>52</v>
      </c>
      <c r="B62" s="218" t="s">
        <v>835</v>
      </c>
      <c r="C62" s="215" t="s">
        <v>96</v>
      </c>
      <c r="D62" s="211">
        <v>45533</v>
      </c>
      <c r="E62" s="210">
        <v>1754.6</v>
      </c>
      <c r="F62" s="210">
        <v>1745.0166666666664</v>
      </c>
      <c r="G62" s="212">
        <v>1729.9333333333329</v>
      </c>
      <c r="H62" s="212">
        <v>1705.2666666666664</v>
      </c>
      <c r="I62" s="212">
        <v>1690.1833333333329</v>
      </c>
      <c r="J62" s="212">
        <v>1769.6833333333329</v>
      </c>
      <c r="K62" s="212">
        <v>1784.7666666666664</v>
      </c>
      <c r="L62" s="212">
        <v>1809.4333333333329</v>
      </c>
      <c r="M62" s="213">
        <v>1760.1</v>
      </c>
      <c r="N62" s="213">
        <v>1720.35</v>
      </c>
      <c r="O62" s="213">
        <v>4732700</v>
      </c>
      <c r="P62" s="214">
        <v>-1.1260602515355368E-2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45533</v>
      </c>
      <c r="E63" s="210">
        <v>453.9</v>
      </c>
      <c r="F63" s="210">
        <v>453.11666666666662</v>
      </c>
      <c r="G63" s="212">
        <v>446.23333333333323</v>
      </c>
      <c r="H63" s="212">
        <v>438.56666666666661</v>
      </c>
      <c r="I63" s="212">
        <v>431.68333333333322</v>
      </c>
      <c r="J63" s="212">
        <v>460.78333333333325</v>
      </c>
      <c r="K63" s="212">
        <v>467.66666666666657</v>
      </c>
      <c r="L63" s="212">
        <v>475.33333333333326</v>
      </c>
      <c r="M63" s="213">
        <v>460</v>
      </c>
      <c r="N63" s="213">
        <v>445.45</v>
      </c>
      <c r="O63" s="213">
        <v>18937800</v>
      </c>
      <c r="P63" s="214">
        <v>-4.0929808568824062E-2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45533</v>
      </c>
      <c r="E64" s="210">
        <v>170.56</v>
      </c>
      <c r="F64" s="210">
        <v>169.12666666666667</v>
      </c>
      <c r="G64" s="212">
        <v>167.25333333333333</v>
      </c>
      <c r="H64" s="212">
        <v>163.94666666666666</v>
      </c>
      <c r="I64" s="212">
        <v>162.07333333333332</v>
      </c>
      <c r="J64" s="212">
        <v>172.43333333333334</v>
      </c>
      <c r="K64" s="212">
        <v>174.30666666666667</v>
      </c>
      <c r="L64" s="212">
        <v>177.61333333333334</v>
      </c>
      <c r="M64" s="213">
        <v>171</v>
      </c>
      <c r="N64" s="213">
        <v>165.82</v>
      </c>
      <c r="O64" s="213">
        <v>32385000</v>
      </c>
      <c r="P64" s="214">
        <v>5.3170731707317072E-2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45533</v>
      </c>
      <c r="E65" s="210">
        <v>3830.15</v>
      </c>
      <c r="F65" s="210">
        <v>3802.1</v>
      </c>
      <c r="G65" s="212">
        <v>3761.95</v>
      </c>
      <c r="H65" s="212">
        <v>3693.75</v>
      </c>
      <c r="I65" s="212">
        <v>3653.6</v>
      </c>
      <c r="J65" s="212">
        <v>3870.2999999999997</v>
      </c>
      <c r="K65" s="212">
        <v>3910.4500000000003</v>
      </c>
      <c r="L65" s="212">
        <v>3978.6499999999996</v>
      </c>
      <c r="M65" s="213">
        <v>3842.25</v>
      </c>
      <c r="N65" s="213">
        <v>3733.9</v>
      </c>
      <c r="O65" s="213">
        <v>4378200</v>
      </c>
      <c r="P65" s="214">
        <v>-9.0310314388538059E-3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45533</v>
      </c>
      <c r="E66" s="210">
        <v>622.95000000000005</v>
      </c>
      <c r="F66" s="210">
        <v>622.11666666666667</v>
      </c>
      <c r="G66" s="212">
        <v>619.0333333333333</v>
      </c>
      <c r="H66" s="212">
        <v>615.11666666666667</v>
      </c>
      <c r="I66" s="212">
        <v>612.0333333333333</v>
      </c>
      <c r="J66" s="212">
        <v>626.0333333333333</v>
      </c>
      <c r="K66" s="212">
        <v>629.11666666666656</v>
      </c>
      <c r="L66" s="212">
        <v>633.0333333333333</v>
      </c>
      <c r="M66" s="213">
        <v>625.20000000000005</v>
      </c>
      <c r="N66" s="213">
        <v>618.20000000000005</v>
      </c>
      <c r="O66" s="213">
        <v>16345000</v>
      </c>
      <c r="P66" s="214">
        <v>-4.1127189642041128E-3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45533</v>
      </c>
      <c r="E67" s="210">
        <v>1772.15</v>
      </c>
      <c r="F67" s="210">
        <v>1770.6833333333334</v>
      </c>
      <c r="G67" s="212">
        <v>1756.9166666666667</v>
      </c>
      <c r="H67" s="212">
        <v>1741.6833333333334</v>
      </c>
      <c r="I67" s="212">
        <v>1727.9166666666667</v>
      </c>
      <c r="J67" s="212">
        <v>1785.9166666666667</v>
      </c>
      <c r="K67" s="212">
        <v>1799.6833333333332</v>
      </c>
      <c r="L67" s="212">
        <v>1814.9166666666667</v>
      </c>
      <c r="M67" s="213">
        <v>1784.45</v>
      </c>
      <c r="N67" s="213">
        <v>1755.45</v>
      </c>
      <c r="O67" s="213">
        <v>5094375</v>
      </c>
      <c r="P67" s="214">
        <v>1.3070108279558132E-2</v>
      </c>
    </row>
    <row r="68" spans="1:16" ht="12.75" customHeight="1">
      <c r="A68" s="206">
        <v>58</v>
      </c>
      <c r="B68" s="218" t="s">
        <v>835</v>
      </c>
      <c r="C68" s="215" t="s">
        <v>102</v>
      </c>
      <c r="D68" s="211">
        <v>45533</v>
      </c>
      <c r="E68" s="210">
        <v>2896.6</v>
      </c>
      <c r="F68" s="210">
        <v>2893.1833333333329</v>
      </c>
      <c r="G68" s="212">
        <v>2861.7166666666658</v>
      </c>
      <c r="H68" s="212">
        <v>2826.833333333333</v>
      </c>
      <c r="I68" s="212">
        <v>2795.3666666666659</v>
      </c>
      <c r="J68" s="212">
        <v>2928.0666666666657</v>
      </c>
      <c r="K68" s="212">
        <v>2959.5333333333328</v>
      </c>
      <c r="L68" s="212">
        <v>2994.4166666666656</v>
      </c>
      <c r="M68" s="213">
        <v>2924.65</v>
      </c>
      <c r="N68" s="213">
        <v>2858.3</v>
      </c>
      <c r="O68" s="213">
        <v>2180100</v>
      </c>
      <c r="P68" s="214">
        <v>3.729281767955801E-3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45533</v>
      </c>
      <c r="E69" s="210">
        <v>4718.8500000000004</v>
      </c>
      <c r="F69" s="210">
        <v>4702.55</v>
      </c>
      <c r="G69" s="212">
        <v>4680.1000000000004</v>
      </c>
      <c r="H69" s="212">
        <v>4641.3500000000004</v>
      </c>
      <c r="I69" s="212">
        <v>4618.9000000000005</v>
      </c>
      <c r="J69" s="212">
        <v>4741.3</v>
      </c>
      <c r="K69" s="212">
        <v>4763.7499999999991</v>
      </c>
      <c r="L69" s="212">
        <v>4802.5</v>
      </c>
      <c r="M69" s="213">
        <v>4725</v>
      </c>
      <c r="N69" s="213">
        <v>4663.8</v>
      </c>
      <c r="O69" s="213">
        <v>3030200</v>
      </c>
      <c r="P69" s="214">
        <v>-2.7972027972027972E-2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45533</v>
      </c>
      <c r="E70" s="210">
        <v>12702.45</v>
      </c>
      <c r="F70" s="210">
        <v>12724.583333333334</v>
      </c>
      <c r="G70" s="212">
        <v>12552.866666666669</v>
      </c>
      <c r="H70" s="212">
        <v>12403.283333333335</v>
      </c>
      <c r="I70" s="212">
        <v>12231.566666666669</v>
      </c>
      <c r="J70" s="212">
        <v>12874.166666666668</v>
      </c>
      <c r="K70" s="212">
        <v>13045.883333333331</v>
      </c>
      <c r="L70" s="212">
        <v>13195.466666666667</v>
      </c>
      <c r="M70" s="213">
        <v>12896.3</v>
      </c>
      <c r="N70" s="213">
        <v>12575</v>
      </c>
      <c r="O70" s="213">
        <v>1920100</v>
      </c>
      <c r="P70" s="214">
        <v>1.1537245811821726E-2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45533</v>
      </c>
      <c r="E71" s="210">
        <v>867.75</v>
      </c>
      <c r="F71" s="210">
        <v>867</v>
      </c>
      <c r="G71" s="212">
        <v>861.45</v>
      </c>
      <c r="H71" s="212">
        <v>855.15000000000009</v>
      </c>
      <c r="I71" s="212">
        <v>849.60000000000014</v>
      </c>
      <c r="J71" s="212">
        <v>873.3</v>
      </c>
      <c r="K71" s="212">
        <v>878.84999999999991</v>
      </c>
      <c r="L71" s="212">
        <v>885.14999999999986</v>
      </c>
      <c r="M71" s="213">
        <v>872.55</v>
      </c>
      <c r="N71" s="213">
        <v>860.7</v>
      </c>
      <c r="O71" s="213">
        <v>37200075</v>
      </c>
      <c r="P71" s="214">
        <v>-4.0640530093870786E-3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45533</v>
      </c>
      <c r="E72" s="210">
        <v>6966.1</v>
      </c>
      <c r="F72" s="210">
        <v>6947.583333333333</v>
      </c>
      <c r="G72" s="212">
        <v>6920.8166666666657</v>
      </c>
      <c r="H72" s="212">
        <v>6875.5333333333328</v>
      </c>
      <c r="I72" s="212">
        <v>6848.7666666666655</v>
      </c>
      <c r="J72" s="212">
        <v>6992.8666666666659</v>
      </c>
      <c r="K72" s="212">
        <v>7019.6333333333341</v>
      </c>
      <c r="L72" s="212">
        <v>7064.9166666666661</v>
      </c>
      <c r="M72" s="213">
        <v>6974.35</v>
      </c>
      <c r="N72" s="213">
        <v>6902.3</v>
      </c>
      <c r="O72" s="213">
        <v>2583625</v>
      </c>
      <c r="P72" s="214">
        <v>-2.6058003184867055E-3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45533</v>
      </c>
      <c r="E73" s="210">
        <v>4876.55</v>
      </c>
      <c r="F73" s="210">
        <v>4867</v>
      </c>
      <c r="G73" s="212">
        <v>4836.05</v>
      </c>
      <c r="H73" s="212">
        <v>4795.55</v>
      </c>
      <c r="I73" s="212">
        <v>4764.6000000000004</v>
      </c>
      <c r="J73" s="212">
        <v>4907.5</v>
      </c>
      <c r="K73" s="212">
        <v>4938.4500000000007</v>
      </c>
      <c r="L73" s="212">
        <v>4978.95</v>
      </c>
      <c r="M73" s="213">
        <v>4897.95</v>
      </c>
      <c r="N73" s="213">
        <v>4826.5</v>
      </c>
      <c r="O73" s="213">
        <v>3755850</v>
      </c>
      <c r="P73" s="214">
        <v>-9.1412742382271477E-3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45533</v>
      </c>
      <c r="E74" s="210">
        <v>3752.3</v>
      </c>
      <c r="F74" s="210">
        <v>3743.2666666666664</v>
      </c>
      <c r="G74" s="212">
        <v>3724.5333333333328</v>
      </c>
      <c r="H74" s="212">
        <v>3696.7666666666664</v>
      </c>
      <c r="I74" s="212">
        <v>3678.0333333333328</v>
      </c>
      <c r="J74" s="212">
        <v>3771.0333333333328</v>
      </c>
      <c r="K74" s="212">
        <v>3789.7666666666664</v>
      </c>
      <c r="L74" s="212">
        <v>3817.5333333333328</v>
      </c>
      <c r="M74" s="213">
        <v>3762</v>
      </c>
      <c r="N74" s="213">
        <v>3715.5</v>
      </c>
      <c r="O74" s="213">
        <v>2086150</v>
      </c>
      <c r="P74" s="214">
        <v>1.3764532941333689E-2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45533</v>
      </c>
      <c r="E75" s="210">
        <v>498.55</v>
      </c>
      <c r="F75" s="210">
        <v>496.51666666666665</v>
      </c>
      <c r="G75" s="212">
        <v>493.0333333333333</v>
      </c>
      <c r="H75" s="212">
        <v>487.51666666666665</v>
      </c>
      <c r="I75" s="212">
        <v>484.0333333333333</v>
      </c>
      <c r="J75" s="212">
        <v>502.0333333333333</v>
      </c>
      <c r="K75" s="212">
        <v>505.51666666666665</v>
      </c>
      <c r="L75" s="212">
        <v>511.0333333333333</v>
      </c>
      <c r="M75" s="213">
        <v>500</v>
      </c>
      <c r="N75" s="213">
        <v>491</v>
      </c>
      <c r="O75" s="213">
        <v>32596200</v>
      </c>
      <c r="P75" s="214">
        <v>-3.850596842510589E-3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45533</v>
      </c>
      <c r="E76" s="210">
        <v>202.37</v>
      </c>
      <c r="F76" s="210">
        <v>202.17333333333332</v>
      </c>
      <c r="G76" s="212">
        <v>200.87666666666664</v>
      </c>
      <c r="H76" s="212">
        <v>199.38333333333333</v>
      </c>
      <c r="I76" s="212">
        <v>198.08666666666664</v>
      </c>
      <c r="J76" s="212">
        <v>203.66666666666663</v>
      </c>
      <c r="K76" s="212">
        <v>204.96333333333331</v>
      </c>
      <c r="L76" s="212">
        <v>206.45666666666662</v>
      </c>
      <c r="M76" s="213">
        <v>203.47</v>
      </c>
      <c r="N76" s="213">
        <v>200.68</v>
      </c>
      <c r="O76" s="213">
        <v>98655000</v>
      </c>
      <c r="P76" s="214">
        <v>2.6800582847626979E-2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45533</v>
      </c>
      <c r="E77" s="210">
        <v>237.3</v>
      </c>
      <c r="F77" s="210">
        <v>238.52666666666667</v>
      </c>
      <c r="G77" s="212">
        <v>235.51333333333335</v>
      </c>
      <c r="H77" s="212">
        <v>233.72666666666669</v>
      </c>
      <c r="I77" s="212">
        <v>230.71333333333337</v>
      </c>
      <c r="J77" s="212">
        <v>240.31333333333333</v>
      </c>
      <c r="K77" s="212">
        <v>243.32666666666665</v>
      </c>
      <c r="L77" s="212">
        <v>245.11333333333332</v>
      </c>
      <c r="M77" s="213">
        <v>241.54</v>
      </c>
      <c r="N77" s="213">
        <v>236.74</v>
      </c>
      <c r="O77" s="213">
        <v>110838525</v>
      </c>
      <c r="P77" s="214">
        <v>8.6178184845961698E-3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45533</v>
      </c>
      <c r="E78" s="210">
        <v>1637.6</v>
      </c>
      <c r="F78" s="210">
        <v>1630.1666666666667</v>
      </c>
      <c r="G78" s="212">
        <v>1618.3333333333335</v>
      </c>
      <c r="H78" s="212">
        <v>1599.0666666666668</v>
      </c>
      <c r="I78" s="212">
        <v>1587.2333333333336</v>
      </c>
      <c r="J78" s="212">
        <v>1649.4333333333334</v>
      </c>
      <c r="K78" s="212">
        <v>1661.2666666666669</v>
      </c>
      <c r="L78" s="212">
        <v>1680.5333333333333</v>
      </c>
      <c r="M78" s="213">
        <v>1642</v>
      </c>
      <c r="N78" s="213">
        <v>1610.9</v>
      </c>
      <c r="O78" s="213">
        <v>6189325</v>
      </c>
      <c r="P78" s="214">
        <v>-3.9599505006187426E-2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45533</v>
      </c>
      <c r="E79" s="210">
        <v>95.84</v>
      </c>
      <c r="F79" s="210">
        <v>96.08</v>
      </c>
      <c r="G79" s="212">
        <v>95.179999999999993</v>
      </c>
      <c r="H79" s="212">
        <v>94.52</v>
      </c>
      <c r="I79" s="212">
        <v>93.61999999999999</v>
      </c>
      <c r="J79" s="212">
        <v>96.74</v>
      </c>
      <c r="K79" s="212">
        <v>97.64</v>
      </c>
      <c r="L79" s="212">
        <v>98.3</v>
      </c>
      <c r="M79" s="213">
        <v>96.98</v>
      </c>
      <c r="N79" s="213">
        <v>95.42</v>
      </c>
      <c r="O79" s="213">
        <v>249592500</v>
      </c>
      <c r="P79" s="214">
        <v>2.1078792341678941E-2</v>
      </c>
    </row>
    <row r="80" spans="1:16" ht="12.75" customHeight="1">
      <c r="A80" s="206">
        <v>70</v>
      </c>
      <c r="B80" s="218" t="s">
        <v>835</v>
      </c>
      <c r="C80" s="216" t="s">
        <v>116</v>
      </c>
      <c r="D80" s="211">
        <v>45533</v>
      </c>
      <c r="E80" s="210">
        <v>658.35</v>
      </c>
      <c r="F80" s="210">
        <v>656.16666666666663</v>
      </c>
      <c r="G80" s="212">
        <v>651.33333333333326</v>
      </c>
      <c r="H80" s="212">
        <v>644.31666666666661</v>
      </c>
      <c r="I80" s="212">
        <v>639.48333333333323</v>
      </c>
      <c r="J80" s="212">
        <v>663.18333333333328</v>
      </c>
      <c r="K80" s="212">
        <v>668.01666666666654</v>
      </c>
      <c r="L80" s="212">
        <v>675.0333333333333</v>
      </c>
      <c r="M80" s="213">
        <v>661</v>
      </c>
      <c r="N80" s="213">
        <v>649.15</v>
      </c>
      <c r="O80" s="213">
        <v>8095100</v>
      </c>
      <c r="P80" s="214">
        <v>-2.2448979591836733E-2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45533</v>
      </c>
      <c r="E81" s="210">
        <v>1398.45</v>
      </c>
      <c r="F81" s="210">
        <v>1399.0166666666667</v>
      </c>
      <c r="G81" s="212">
        <v>1382.3333333333333</v>
      </c>
      <c r="H81" s="212">
        <v>1366.2166666666667</v>
      </c>
      <c r="I81" s="212">
        <v>1349.5333333333333</v>
      </c>
      <c r="J81" s="212">
        <v>1415.1333333333332</v>
      </c>
      <c r="K81" s="212">
        <v>1431.8166666666666</v>
      </c>
      <c r="L81" s="212">
        <v>1447.9333333333332</v>
      </c>
      <c r="M81" s="213">
        <v>1415.7</v>
      </c>
      <c r="N81" s="213">
        <v>1382.9</v>
      </c>
      <c r="O81" s="213">
        <v>9918000</v>
      </c>
      <c r="P81" s="214">
        <v>1.4629156010230179E-2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45533</v>
      </c>
      <c r="E82" s="210">
        <v>2985.95</v>
      </c>
      <c r="F82" s="210">
        <v>2970.6333333333332</v>
      </c>
      <c r="G82" s="212">
        <v>2935.3166666666666</v>
      </c>
      <c r="H82" s="212">
        <v>2884.6833333333334</v>
      </c>
      <c r="I82" s="212">
        <v>2849.3666666666668</v>
      </c>
      <c r="J82" s="212">
        <v>3021.2666666666664</v>
      </c>
      <c r="K82" s="212">
        <v>3056.583333333333</v>
      </c>
      <c r="L82" s="212">
        <v>3107.2166666666662</v>
      </c>
      <c r="M82" s="213">
        <v>3005.95</v>
      </c>
      <c r="N82" s="213">
        <v>2920</v>
      </c>
      <c r="O82" s="213">
        <v>5623200</v>
      </c>
      <c r="P82" s="214">
        <v>2.9197380883745832E-2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45533</v>
      </c>
      <c r="E83" s="210">
        <v>676.95</v>
      </c>
      <c r="F83" s="210">
        <v>676.43333333333339</v>
      </c>
      <c r="G83" s="212">
        <v>673.51666666666677</v>
      </c>
      <c r="H83" s="212">
        <v>670.08333333333337</v>
      </c>
      <c r="I83" s="212">
        <v>667.16666666666674</v>
      </c>
      <c r="J83" s="212">
        <v>679.86666666666679</v>
      </c>
      <c r="K83" s="212">
        <v>682.7833333333333</v>
      </c>
      <c r="L83" s="212">
        <v>686.21666666666681</v>
      </c>
      <c r="M83" s="213">
        <v>679.35</v>
      </c>
      <c r="N83" s="213">
        <v>673</v>
      </c>
      <c r="O83" s="213">
        <v>8646000</v>
      </c>
      <c r="P83" s="214">
        <v>-3.2280378141572516E-3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45533</v>
      </c>
      <c r="E84" s="210">
        <v>2640.95</v>
      </c>
      <c r="F84" s="210">
        <v>2629.1333333333337</v>
      </c>
      <c r="G84" s="212">
        <v>2605.6166666666672</v>
      </c>
      <c r="H84" s="212">
        <v>2570.2833333333338</v>
      </c>
      <c r="I84" s="212">
        <v>2546.7666666666673</v>
      </c>
      <c r="J84" s="212">
        <v>2664.4666666666672</v>
      </c>
      <c r="K84" s="212">
        <v>2687.9833333333336</v>
      </c>
      <c r="L84" s="212">
        <v>2723.3166666666671</v>
      </c>
      <c r="M84" s="213">
        <v>2652.65</v>
      </c>
      <c r="N84" s="213">
        <v>2593.8000000000002</v>
      </c>
      <c r="O84" s="213">
        <v>8378250</v>
      </c>
      <c r="P84" s="214">
        <v>-2.2944606413994168E-2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45533</v>
      </c>
      <c r="E85" s="210">
        <v>589.85</v>
      </c>
      <c r="F85" s="210">
        <v>590.88333333333333</v>
      </c>
      <c r="G85" s="212">
        <v>584.4666666666667</v>
      </c>
      <c r="H85" s="212">
        <v>579.08333333333337</v>
      </c>
      <c r="I85" s="212">
        <v>572.66666666666674</v>
      </c>
      <c r="J85" s="212">
        <v>596.26666666666665</v>
      </c>
      <c r="K85" s="212">
        <v>602.68333333333339</v>
      </c>
      <c r="L85" s="212">
        <v>608.06666666666661</v>
      </c>
      <c r="M85" s="213">
        <v>597.29999999999995</v>
      </c>
      <c r="N85" s="213">
        <v>585.5</v>
      </c>
      <c r="O85" s="213">
        <v>12263750</v>
      </c>
      <c r="P85" s="214">
        <v>4.3057622793961303E-2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45533</v>
      </c>
      <c r="E86" s="210">
        <v>4730.8500000000004</v>
      </c>
      <c r="F86" s="210">
        <v>4734.3166666666666</v>
      </c>
      <c r="G86" s="212">
        <v>4673.833333333333</v>
      </c>
      <c r="H86" s="212">
        <v>4616.8166666666666</v>
      </c>
      <c r="I86" s="212">
        <v>4556.333333333333</v>
      </c>
      <c r="J86" s="212">
        <v>4791.333333333333</v>
      </c>
      <c r="K86" s="212">
        <v>4851.8166666666666</v>
      </c>
      <c r="L86" s="212">
        <v>4908.833333333333</v>
      </c>
      <c r="M86" s="213">
        <v>4794.8</v>
      </c>
      <c r="N86" s="213">
        <v>4677.3</v>
      </c>
      <c r="O86" s="213">
        <v>13677900</v>
      </c>
      <c r="P86" s="214">
        <v>1.0662351480758999E-2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45533</v>
      </c>
      <c r="E87" s="210">
        <v>1892.15</v>
      </c>
      <c r="F87" s="210">
        <v>1889.5166666666667</v>
      </c>
      <c r="G87" s="212">
        <v>1871.0333333333333</v>
      </c>
      <c r="H87" s="212">
        <v>1849.9166666666667</v>
      </c>
      <c r="I87" s="212">
        <v>1831.4333333333334</v>
      </c>
      <c r="J87" s="212">
        <v>1910.6333333333332</v>
      </c>
      <c r="K87" s="212">
        <v>1929.1166666666663</v>
      </c>
      <c r="L87" s="212">
        <v>1950.2333333333331</v>
      </c>
      <c r="M87" s="213">
        <v>1908</v>
      </c>
      <c r="N87" s="213">
        <v>1868.4</v>
      </c>
      <c r="O87" s="213">
        <v>8472500</v>
      </c>
      <c r="P87" s="214">
        <v>2.9594554601953238E-3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45533</v>
      </c>
      <c r="E88" s="210">
        <v>1685.1</v>
      </c>
      <c r="F88" s="210">
        <v>1681.8666666666668</v>
      </c>
      <c r="G88" s="212">
        <v>1671.2333333333336</v>
      </c>
      <c r="H88" s="212">
        <v>1657.3666666666668</v>
      </c>
      <c r="I88" s="212">
        <v>1646.7333333333336</v>
      </c>
      <c r="J88" s="212">
        <v>1695.7333333333336</v>
      </c>
      <c r="K88" s="212">
        <v>1706.3666666666668</v>
      </c>
      <c r="L88" s="212">
        <v>1720.2333333333336</v>
      </c>
      <c r="M88" s="213">
        <v>1692.5</v>
      </c>
      <c r="N88" s="213">
        <v>1668</v>
      </c>
      <c r="O88" s="213">
        <v>14739900</v>
      </c>
      <c r="P88" s="214">
        <v>5.080093817056739E-2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45533</v>
      </c>
      <c r="E89" s="210">
        <v>4312.45</v>
      </c>
      <c r="F89" s="210">
        <v>4275.0166666666664</v>
      </c>
      <c r="G89" s="212">
        <v>4221.9833333333327</v>
      </c>
      <c r="H89" s="212">
        <v>4131.5166666666664</v>
      </c>
      <c r="I89" s="212">
        <v>4078.4833333333327</v>
      </c>
      <c r="J89" s="212">
        <v>4365.4833333333327</v>
      </c>
      <c r="K89" s="212">
        <v>4418.5166666666655</v>
      </c>
      <c r="L89" s="212">
        <v>4508.9833333333327</v>
      </c>
      <c r="M89" s="213">
        <v>4328.05</v>
      </c>
      <c r="N89" s="213">
        <v>4184.55</v>
      </c>
      <c r="O89" s="213">
        <v>3322050</v>
      </c>
      <c r="P89" s="214">
        <v>1.00332922880467E-2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45533</v>
      </c>
      <c r="E90" s="210">
        <v>1639.45</v>
      </c>
      <c r="F90" s="210">
        <v>1638.7666666666667</v>
      </c>
      <c r="G90" s="212">
        <v>1630.7333333333333</v>
      </c>
      <c r="H90" s="212">
        <v>1622.0166666666667</v>
      </c>
      <c r="I90" s="212">
        <v>1613.9833333333333</v>
      </c>
      <c r="J90" s="212">
        <v>1647.4833333333333</v>
      </c>
      <c r="K90" s="212">
        <v>1655.5166666666667</v>
      </c>
      <c r="L90" s="212">
        <v>1664.2333333333333</v>
      </c>
      <c r="M90" s="213">
        <v>1646.8</v>
      </c>
      <c r="N90" s="213">
        <v>1630.05</v>
      </c>
      <c r="O90" s="213">
        <v>189657050</v>
      </c>
      <c r="P90" s="214">
        <v>-9.0579137486601364E-3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45533</v>
      </c>
      <c r="E91" s="210">
        <v>711.55</v>
      </c>
      <c r="F91" s="210">
        <v>703.18333333333339</v>
      </c>
      <c r="G91" s="212">
        <v>692.91666666666674</v>
      </c>
      <c r="H91" s="212">
        <v>674.2833333333333</v>
      </c>
      <c r="I91" s="212">
        <v>664.01666666666665</v>
      </c>
      <c r="J91" s="212">
        <v>721.81666666666683</v>
      </c>
      <c r="K91" s="212">
        <v>732.08333333333348</v>
      </c>
      <c r="L91" s="212">
        <v>750.71666666666692</v>
      </c>
      <c r="M91" s="213">
        <v>713.45</v>
      </c>
      <c r="N91" s="213">
        <v>684.55</v>
      </c>
      <c r="O91" s="213">
        <v>25183400</v>
      </c>
      <c r="P91" s="214">
        <v>-2.0158356516156644E-2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45533</v>
      </c>
      <c r="E92" s="210">
        <v>5244.25</v>
      </c>
      <c r="F92" s="210">
        <v>5259.3833333333341</v>
      </c>
      <c r="G92" s="212">
        <v>5162.9166666666679</v>
      </c>
      <c r="H92" s="212">
        <v>5081.5833333333339</v>
      </c>
      <c r="I92" s="212">
        <v>4985.1166666666677</v>
      </c>
      <c r="J92" s="212">
        <v>5340.7166666666681</v>
      </c>
      <c r="K92" s="212">
        <v>5437.1833333333334</v>
      </c>
      <c r="L92" s="212">
        <v>5518.5166666666682</v>
      </c>
      <c r="M92" s="213">
        <v>5355.85</v>
      </c>
      <c r="N92" s="213">
        <v>5178.05</v>
      </c>
      <c r="O92" s="213">
        <v>4705200</v>
      </c>
      <c r="P92" s="214">
        <v>1.0534454431236106E-2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45533</v>
      </c>
      <c r="E93" s="210">
        <v>672.65</v>
      </c>
      <c r="F93" s="210">
        <v>669.25</v>
      </c>
      <c r="G93" s="212">
        <v>664.4</v>
      </c>
      <c r="H93" s="212">
        <v>656.15</v>
      </c>
      <c r="I93" s="212">
        <v>651.29999999999995</v>
      </c>
      <c r="J93" s="212">
        <v>677.5</v>
      </c>
      <c r="K93" s="212">
        <v>682.34999999999991</v>
      </c>
      <c r="L93" s="212">
        <v>690.6</v>
      </c>
      <c r="M93" s="213">
        <v>674.1</v>
      </c>
      <c r="N93" s="213">
        <v>661</v>
      </c>
      <c r="O93" s="213">
        <v>42257600</v>
      </c>
      <c r="P93" s="214">
        <v>-4.6198571699424887E-2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45533</v>
      </c>
      <c r="E94" s="210">
        <v>319</v>
      </c>
      <c r="F94" s="210">
        <v>321.18333333333334</v>
      </c>
      <c r="G94" s="212">
        <v>314.56666666666666</v>
      </c>
      <c r="H94" s="212">
        <v>310.13333333333333</v>
      </c>
      <c r="I94" s="212">
        <v>303.51666666666665</v>
      </c>
      <c r="J94" s="212">
        <v>325.61666666666667</v>
      </c>
      <c r="K94" s="212">
        <v>332.23333333333335</v>
      </c>
      <c r="L94" s="212">
        <v>336.66666666666669</v>
      </c>
      <c r="M94" s="213">
        <v>327.8</v>
      </c>
      <c r="N94" s="213">
        <v>316.75</v>
      </c>
      <c r="O94" s="213">
        <v>39349850</v>
      </c>
      <c r="P94" s="214">
        <v>-4.7163757700205339E-2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45533</v>
      </c>
      <c r="E95" s="210">
        <v>397.6</v>
      </c>
      <c r="F95" s="210">
        <v>398.90000000000003</v>
      </c>
      <c r="G95" s="212">
        <v>391.70000000000005</v>
      </c>
      <c r="H95" s="212">
        <v>385.8</v>
      </c>
      <c r="I95" s="212">
        <v>378.6</v>
      </c>
      <c r="J95" s="212">
        <v>404.80000000000007</v>
      </c>
      <c r="K95" s="212">
        <v>412</v>
      </c>
      <c r="L95" s="212">
        <v>417.90000000000009</v>
      </c>
      <c r="M95" s="213">
        <v>406.1</v>
      </c>
      <c r="N95" s="213">
        <v>393</v>
      </c>
      <c r="O95" s="213">
        <v>60385500</v>
      </c>
      <c r="P95" s="214">
        <v>6.3936063936063936E-2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45533</v>
      </c>
      <c r="E96" s="210">
        <v>2755.3</v>
      </c>
      <c r="F96" s="210">
        <v>2753.15</v>
      </c>
      <c r="G96" s="212">
        <v>2744.6000000000004</v>
      </c>
      <c r="H96" s="212">
        <v>2733.9</v>
      </c>
      <c r="I96" s="212">
        <v>2725.3500000000004</v>
      </c>
      <c r="J96" s="212">
        <v>2763.8500000000004</v>
      </c>
      <c r="K96" s="212">
        <v>2772.4000000000005</v>
      </c>
      <c r="L96" s="212">
        <v>2783.1000000000004</v>
      </c>
      <c r="M96" s="213">
        <v>2761.7</v>
      </c>
      <c r="N96" s="213">
        <v>2742.45</v>
      </c>
      <c r="O96" s="213">
        <v>15072900</v>
      </c>
      <c r="P96" s="214">
        <v>-4.3793595434369059E-3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45533</v>
      </c>
      <c r="E97" s="210">
        <v>1181.4000000000001</v>
      </c>
      <c r="F97" s="210">
        <v>1181.0666666666668</v>
      </c>
      <c r="G97" s="212">
        <v>1172.4833333333336</v>
      </c>
      <c r="H97" s="212">
        <v>1163.5666666666668</v>
      </c>
      <c r="I97" s="212">
        <v>1154.9833333333336</v>
      </c>
      <c r="J97" s="212">
        <v>1189.9833333333336</v>
      </c>
      <c r="K97" s="212">
        <v>1198.5666666666671</v>
      </c>
      <c r="L97" s="212">
        <v>1207.4833333333336</v>
      </c>
      <c r="M97" s="213">
        <v>1189.6500000000001</v>
      </c>
      <c r="N97" s="213">
        <v>1172.1500000000001</v>
      </c>
      <c r="O97" s="213">
        <v>97084400</v>
      </c>
      <c r="P97" s="214">
        <v>8.7277805254123882E-3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45533</v>
      </c>
      <c r="E98" s="210">
        <v>2061.85</v>
      </c>
      <c r="F98" s="210">
        <v>2056.2999999999997</v>
      </c>
      <c r="G98" s="212">
        <v>2029.1999999999994</v>
      </c>
      <c r="H98" s="212">
        <v>1996.5499999999997</v>
      </c>
      <c r="I98" s="212">
        <v>1969.4499999999994</v>
      </c>
      <c r="J98" s="212">
        <v>2088.9499999999994</v>
      </c>
      <c r="K98" s="212">
        <v>2116.0499999999997</v>
      </c>
      <c r="L98" s="212">
        <v>2148.6999999999994</v>
      </c>
      <c r="M98" s="213">
        <v>2083.4</v>
      </c>
      <c r="N98" s="213">
        <v>2023.65</v>
      </c>
      <c r="O98" s="213">
        <v>4001000</v>
      </c>
      <c r="P98" s="214">
        <v>4.2670682730923696E-3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45533</v>
      </c>
      <c r="E99" s="210">
        <v>745.5</v>
      </c>
      <c r="F99" s="210">
        <v>738.51666666666677</v>
      </c>
      <c r="G99" s="212">
        <v>726.03333333333353</v>
      </c>
      <c r="H99" s="212">
        <v>706.56666666666672</v>
      </c>
      <c r="I99" s="212">
        <v>694.08333333333348</v>
      </c>
      <c r="J99" s="212">
        <v>757.98333333333358</v>
      </c>
      <c r="K99" s="212">
        <v>770.46666666666692</v>
      </c>
      <c r="L99" s="212">
        <v>789.93333333333362</v>
      </c>
      <c r="M99" s="213">
        <v>751</v>
      </c>
      <c r="N99" s="213">
        <v>719.05</v>
      </c>
      <c r="O99" s="213">
        <v>12651000</v>
      </c>
      <c r="P99" s="214">
        <v>0.13911399243652081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45533</v>
      </c>
      <c r="E100" s="210">
        <v>15.97</v>
      </c>
      <c r="F100" s="210">
        <v>16.066666666666666</v>
      </c>
      <c r="G100" s="212">
        <v>15.833333333333332</v>
      </c>
      <c r="H100" s="212">
        <v>15.696666666666665</v>
      </c>
      <c r="I100" s="212">
        <v>15.463333333333331</v>
      </c>
      <c r="J100" s="212">
        <v>16.203333333333333</v>
      </c>
      <c r="K100" s="212">
        <v>16.436666666666667</v>
      </c>
      <c r="L100" s="212">
        <v>16.573333333333334</v>
      </c>
      <c r="M100" s="213">
        <v>16.3</v>
      </c>
      <c r="N100" s="213">
        <v>15.93</v>
      </c>
      <c r="O100" s="213">
        <v>4690760000</v>
      </c>
      <c r="P100" s="214">
        <v>3.5428522527919215E-3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45533</v>
      </c>
      <c r="E101" s="210">
        <v>110.29</v>
      </c>
      <c r="F101" s="210">
        <v>109.77</v>
      </c>
      <c r="G101" s="212">
        <v>108.55999999999999</v>
      </c>
      <c r="H101" s="212">
        <v>106.83</v>
      </c>
      <c r="I101" s="212">
        <v>105.61999999999999</v>
      </c>
      <c r="J101" s="212">
        <v>111.49999999999999</v>
      </c>
      <c r="K101" s="212">
        <v>112.71</v>
      </c>
      <c r="L101" s="212">
        <v>114.43999999999998</v>
      </c>
      <c r="M101" s="213">
        <v>110.98</v>
      </c>
      <c r="N101" s="213">
        <v>108.04</v>
      </c>
      <c r="O101" s="213">
        <v>129395000</v>
      </c>
      <c r="P101" s="214">
        <v>-1.6717960408830123E-2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45533</v>
      </c>
      <c r="E102" s="210">
        <v>73.38</v>
      </c>
      <c r="F102" s="210">
        <v>73.11666666666666</v>
      </c>
      <c r="G102" s="212">
        <v>72.453333333333319</v>
      </c>
      <c r="H102" s="212">
        <v>71.526666666666657</v>
      </c>
      <c r="I102" s="212">
        <v>70.863333333333316</v>
      </c>
      <c r="J102" s="212">
        <v>74.043333333333322</v>
      </c>
      <c r="K102" s="212">
        <v>74.706666666666649</v>
      </c>
      <c r="L102" s="212">
        <v>75.633333333333326</v>
      </c>
      <c r="M102" s="213">
        <v>73.78</v>
      </c>
      <c r="N102" s="213">
        <v>72.19</v>
      </c>
      <c r="O102" s="213">
        <v>520882500</v>
      </c>
      <c r="P102" s="214">
        <v>-5.31351150067314E-3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45533</v>
      </c>
      <c r="E103" s="210">
        <v>195.73</v>
      </c>
      <c r="F103" s="210">
        <v>195.81666666666669</v>
      </c>
      <c r="G103" s="212">
        <v>193.76333333333338</v>
      </c>
      <c r="H103" s="212">
        <v>191.79666666666668</v>
      </c>
      <c r="I103" s="212">
        <v>189.74333333333337</v>
      </c>
      <c r="J103" s="212">
        <v>197.78333333333339</v>
      </c>
      <c r="K103" s="212">
        <v>199.83666666666673</v>
      </c>
      <c r="L103" s="212">
        <v>201.8033333333334</v>
      </c>
      <c r="M103" s="213">
        <v>197.87</v>
      </c>
      <c r="N103" s="213">
        <v>193.85</v>
      </c>
      <c r="O103" s="213">
        <v>72817500</v>
      </c>
      <c r="P103" s="214">
        <v>-5.1495957567330964E-5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45533</v>
      </c>
      <c r="E104" s="210">
        <v>548.70000000000005</v>
      </c>
      <c r="F104" s="210">
        <v>548.2166666666667</v>
      </c>
      <c r="G104" s="212">
        <v>543.88333333333344</v>
      </c>
      <c r="H104" s="212">
        <v>539.06666666666672</v>
      </c>
      <c r="I104" s="212">
        <v>534.73333333333346</v>
      </c>
      <c r="J104" s="212">
        <v>553.03333333333342</v>
      </c>
      <c r="K104" s="212">
        <v>557.36666666666667</v>
      </c>
      <c r="L104" s="212">
        <v>562.18333333333339</v>
      </c>
      <c r="M104" s="213">
        <v>552.54999999999995</v>
      </c>
      <c r="N104" s="213">
        <v>543.4</v>
      </c>
      <c r="O104" s="213">
        <v>12809500</v>
      </c>
      <c r="P104" s="214">
        <v>1.5035955545870561E-2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45533</v>
      </c>
      <c r="E105" s="210">
        <v>616.54999999999995</v>
      </c>
      <c r="F105" s="210">
        <v>615.4666666666667</v>
      </c>
      <c r="G105" s="212">
        <v>609.68333333333339</v>
      </c>
      <c r="H105" s="212">
        <v>602.81666666666672</v>
      </c>
      <c r="I105" s="212">
        <v>597.03333333333342</v>
      </c>
      <c r="J105" s="212">
        <v>622.33333333333337</v>
      </c>
      <c r="K105" s="212">
        <v>628.11666666666667</v>
      </c>
      <c r="L105" s="212">
        <v>634.98333333333335</v>
      </c>
      <c r="M105" s="213">
        <v>621.25</v>
      </c>
      <c r="N105" s="213">
        <v>608.6</v>
      </c>
      <c r="O105" s="213">
        <v>18896000</v>
      </c>
      <c r="P105" s="214">
        <v>-1.9866175631516159E-2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>
        <v>45533</v>
      </c>
      <c r="E106" s="210">
        <v>366.5</v>
      </c>
      <c r="F106" s="210">
        <v>366.5</v>
      </c>
      <c r="G106" s="212">
        <v>364.9</v>
      </c>
      <c r="H106" s="212">
        <v>363.29999999999995</v>
      </c>
      <c r="I106" s="212">
        <v>361.69999999999993</v>
      </c>
      <c r="J106" s="212">
        <v>368.1</v>
      </c>
      <c r="K106" s="212">
        <v>369.70000000000005</v>
      </c>
      <c r="L106" s="212">
        <v>371.30000000000007</v>
      </c>
      <c r="M106" s="213">
        <v>368.1</v>
      </c>
      <c r="N106" s="213">
        <v>364.9</v>
      </c>
      <c r="O106" s="213">
        <v>20384100</v>
      </c>
      <c r="P106" s="214">
        <v>-9.0229804032144374E-3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45533</v>
      </c>
      <c r="E107" s="210">
        <v>2906.1</v>
      </c>
      <c r="F107" s="210">
        <v>2873.6166666666668</v>
      </c>
      <c r="G107" s="212">
        <v>2834.7333333333336</v>
      </c>
      <c r="H107" s="212">
        <v>2763.3666666666668</v>
      </c>
      <c r="I107" s="212">
        <v>2724.4833333333336</v>
      </c>
      <c r="J107" s="212">
        <v>2944.9833333333336</v>
      </c>
      <c r="K107" s="212">
        <v>2983.8666666666668</v>
      </c>
      <c r="L107" s="212">
        <v>3055.2333333333336</v>
      </c>
      <c r="M107" s="213">
        <v>2912.5</v>
      </c>
      <c r="N107" s="213">
        <v>2802.25</v>
      </c>
      <c r="O107" s="213">
        <v>1577400</v>
      </c>
      <c r="P107" s="214">
        <v>-5.0902527075812276E-2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45533</v>
      </c>
      <c r="E108" s="210">
        <v>4303.5</v>
      </c>
      <c r="F108" s="210">
        <v>4284.6500000000005</v>
      </c>
      <c r="G108" s="212">
        <v>4249.8500000000013</v>
      </c>
      <c r="H108" s="212">
        <v>4196.2000000000007</v>
      </c>
      <c r="I108" s="212">
        <v>4161.4000000000015</v>
      </c>
      <c r="J108" s="212">
        <v>4338.3000000000011</v>
      </c>
      <c r="K108" s="212">
        <v>4373.1000000000004</v>
      </c>
      <c r="L108" s="212">
        <v>4426.7500000000009</v>
      </c>
      <c r="M108" s="213">
        <v>4319.45</v>
      </c>
      <c r="N108" s="213">
        <v>4231</v>
      </c>
      <c r="O108" s="213">
        <v>6848700</v>
      </c>
      <c r="P108" s="214">
        <v>1.6233766233766235E-3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45533</v>
      </c>
      <c r="E109" s="210">
        <v>1384.5</v>
      </c>
      <c r="F109" s="210">
        <v>1380.3833333333332</v>
      </c>
      <c r="G109" s="212">
        <v>1365.3166666666664</v>
      </c>
      <c r="H109" s="212">
        <v>1346.1333333333332</v>
      </c>
      <c r="I109" s="212">
        <v>1331.0666666666664</v>
      </c>
      <c r="J109" s="212">
        <v>1399.5666666666664</v>
      </c>
      <c r="K109" s="212">
        <v>1414.633333333333</v>
      </c>
      <c r="L109" s="212">
        <v>1433.8166666666664</v>
      </c>
      <c r="M109" s="213">
        <v>1395.45</v>
      </c>
      <c r="N109" s="213">
        <v>1361.2</v>
      </c>
      <c r="O109" s="213">
        <v>37180500</v>
      </c>
      <c r="P109" s="214">
        <v>3.8609517381032739E-3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45533</v>
      </c>
      <c r="E110" s="210">
        <v>428.2</v>
      </c>
      <c r="F110" s="210">
        <v>425.84999999999997</v>
      </c>
      <c r="G110" s="212">
        <v>422.09999999999991</v>
      </c>
      <c r="H110" s="212">
        <v>415.99999999999994</v>
      </c>
      <c r="I110" s="212">
        <v>412.24999999999989</v>
      </c>
      <c r="J110" s="212">
        <v>431.94999999999993</v>
      </c>
      <c r="K110" s="212">
        <v>435.70000000000005</v>
      </c>
      <c r="L110" s="212">
        <v>441.79999999999995</v>
      </c>
      <c r="M110" s="213">
        <v>429.6</v>
      </c>
      <c r="N110" s="213">
        <v>419.75</v>
      </c>
      <c r="O110" s="213">
        <v>81746200</v>
      </c>
      <c r="P110" s="214">
        <v>-3.1344426090810201E-2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45533</v>
      </c>
      <c r="E111" s="210">
        <v>1872.25</v>
      </c>
      <c r="F111" s="210">
        <v>1875.3333333333333</v>
      </c>
      <c r="G111" s="212">
        <v>1864.9166666666665</v>
      </c>
      <c r="H111" s="212">
        <v>1857.5833333333333</v>
      </c>
      <c r="I111" s="212">
        <v>1847.1666666666665</v>
      </c>
      <c r="J111" s="212">
        <v>1882.6666666666665</v>
      </c>
      <c r="K111" s="212">
        <v>1893.083333333333</v>
      </c>
      <c r="L111" s="212">
        <v>1900.4166666666665</v>
      </c>
      <c r="M111" s="213">
        <v>1885.75</v>
      </c>
      <c r="N111" s="213">
        <v>1868</v>
      </c>
      <c r="O111" s="213">
        <v>43452400</v>
      </c>
      <c r="P111" s="214">
        <v>-7.600741803166367E-3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45533</v>
      </c>
      <c r="E112" s="210">
        <v>172.41</v>
      </c>
      <c r="F112" s="210">
        <v>172.48333333333335</v>
      </c>
      <c r="G112" s="212">
        <v>171.1466666666667</v>
      </c>
      <c r="H112" s="212">
        <v>169.88333333333335</v>
      </c>
      <c r="I112" s="212">
        <v>168.54666666666671</v>
      </c>
      <c r="J112" s="212">
        <v>173.7466666666667</v>
      </c>
      <c r="K112" s="212">
        <v>175.08333333333334</v>
      </c>
      <c r="L112" s="212">
        <v>176.34666666666669</v>
      </c>
      <c r="M112" s="213">
        <v>173.82</v>
      </c>
      <c r="N112" s="213">
        <v>171.22</v>
      </c>
      <c r="O112" s="213">
        <v>198178500</v>
      </c>
      <c r="P112" s="214">
        <v>4.3234429429058474E-3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45533</v>
      </c>
      <c r="E113" s="210">
        <v>1382.4</v>
      </c>
      <c r="F113" s="210">
        <v>1369.25</v>
      </c>
      <c r="G113" s="212">
        <v>1353.55</v>
      </c>
      <c r="H113" s="212">
        <v>1324.7</v>
      </c>
      <c r="I113" s="212">
        <v>1309</v>
      </c>
      <c r="J113" s="212">
        <v>1398.1</v>
      </c>
      <c r="K113" s="212">
        <v>1413.7999999999997</v>
      </c>
      <c r="L113" s="212">
        <v>1442.6499999999999</v>
      </c>
      <c r="M113" s="213">
        <v>1384.95</v>
      </c>
      <c r="N113" s="213">
        <v>1340.4</v>
      </c>
      <c r="O113" s="213">
        <v>2553850</v>
      </c>
      <c r="P113" s="214">
        <v>-1.3062044712383824E-2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45533</v>
      </c>
      <c r="E114" s="210">
        <v>929.4</v>
      </c>
      <c r="F114" s="210">
        <v>930.23333333333323</v>
      </c>
      <c r="G114" s="212">
        <v>921.86666666666645</v>
      </c>
      <c r="H114" s="212">
        <v>914.33333333333326</v>
      </c>
      <c r="I114" s="212">
        <v>905.96666666666647</v>
      </c>
      <c r="J114" s="212">
        <v>937.76666666666642</v>
      </c>
      <c r="K114" s="212">
        <v>946.13333333333321</v>
      </c>
      <c r="L114" s="212">
        <v>953.6666666666664</v>
      </c>
      <c r="M114" s="213">
        <v>938.6</v>
      </c>
      <c r="N114" s="213">
        <v>922.7</v>
      </c>
      <c r="O114" s="213">
        <v>23395750</v>
      </c>
      <c r="P114" s="214">
        <v>1.0506424792139079E-2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45533</v>
      </c>
      <c r="E115" s="210">
        <v>499.9</v>
      </c>
      <c r="F115" s="210">
        <v>501.2</v>
      </c>
      <c r="G115" s="212">
        <v>497.59999999999997</v>
      </c>
      <c r="H115" s="212">
        <v>495.29999999999995</v>
      </c>
      <c r="I115" s="212">
        <v>491.69999999999993</v>
      </c>
      <c r="J115" s="212">
        <v>503.5</v>
      </c>
      <c r="K115" s="212">
        <v>507.1</v>
      </c>
      <c r="L115" s="212">
        <v>509.40000000000003</v>
      </c>
      <c r="M115" s="213">
        <v>504.8</v>
      </c>
      <c r="N115" s="213">
        <v>498.9</v>
      </c>
      <c r="O115" s="213">
        <v>111328000</v>
      </c>
      <c r="P115" s="214">
        <v>3.6493718176179553E-3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45533</v>
      </c>
      <c r="E116" s="210">
        <v>947.75</v>
      </c>
      <c r="F116" s="210">
        <v>947.06666666666661</v>
      </c>
      <c r="G116" s="212">
        <v>935.18333333333317</v>
      </c>
      <c r="H116" s="212">
        <v>922.61666666666656</v>
      </c>
      <c r="I116" s="212">
        <v>910.73333333333312</v>
      </c>
      <c r="J116" s="212">
        <v>959.63333333333321</v>
      </c>
      <c r="K116" s="212">
        <v>971.51666666666665</v>
      </c>
      <c r="L116" s="212">
        <v>984.08333333333326</v>
      </c>
      <c r="M116" s="213">
        <v>958.95</v>
      </c>
      <c r="N116" s="213">
        <v>934.5</v>
      </c>
      <c r="O116" s="213">
        <v>15316875</v>
      </c>
      <c r="P116" s="214">
        <v>3.5142555438225975E-2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45533</v>
      </c>
      <c r="E117" s="210">
        <v>4309.7</v>
      </c>
      <c r="F117" s="210">
        <v>4327.1166666666659</v>
      </c>
      <c r="G117" s="212">
        <v>4252.8333333333321</v>
      </c>
      <c r="H117" s="212">
        <v>4195.9666666666662</v>
      </c>
      <c r="I117" s="212">
        <v>4121.6833333333325</v>
      </c>
      <c r="J117" s="212">
        <v>4383.9833333333318</v>
      </c>
      <c r="K117" s="212">
        <v>4458.2666666666664</v>
      </c>
      <c r="L117" s="212">
        <v>4515.1333333333314</v>
      </c>
      <c r="M117" s="213">
        <v>4401.3999999999996</v>
      </c>
      <c r="N117" s="213">
        <v>4270.25</v>
      </c>
      <c r="O117" s="213">
        <v>849625</v>
      </c>
      <c r="P117" s="214">
        <v>2.1030494216614092E-2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45533</v>
      </c>
      <c r="E118" s="210">
        <v>917.85</v>
      </c>
      <c r="F118" s="210">
        <v>917.15</v>
      </c>
      <c r="G118" s="212">
        <v>912.8</v>
      </c>
      <c r="H118" s="212">
        <v>907.75</v>
      </c>
      <c r="I118" s="212">
        <v>903.4</v>
      </c>
      <c r="J118" s="212">
        <v>922.19999999999993</v>
      </c>
      <c r="K118" s="212">
        <v>926.55000000000007</v>
      </c>
      <c r="L118" s="212">
        <v>931.59999999999991</v>
      </c>
      <c r="M118" s="213">
        <v>921.5</v>
      </c>
      <c r="N118" s="213">
        <v>912.1</v>
      </c>
      <c r="O118" s="213">
        <v>19500750</v>
      </c>
      <c r="P118" s="214">
        <v>5.1948051948051948E-4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45533</v>
      </c>
      <c r="E119" s="210">
        <v>628.1</v>
      </c>
      <c r="F119" s="210">
        <v>631.16666666666663</v>
      </c>
      <c r="G119" s="212">
        <v>623.58333333333326</v>
      </c>
      <c r="H119" s="212">
        <v>619.06666666666661</v>
      </c>
      <c r="I119" s="212">
        <v>611.48333333333323</v>
      </c>
      <c r="J119" s="212">
        <v>635.68333333333328</v>
      </c>
      <c r="K119" s="212">
        <v>643.26666666666654</v>
      </c>
      <c r="L119" s="212">
        <v>647.7833333333333</v>
      </c>
      <c r="M119" s="213">
        <v>638.75</v>
      </c>
      <c r="N119" s="213">
        <v>626.65</v>
      </c>
      <c r="O119" s="213">
        <v>20310000</v>
      </c>
      <c r="P119" s="214">
        <v>-4.921259842519685E-4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45533</v>
      </c>
      <c r="E120" s="210">
        <v>1805.6</v>
      </c>
      <c r="F120" s="210">
        <v>1799.25</v>
      </c>
      <c r="G120" s="212">
        <v>1785.6</v>
      </c>
      <c r="H120" s="212">
        <v>1765.6</v>
      </c>
      <c r="I120" s="212">
        <v>1751.9499999999998</v>
      </c>
      <c r="J120" s="212">
        <v>1819.25</v>
      </c>
      <c r="K120" s="212">
        <v>1832.9</v>
      </c>
      <c r="L120" s="212">
        <v>1852.9</v>
      </c>
      <c r="M120" s="213">
        <v>1812.9</v>
      </c>
      <c r="N120" s="213">
        <v>1779.25</v>
      </c>
      <c r="O120" s="213">
        <v>34530800</v>
      </c>
      <c r="P120" s="214">
        <v>-5.7700281015340676E-3</v>
      </c>
    </row>
    <row r="121" spans="1:16" ht="12.75" customHeight="1">
      <c r="A121" s="206">
        <v>111</v>
      </c>
      <c r="B121" s="218" t="s">
        <v>66</v>
      </c>
      <c r="C121" s="210" t="s">
        <v>837</v>
      </c>
      <c r="D121" s="211">
        <v>45533</v>
      </c>
      <c r="E121" s="210">
        <v>167.62</v>
      </c>
      <c r="F121" s="210">
        <v>166.86666666666667</v>
      </c>
      <c r="G121" s="212">
        <v>165.13333333333335</v>
      </c>
      <c r="H121" s="212">
        <v>162.64666666666668</v>
      </c>
      <c r="I121" s="212">
        <v>160.91333333333336</v>
      </c>
      <c r="J121" s="212">
        <v>169.35333333333335</v>
      </c>
      <c r="K121" s="212">
        <v>171.0866666666667</v>
      </c>
      <c r="L121" s="212">
        <v>173.57333333333335</v>
      </c>
      <c r="M121" s="213">
        <v>168.6</v>
      </c>
      <c r="N121" s="213">
        <v>164.38</v>
      </c>
      <c r="O121" s="213">
        <v>81672448</v>
      </c>
      <c r="P121" s="214">
        <v>2.1428571428571429E-2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45533</v>
      </c>
      <c r="E122" s="210">
        <v>3340.6</v>
      </c>
      <c r="F122" s="210">
        <v>3320.1666666666665</v>
      </c>
      <c r="G122" s="212">
        <v>3292.1333333333332</v>
      </c>
      <c r="H122" s="212">
        <v>3243.6666666666665</v>
      </c>
      <c r="I122" s="212">
        <v>3215.6333333333332</v>
      </c>
      <c r="J122" s="212">
        <v>3368.6333333333332</v>
      </c>
      <c r="K122" s="212">
        <v>3396.666666666667</v>
      </c>
      <c r="L122" s="212">
        <v>3445.1333333333332</v>
      </c>
      <c r="M122" s="213">
        <v>3348.2</v>
      </c>
      <c r="N122" s="213">
        <v>3271.7</v>
      </c>
      <c r="O122" s="213">
        <v>1354800</v>
      </c>
      <c r="P122" s="214">
        <v>4.1993539455468389E-2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45533</v>
      </c>
      <c r="E123" s="210">
        <v>438.55</v>
      </c>
      <c r="F123" s="210">
        <v>437.58333333333331</v>
      </c>
      <c r="G123" s="212">
        <v>432.66666666666663</v>
      </c>
      <c r="H123" s="212">
        <v>426.7833333333333</v>
      </c>
      <c r="I123" s="212">
        <v>421.86666666666662</v>
      </c>
      <c r="J123" s="212">
        <v>443.46666666666664</v>
      </c>
      <c r="K123" s="212">
        <v>448.38333333333327</v>
      </c>
      <c r="L123" s="212">
        <v>454.26666666666665</v>
      </c>
      <c r="M123" s="213">
        <v>442.5</v>
      </c>
      <c r="N123" s="213">
        <v>431.7</v>
      </c>
      <c r="O123" s="213">
        <v>24899900</v>
      </c>
      <c r="P123" s="214">
        <v>1.2512097331674271E-2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45533</v>
      </c>
      <c r="E124" s="210">
        <v>665.8</v>
      </c>
      <c r="F124" s="210">
        <v>661.9666666666667</v>
      </c>
      <c r="G124" s="212">
        <v>656.08333333333337</v>
      </c>
      <c r="H124" s="212">
        <v>646.36666666666667</v>
      </c>
      <c r="I124" s="212">
        <v>640.48333333333335</v>
      </c>
      <c r="J124" s="212">
        <v>671.68333333333339</v>
      </c>
      <c r="K124" s="212">
        <v>677.56666666666661</v>
      </c>
      <c r="L124" s="212">
        <v>687.28333333333342</v>
      </c>
      <c r="M124" s="213">
        <v>667.85</v>
      </c>
      <c r="N124" s="213">
        <v>652.25</v>
      </c>
      <c r="O124" s="213">
        <v>30821000</v>
      </c>
      <c r="P124" s="214">
        <v>-1.4957333248106363E-2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45533</v>
      </c>
      <c r="E125" s="210">
        <v>3582.1</v>
      </c>
      <c r="F125" s="210">
        <v>3575.7000000000003</v>
      </c>
      <c r="G125" s="212">
        <v>3563.4000000000005</v>
      </c>
      <c r="H125" s="212">
        <v>3544.7000000000003</v>
      </c>
      <c r="I125" s="212">
        <v>3532.4000000000005</v>
      </c>
      <c r="J125" s="212">
        <v>3594.4000000000005</v>
      </c>
      <c r="K125" s="212">
        <v>3606.7000000000007</v>
      </c>
      <c r="L125" s="212">
        <v>3625.4000000000005</v>
      </c>
      <c r="M125" s="213">
        <v>3588</v>
      </c>
      <c r="N125" s="213">
        <v>3557</v>
      </c>
      <c r="O125" s="213">
        <v>18069600</v>
      </c>
      <c r="P125" s="214">
        <v>1.8137561486840547E-2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45533</v>
      </c>
      <c r="E126" s="210">
        <v>5706</v>
      </c>
      <c r="F126" s="210">
        <v>5718.2333333333336</v>
      </c>
      <c r="G126" s="212">
        <v>5668.3666666666668</v>
      </c>
      <c r="H126" s="212">
        <v>5630.7333333333336</v>
      </c>
      <c r="I126" s="212">
        <v>5580.8666666666668</v>
      </c>
      <c r="J126" s="212">
        <v>5755.8666666666668</v>
      </c>
      <c r="K126" s="212">
        <v>5805.7333333333336</v>
      </c>
      <c r="L126" s="212">
        <v>5843.3666666666668</v>
      </c>
      <c r="M126" s="213">
        <v>5768.1</v>
      </c>
      <c r="N126" s="213">
        <v>5680.6</v>
      </c>
      <c r="O126" s="213">
        <v>3072000</v>
      </c>
      <c r="P126" s="214">
        <v>-3.987938916447816E-3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45533</v>
      </c>
      <c r="E127" s="210">
        <v>5388.95</v>
      </c>
      <c r="F127" s="210">
        <v>5362.0166666666664</v>
      </c>
      <c r="G127" s="212">
        <v>5322.1833333333325</v>
      </c>
      <c r="H127" s="212">
        <v>5255.4166666666661</v>
      </c>
      <c r="I127" s="212">
        <v>5215.5833333333321</v>
      </c>
      <c r="J127" s="212">
        <v>5428.7833333333328</v>
      </c>
      <c r="K127" s="212">
        <v>5468.6166666666668</v>
      </c>
      <c r="L127" s="212">
        <v>5535.3833333333332</v>
      </c>
      <c r="M127" s="213">
        <v>5401.85</v>
      </c>
      <c r="N127" s="213">
        <v>5295.25</v>
      </c>
      <c r="O127" s="213">
        <v>1633700</v>
      </c>
      <c r="P127" s="214">
        <v>3.43801443586172E-2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45533</v>
      </c>
      <c r="E128" s="210">
        <v>2099.5500000000002</v>
      </c>
      <c r="F128" s="210">
        <v>2092.6</v>
      </c>
      <c r="G128" s="212">
        <v>2080.1999999999998</v>
      </c>
      <c r="H128" s="212">
        <v>2060.85</v>
      </c>
      <c r="I128" s="212">
        <v>2048.4499999999998</v>
      </c>
      <c r="J128" s="212">
        <v>2111.9499999999998</v>
      </c>
      <c r="K128" s="212">
        <v>2124.3500000000004</v>
      </c>
      <c r="L128" s="212">
        <v>2143.6999999999998</v>
      </c>
      <c r="M128" s="213">
        <v>2105</v>
      </c>
      <c r="N128" s="213">
        <v>2073.25</v>
      </c>
      <c r="O128" s="213">
        <v>14025425</v>
      </c>
      <c r="P128" s="214">
        <v>4.5660710480655078E-3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45533</v>
      </c>
      <c r="E129" s="210">
        <v>2771.4</v>
      </c>
      <c r="F129" s="210">
        <v>2769.2666666666664</v>
      </c>
      <c r="G129" s="212">
        <v>2755.7833333333328</v>
      </c>
      <c r="H129" s="212">
        <v>2740.1666666666665</v>
      </c>
      <c r="I129" s="212">
        <v>2726.6833333333329</v>
      </c>
      <c r="J129" s="212">
        <v>2784.8833333333328</v>
      </c>
      <c r="K129" s="212">
        <v>2798.3666666666663</v>
      </c>
      <c r="L129" s="212">
        <v>2813.9833333333327</v>
      </c>
      <c r="M129" s="213">
        <v>2782.75</v>
      </c>
      <c r="N129" s="213">
        <v>2753.65</v>
      </c>
      <c r="O129" s="213">
        <v>14517300</v>
      </c>
      <c r="P129" s="214">
        <v>-4.0340008644287563E-3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45533</v>
      </c>
      <c r="E130" s="210">
        <v>304.45</v>
      </c>
      <c r="F130" s="210">
        <v>302.65000000000003</v>
      </c>
      <c r="G130" s="212">
        <v>299.00000000000006</v>
      </c>
      <c r="H130" s="212">
        <v>293.55</v>
      </c>
      <c r="I130" s="212">
        <v>289.90000000000003</v>
      </c>
      <c r="J130" s="212">
        <v>308.10000000000008</v>
      </c>
      <c r="K130" s="212">
        <v>311.75000000000006</v>
      </c>
      <c r="L130" s="212">
        <v>317.2000000000001</v>
      </c>
      <c r="M130" s="213">
        <v>306.3</v>
      </c>
      <c r="N130" s="213">
        <v>297.2</v>
      </c>
      <c r="O130" s="213">
        <v>43214000</v>
      </c>
      <c r="P130" s="214">
        <v>-2.3547880690737832E-3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45533</v>
      </c>
      <c r="E131" s="210">
        <v>206.85</v>
      </c>
      <c r="F131" s="210">
        <v>204.78333333333333</v>
      </c>
      <c r="G131" s="212">
        <v>201.56666666666666</v>
      </c>
      <c r="H131" s="212">
        <v>196.28333333333333</v>
      </c>
      <c r="I131" s="212">
        <v>193.06666666666666</v>
      </c>
      <c r="J131" s="212">
        <v>210.06666666666666</v>
      </c>
      <c r="K131" s="212">
        <v>213.2833333333333</v>
      </c>
      <c r="L131" s="212">
        <v>218.56666666666666</v>
      </c>
      <c r="M131" s="213">
        <v>208</v>
      </c>
      <c r="N131" s="213">
        <v>199.5</v>
      </c>
      <c r="O131" s="213">
        <v>65637000</v>
      </c>
      <c r="P131" s="214">
        <v>-7.8450934155632149E-3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45533</v>
      </c>
      <c r="E132" s="210">
        <v>663.8</v>
      </c>
      <c r="F132" s="210">
        <v>662.94999999999993</v>
      </c>
      <c r="G132" s="212">
        <v>658.14999999999986</v>
      </c>
      <c r="H132" s="212">
        <v>652.49999999999989</v>
      </c>
      <c r="I132" s="212">
        <v>647.69999999999982</v>
      </c>
      <c r="J132" s="212">
        <v>668.59999999999991</v>
      </c>
      <c r="K132" s="212">
        <v>673.39999999999986</v>
      </c>
      <c r="L132" s="212">
        <v>679.05</v>
      </c>
      <c r="M132" s="213">
        <v>667.75</v>
      </c>
      <c r="N132" s="213">
        <v>657.3</v>
      </c>
      <c r="O132" s="213">
        <v>15223200</v>
      </c>
      <c r="P132" s="214">
        <v>1.7974642914459958E-2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45533</v>
      </c>
      <c r="E133" s="210">
        <v>12244.95</v>
      </c>
      <c r="F133" s="210">
        <v>12239.533333333333</v>
      </c>
      <c r="G133" s="212">
        <v>12153.066666666666</v>
      </c>
      <c r="H133" s="212">
        <v>12061.183333333332</v>
      </c>
      <c r="I133" s="212">
        <v>11974.716666666665</v>
      </c>
      <c r="J133" s="212">
        <v>12331.416666666666</v>
      </c>
      <c r="K133" s="212">
        <v>12417.883333333333</v>
      </c>
      <c r="L133" s="212">
        <v>12509.766666666666</v>
      </c>
      <c r="M133" s="213">
        <v>12326</v>
      </c>
      <c r="N133" s="213">
        <v>12147.65</v>
      </c>
      <c r="O133" s="213">
        <v>3609350</v>
      </c>
      <c r="P133" s="214">
        <v>2.0743778280542986E-2</v>
      </c>
    </row>
    <row r="134" spans="1:16" ht="12.75" customHeight="1">
      <c r="A134" s="206">
        <v>124</v>
      </c>
      <c r="B134" s="218" t="s">
        <v>57</v>
      </c>
      <c r="C134" s="210" t="s">
        <v>880</v>
      </c>
      <c r="D134" s="211">
        <v>45533</v>
      </c>
      <c r="E134" s="210">
        <v>1410.3</v>
      </c>
      <c r="F134" s="210">
        <v>1408.8500000000001</v>
      </c>
      <c r="G134" s="212">
        <v>1402.9500000000003</v>
      </c>
      <c r="H134" s="212">
        <v>1395.6000000000001</v>
      </c>
      <c r="I134" s="212">
        <v>1389.7000000000003</v>
      </c>
      <c r="J134" s="212">
        <v>1416.2000000000003</v>
      </c>
      <c r="K134" s="212">
        <v>1422.1000000000004</v>
      </c>
      <c r="L134" s="212">
        <v>1429.4500000000003</v>
      </c>
      <c r="M134" s="213">
        <v>1414.75</v>
      </c>
      <c r="N134" s="213">
        <v>1401.5</v>
      </c>
      <c r="O134" s="213">
        <v>10804500</v>
      </c>
      <c r="P134" s="214">
        <v>-1.1001812063163344E-3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45533</v>
      </c>
      <c r="E135" s="210">
        <v>4788.3</v>
      </c>
      <c r="F135" s="210">
        <v>4822.666666666667</v>
      </c>
      <c r="G135" s="212">
        <v>4732.9833333333336</v>
      </c>
      <c r="H135" s="212">
        <v>4677.666666666667</v>
      </c>
      <c r="I135" s="212">
        <v>4587.9833333333336</v>
      </c>
      <c r="J135" s="212">
        <v>4877.9833333333336</v>
      </c>
      <c r="K135" s="212">
        <v>4967.6666666666661</v>
      </c>
      <c r="L135" s="212">
        <v>5022.9833333333336</v>
      </c>
      <c r="M135" s="213">
        <v>4912.3500000000004</v>
      </c>
      <c r="N135" s="213">
        <v>4767.3500000000004</v>
      </c>
      <c r="O135" s="213">
        <v>2380000</v>
      </c>
      <c r="P135" s="214">
        <v>-2.2667542706964521E-2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45533</v>
      </c>
      <c r="E136" s="210">
        <v>2097.85</v>
      </c>
      <c r="F136" s="210">
        <v>2102.0333333333333</v>
      </c>
      <c r="G136" s="212">
        <v>2065.8166666666666</v>
      </c>
      <c r="H136" s="212">
        <v>2033.7833333333333</v>
      </c>
      <c r="I136" s="212">
        <v>1997.5666666666666</v>
      </c>
      <c r="J136" s="212">
        <v>2134.0666666666666</v>
      </c>
      <c r="K136" s="212">
        <v>2170.2833333333328</v>
      </c>
      <c r="L136" s="212">
        <v>2202.3166666666666</v>
      </c>
      <c r="M136" s="213">
        <v>2138.25</v>
      </c>
      <c r="N136" s="213">
        <v>2070</v>
      </c>
      <c r="O136" s="213">
        <v>1623600</v>
      </c>
      <c r="P136" s="214">
        <v>-9.8449421609648037E-4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45533</v>
      </c>
      <c r="E137" s="210">
        <v>1021.35</v>
      </c>
      <c r="F137" s="210">
        <v>1013.9833333333335</v>
      </c>
      <c r="G137" s="212">
        <v>1003.0166666666669</v>
      </c>
      <c r="H137" s="212">
        <v>984.68333333333339</v>
      </c>
      <c r="I137" s="212">
        <v>973.71666666666681</v>
      </c>
      <c r="J137" s="212">
        <v>1032.3166666666671</v>
      </c>
      <c r="K137" s="212">
        <v>1043.2833333333333</v>
      </c>
      <c r="L137" s="212">
        <v>1061.616666666667</v>
      </c>
      <c r="M137" s="213">
        <v>1024.95</v>
      </c>
      <c r="N137" s="213">
        <v>995.65</v>
      </c>
      <c r="O137" s="213">
        <v>5201600</v>
      </c>
      <c r="P137" s="214">
        <v>4.3249922767995058E-3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45533</v>
      </c>
      <c r="E138" s="210">
        <v>1839.1</v>
      </c>
      <c r="F138" s="210">
        <v>1844.6166666666668</v>
      </c>
      <c r="G138" s="212">
        <v>1814.4833333333336</v>
      </c>
      <c r="H138" s="212">
        <v>1789.8666666666668</v>
      </c>
      <c r="I138" s="212">
        <v>1759.7333333333336</v>
      </c>
      <c r="J138" s="212">
        <v>1869.2333333333336</v>
      </c>
      <c r="K138" s="212">
        <v>1899.3666666666668</v>
      </c>
      <c r="L138" s="212">
        <v>1923.9833333333336</v>
      </c>
      <c r="M138" s="213">
        <v>1874.75</v>
      </c>
      <c r="N138" s="213">
        <v>1820</v>
      </c>
      <c r="O138" s="213">
        <v>2023600</v>
      </c>
      <c r="P138" s="214">
        <v>-1.1846001974333662E-3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45533</v>
      </c>
      <c r="E139" s="210">
        <v>189.34</v>
      </c>
      <c r="F139" s="210">
        <v>187.19666666666669</v>
      </c>
      <c r="G139" s="212">
        <v>184.54333333333338</v>
      </c>
      <c r="H139" s="212">
        <v>179.7466666666667</v>
      </c>
      <c r="I139" s="212">
        <v>177.09333333333339</v>
      </c>
      <c r="J139" s="212">
        <v>191.99333333333337</v>
      </c>
      <c r="K139" s="212">
        <v>194.64666666666668</v>
      </c>
      <c r="L139" s="212">
        <v>199.44333333333336</v>
      </c>
      <c r="M139" s="213">
        <v>189.85</v>
      </c>
      <c r="N139" s="213">
        <v>182.4</v>
      </c>
      <c r="O139" s="213">
        <v>125783600</v>
      </c>
      <c r="P139" s="214">
        <v>-6.3685851699170237E-2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45533</v>
      </c>
      <c r="E140" s="210">
        <v>3011.2</v>
      </c>
      <c r="F140" s="210">
        <v>3014.9666666666667</v>
      </c>
      <c r="G140" s="212">
        <v>2983.9333333333334</v>
      </c>
      <c r="H140" s="212">
        <v>2956.6666666666665</v>
      </c>
      <c r="I140" s="212">
        <v>2925.6333333333332</v>
      </c>
      <c r="J140" s="212">
        <v>3042.2333333333336</v>
      </c>
      <c r="K140" s="212">
        <v>3073.2666666666673</v>
      </c>
      <c r="L140" s="212">
        <v>3100.5333333333338</v>
      </c>
      <c r="M140" s="213">
        <v>3046</v>
      </c>
      <c r="N140" s="213">
        <v>2987.7</v>
      </c>
      <c r="O140" s="213">
        <v>4716800</v>
      </c>
      <c r="P140" s="214">
        <v>1.0784371500972362E-2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45533</v>
      </c>
      <c r="E141" s="210">
        <v>136233.1</v>
      </c>
      <c r="F141" s="210">
        <v>135977.65</v>
      </c>
      <c r="G141" s="212">
        <v>135405.5</v>
      </c>
      <c r="H141" s="212">
        <v>134577.9</v>
      </c>
      <c r="I141" s="212">
        <v>134005.75</v>
      </c>
      <c r="J141" s="212">
        <v>136805.25</v>
      </c>
      <c r="K141" s="212">
        <v>137377.39999999997</v>
      </c>
      <c r="L141" s="212">
        <v>138205</v>
      </c>
      <c r="M141" s="213">
        <v>136549.79999999999</v>
      </c>
      <c r="N141" s="213">
        <v>135150.04999999999</v>
      </c>
      <c r="O141" s="213">
        <v>69110</v>
      </c>
      <c r="P141" s="214">
        <v>-1.0310754689961335E-2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45533</v>
      </c>
      <c r="E142" s="210">
        <v>1880.15</v>
      </c>
      <c r="F142" s="210">
        <v>1866.6499999999999</v>
      </c>
      <c r="G142" s="212">
        <v>1850.2999999999997</v>
      </c>
      <c r="H142" s="212">
        <v>1820.4499999999998</v>
      </c>
      <c r="I142" s="212">
        <v>1804.0999999999997</v>
      </c>
      <c r="J142" s="212">
        <v>1896.4999999999998</v>
      </c>
      <c r="K142" s="212">
        <v>1912.8499999999997</v>
      </c>
      <c r="L142" s="212">
        <v>1942.6999999999998</v>
      </c>
      <c r="M142" s="213">
        <v>1883</v>
      </c>
      <c r="N142" s="213">
        <v>1836.8</v>
      </c>
      <c r="O142" s="213">
        <v>4420900</v>
      </c>
      <c r="P142" s="214">
        <v>-1.1437707539048087E-2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45533</v>
      </c>
      <c r="E143" s="210">
        <v>172.45</v>
      </c>
      <c r="F143" s="210">
        <v>172.09</v>
      </c>
      <c r="G143" s="212">
        <v>169.23000000000002</v>
      </c>
      <c r="H143" s="212">
        <v>166.01000000000002</v>
      </c>
      <c r="I143" s="212">
        <v>163.15000000000003</v>
      </c>
      <c r="J143" s="212">
        <v>175.31</v>
      </c>
      <c r="K143" s="212">
        <v>178.16999999999996</v>
      </c>
      <c r="L143" s="212">
        <v>181.39</v>
      </c>
      <c r="M143" s="213">
        <v>174.95</v>
      </c>
      <c r="N143" s="213">
        <v>168.87</v>
      </c>
      <c r="O143" s="213">
        <v>87817500</v>
      </c>
      <c r="P143" s="214">
        <v>0.11413483039155051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45533</v>
      </c>
      <c r="E144" s="210">
        <v>7428.15</v>
      </c>
      <c r="F144" s="210">
        <v>7416.9833333333336</v>
      </c>
      <c r="G144" s="212">
        <v>7384.1166666666668</v>
      </c>
      <c r="H144" s="212">
        <v>7340.083333333333</v>
      </c>
      <c r="I144" s="212">
        <v>7307.2166666666662</v>
      </c>
      <c r="J144" s="212">
        <v>7461.0166666666673</v>
      </c>
      <c r="K144" s="212">
        <v>7493.8833333333341</v>
      </c>
      <c r="L144" s="212">
        <v>7537.9166666666679</v>
      </c>
      <c r="M144" s="213">
        <v>7449.85</v>
      </c>
      <c r="N144" s="213">
        <v>7372.95</v>
      </c>
      <c r="O144" s="213">
        <v>1476900</v>
      </c>
      <c r="P144" s="214">
        <v>5.4627249357326477E-2</v>
      </c>
    </row>
    <row r="145" spans="1:16" ht="12.75" customHeight="1">
      <c r="A145" s="206">
        <v>135</v>
      </c>
      <c r="B145" s="218" t="s">
        <v>835</v>
      </c>
      <c r="C145" s="210" t="s">
        <v>182</v>
      </c>
      <c r="D145" s="211">
        <v>45533</v>
      </c>
      <c r="E145" s="210">
        <v>3299.3</v>
      </c>
      <c r="F145" s="210">
        <v>3295.8500000000004</v>
      </c>
      <c r="G145" s="212">
        <v>3272.5500000000006</v>
      </c>
      <c r="H145" s="212">
        <v>3245.8</v>
      </c>
      <c r="I145" s="212">
        <v>3222.5000000000005</v>
      </c>
      <c r="J145" s="212">
        <v>3322.6000000000008</v>
      </c>
      <c r="K145" s="212">
        <v>3345.9</v>
      </c>
      <c r="L145" s="212">
        <v>3372.650000000001</v>
      </c>
      <c r="M145" s="213">
        <v>3319.15</v>
      </c>
      <c r="N145" s="213">
        <v>3269.1</v>
      </c>
      <c r="O145" s="213">
        <v>2430925</v>
      </c>
      <c r="P145" s="214">
        <v>5.8442548003657419E-2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45533</v>
      </c>
      <c r="E146" s="210">
        <v>2517.8000000000002</v>
      </c>
      <c r="F146" s="210">
        <v>2516.2166666666667</v>
      </c>
      <c r="G146" s="212">
        <v>2505.4333333333334</v>
      </c>
      <c r="H146" s="212">
        <v>2493.0666666666666</v>
      </c>
      <c r="I146" s="212">
        <v>2482.2833333333333</v>
      </c>
      <c r="J146" s="212">
        <v>2528.5833333333335</v>
      </c>
      <c r="K146" s="212">
        <v>2539.3666666666672</v>
      </c>
      <c r="L146" s="212">
        <v>2551.7333333333336</v>
      </c>
      <c r="M146" s="213">
        <v>2527</v>
      </c>
      <c r="N146" s="213">
        <v>2503.85</v>
      </c>
      <c r="O146" s="213">
        <v>6037800</v>
      </c>
      <c r="P146" s="214">
        <v>-1.0910163160998625E-2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45533</v>
      </c>
      <c r="E147" s="210">
        <v>224.58</v>
      </c>
      <c r="F147" s="210">
        <v>223.1866666666667</v>
      </c>
      <c r="G147" s="212">
        <v>221.12333333333339</v>
      </c>
      <c r="H147" s="212">
        <v>217.66666666666669</v>
      </c>
      <c r="I147" s="212">
        <v>215.60333333333338</v>
      </c>
      <c r="J147" s="212">
        <v>226.6433333333334</v>
      </c>
      <c r="K147" s="212">
        <v>228.70666666666673</v>
      </c>
      <c r="L147" s="212">
        <v>232.16333333333341</v>
      </c>
      <c r="M147" s="213">
        <v>225.25</v>
      </c>
      <c r="N147" s="213">
        <v>219.73</v>
      </c>
      <c r="O147" s="213">
        <v>94666500</v>
      </c>
      <c r="P147" s="214">
        <v>-2.3759803239129428E-2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45533</v>
      </c>
      <c r="E148" s="210">
        <v>406.9</v>
      </c>
      <c r="F148" s="210">
        <v>406.43333333333334</v>
      </c>
      <c r="G148" s="212">
        <v>403.91666666666669</v>
      </c>
      <c r="H148" s="212">
        <v>400.93333333333334</v>
      </c>
      <c r="I148" s="212">
        <v>398.41666666666669</v>
      </c>
      <c r="J148" s="212">
        <v>409.41666666666669</v>
      </c>
      <c r="K148" s="212">
        <v>411.93333333333334</v>
      </c>
      <c r="L148" s="212">
        <v>414.91666666666669</v>
      </c>
      <c r="M148" s="213">
        <v>408.95</v>
      </c>
      <c r="N148" s="213">
        <v>403.45</v>
      </c>
      <c r="O148" s="213">
        <v>86320500</v>
      </c>
      <c r="P148" s="214">
        <v>3.6800613924933725E-3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45533</v>
      </c>
      <c r="E149" s="210">
        <v>1761.1</v>
      </c>
      <c r="F149" s="210">
        <v>1762.75</v>
      </c>
      <c r="G149" s="212">
        <v>1747.6</v>
      </c>
      <c r="H149" s="212">
        <v>1734.1</v>
      </c>
      <c r="I149" s="212">
        <v>1718.9499999999998</v>
      </c>
      <c r="J149" s="212">
        <v>1776.25</v>
      </c>
      <c r="K149" s="212">
        <v>1791.4</v>
      </c>
      <c r="L149" s="212">
        <v>1804.9</v>
      </c>
      <c r="M149" s="213">
        <v>1777.9</v>
      </c>
      <c r="N149" s="213">
        <v>1749.25</v>
      </c>
      <c r="O149" s="213">
        <v>7275100</v>
      </c>
      <c r="P149" s="214">
        <v>1.4453651956060898E-3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45533</v>
      </c>
      <c r="E150" s="210">
        <v>11049.35</v>
      </c>
      <c r="F150" s="210">
        <v>11044.083333333334</v>
      </c>
      <c r="G150" s="212">
        <v>10957.266666666668</v>
      </c>
      <c r="H150" s="212">
        <v>10865.183333333334</v>
      </c>
      <c r="I150" s="212">
        <v>10778.366666666669</v>
      </c>
      <c r="J150" s="212">
        <v>11136.166666666668</v>
      </c>
      <c r="K150" s="212">
        <v>11222.983333333334</v>
      </c>
      <c r="L150" s="212">
        <v>11315.066666666668</v>
      </c>
      <c r="M150" s="213">
        <v>11130.9</v>
      </c>
      <c r="N150" s="213">
        <v>10952</v>
      </c>
      <c r="O150" s="213">
        <v>1482100</v>
      </c>
      <c r="P150" s="214">
        <v>-3.7847312386393148E-2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45533</v>
      </c>
      <c r="E151" s="210">
        <v>328.35</v>
      </c>
      <c r="F151" s="210">
        <v>329.23333333333335</v>
      </c>
      <c r="G151" s="212">
        <v>325.2166666666667</v>
      </c>
      <c r="H151" s="212">
        <v>322.08333333333337</v>
      </c>
      <c r="I151" s="212">
        <v>318.06666666666672</v>
      </c>
      <c r="J151" s="212">
        <v>332.36666666666667</v>
      </c>
      <c r="K151" s="212">
        <v>336.38333333333333</v>
      </c>
      <c r="L151" s="212">
        <v>339.51666666666665</v>
      </c>
      <c r="M151" s="213">
        <v>333.25</v>
      </c>
      <c r="N151" s="213">
        <v>326.10000000000002</v>
      </c>
      <c r="O151" s="213">
        <v>127654450</v>
      </c>
      <c r="P151" s="214">
        <v>1.3439033597583993E-3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45533</v>
      </c>
      <c r="E152" s="210">
        <v>40833.35</v>
      </c>
      <c r="F152" s="210">
        <v>40890.833333333336</v>
      </c>
      <c r="G152" s="212">
        <v>40632.666666666672</v>
      </c>
      <c r="H152" s="212">
        <v>40431.983333333337</v>
      </c>
      <c r="I152" s="212">
        <v>40173.816666666673</v>
      </c>
      <c r="J152" s="212">
        <v>41091.51666666667</v>
      </c>
      <c r="K152" s="212">
        <v>41349.683333333342</v>
      </c>
      <c r="L152" s="212">
        <v>41550.366666666669</v>
      </c>
      <c r="M152" s="213">
        <v>41149</v>
      </c>
      <c r="N152" s="213">
        <v>40690.15</v>
      </c>
      <c r="O152" s="213">
        <v>191250</v>
      </c>
      <c r="P152" s="214">
        <v>1.0060999762338589E-2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45533</v>
      </c>
      <c r="E153" s="210">
        <v>1002.35</v>
      </c>
      <c r="F153" s="210">
        <v>994.48333333333346</v>
      </c>
      <c r="G153" s="212">
        <v>981.01666666666688</v>
      </c>
      <c r="H153" s="212">
        <v>959.68333333333339</v>
      </c>
      <c r="I153" s="212">
        <v>946.21666666666681</v>
      </c>
      <c r="J153" s="212">
        <v>1015.8166666666669</v>
      </c>
      <c r="K153" s="212">
        <v>1029.2833333333333</v>
      </c>
      <c r="L153" s="212">
        <v>1050.616666666667</v>
      </c>
      <c r="M153" s="213">
        <v>1007.95</v>
      </c>
      <c r="N153" s="213">
        <v>973.15</v>
      </c>
      <c r="O153" s="213">
        <v>10254750</v>
      </c>
      <c r="P153" s="214">
        <v>-3.9210174970135618E-2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45533</v>
      </c>
      <c r="E154" s="210">
        <v>4943.95</v>
      </c>
      <c r="F154" s="210">
        <v>4952.4833333333336</v>
      </c>
      <c r="G154" s="212">
        <v>4897.2666666666673</v>
      </c>
      <c r="H154" s="212">
        <v>4850.5833333333339</v>
      </c>
      <c r="I154" s="212">
        <v>4795.3666666666677</v>
      </c>
      <c r="J154" s="212">
        <v>4999.166666666667</v>
      </c>
      <c r="K154" s="212">
        <v>5054.3833333333341</v>
      </c>
      <c r="L154" s="212">
        <v>5101.0666666666666</v>
      </c>
      <c r="M154" s="213">
        <v>5007.7</v>
      </c>
      <c r="N154" s="213">
        <v>4905.8</v>
      </c>
      <c r="O154" s="213">
        <v>2364200</v>
      </c>
      <c r="P154" s="214">
        <v>2.266632061597024E-2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45533</v>
      </c>
      <c r="E155" s="210">
        <v>378</v>
      </c>
      <c r="F155" s="210">
        <v>378.76666666666665</v>
      </c>
      <c r="G155" s="212">
        <v>375.73333333333329</v>
      </c>
      <c r="H155" s="212">
        <v>373.46666666666664</v>
      </c>
      <c r="I155" s="212">
        <v>370.43333333333328</v>
      </c>
      <c r="J155" s="212">
        <v>381.0333333333333</v>
      </c>
      <c r="K155" s="212">
        <v>384.06666666666661</v>
      </c>
      <c r="L155" s="212">
        <v>386.33333333333331</v>
      </c>
      <c r="M155" s="213">
        <v>381.8</v>
      </c>
      <c r="N155" s="213">
        <v>376.5</v>
      </c>
      <c r="O155" s="213">
        <v>26451000</v>
      </c>
      <c r="P155" s="214">
        <v>1.6603251470079558E-2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45533</v>
      </c>
      <c r="E156" s="210">
        <v>521.45000000000005</v>
      </c>
      <c r="F156" s="210">
        <v>516.2166666666667</v>
      </c>
      <c r="G156" s="212">
        <v>509.88333333333344</v>
      </c>
      <c r="H156" s="212">
        <v>498.31666666666672</v>
      </c>
      <c r="I156" s="212">
        <v>491.98333333333346</v>
      </c>
      <c r="J156" s="212">
        <v>527.78333333333342</v>
      </c>
      <c r="K156" s="212">
        <v>534.11666666666667</v>
      </c>
      <c r="L156" s="212">
        <v>545.68333333333339</v>
      </c>
      <c r="M156" s="213">
        <v>522.54999999999995</v>
      </c>
      <c r="N156" s="213">
        <v>504.65</v>
      </c>
      <c r="O156" s="213">
        <v>48005100</v>
      </c>
      <c r="P156" s="214">
        <v>-4.5825808016820768E-3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45533</v>
      </c>
      <c r="E157" s="210">
        <v>3073.4</v>
      </c>
      <c r="F157" s="210">
        <v>3063.4833333333336</v>
      </c>
      <c r="G157" s="212">
        <v>3035.0666666666671</v>
      </c>
      <c r="H157" s="212">
        <v>2996.7333333333336</v>
      </c>
      <c r="I157" s="212">
        <v>2968.3166666666671</v>
      </c>
      <c r="J157" s="212">
        <v>3101.8166666666671</v>
      </c>
      <c r="K157" s="212">
        <v>3130.2333333333331</v>
      </c>
      <c r="L157" s="212">
        <v>3168.5666666666671</v>
      </c>
      <c r="M157" s="213">
        <v>3091.9</v>
      </c>
      <c r="N157" s="213">
        <v>3025.15</v>
      </c>
      <c r="O157" s="213">
        <v>2838500</v>
      </c>
      <c r="P157" s="214">
        <v>-3.6855036855036856E-3</v>
      </c>
    </row>
    <row r="158" spans="1:16" ht="12.75" customHeight="1">
      <c r="A158" s="206">
        <v>148</v>
      </c>
      <c r="B158" s="218" t="s">
        <v>835</v>
      </c>
      <c r="C158" s="210" t="s">
        <v>196</v>
      </c>
      <c r="D158" s="211">
        <v>45533</v>
      </c>
      <c r="E158" s="210">
        <v>4326.1000000000004</v>
      </c>
      <c r="F158" s="210">
        <v>4315.25</v>
      </c>
      <c r="G158" s="212">
        <v>4272.5</v>
      </c>
      <c r="H158" s="212">
        <v>4218.8999999999996</v>
      </c>
      <c r="I158" s="212">
        <v>4176.1499999999996</v>
      </c>
      <c r="J158" s="212">
        <v>4368.8500000000004</v>
      </c>
      <c r="K158" s="212">
        <v>4411.6000000000004</v>
      </c>
      <c r="L158" s="212">
        <v>4465.2000000000007</v>
      </c>
      <c r="M158" s="213">
        <v>4358</v>
      </c>
      <c r="N158" s="213">
        <v>4261.6499999999996</v>
      </c>
      <c r="O158" s="213">
        <v>2012250</v>
      </c>
      <c r="P158" s="214">
        <v>-1.6615760537568722E-2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45533</v>
      </c>
      <c r="E159" s="210">
        <v>117.54</v>
      </c>
      <c r="F159" s="210">
        <v>116.88333333333333</v>
      </c>
      <c r="G159" s="212">
        <v>115.96666666666665</v>
      </c>
      <c r="H159" s="212">
        <v>114.39333333333333</v>
      </c>
      <c r="I159" s="212">
        <v>113.47666666666666</v>
      </c>
      <c r="J159" s="212">
        <v>118.45666666666665</v>
      </c>
      <c r="K159" s="212">
        <v>119.37333333333333</v>
      </c>
      <c r="L159" s="212">
        <v>120.94666666666664</v>
      </c>
      <c r="M159" s="213">
        <v>117.8</v>
      </c>
      <c r="N159" s="213">
        <v>115.31</v>
      </c>
      <c r="O159" s="213">
        <v>264840000</v>
      </c>
      <c r="P159" s="214">
        <v>-1.2822424332786641E-2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45533</v>
      </c>
      <c r="E160" s="210">
        <v>6785.25</v>
      </c>
      <c r="F160" s="210">
        <v>6789.333333333333</v>
      </c>
      <c r="G160" s="212">
        <v>6682.9166666666661</v>
      </c>
      <c r="H160" s="212">
        <v>6580.583333333333</v>
      </c>
      <c r="I160" s="212">
        <v>6474.1666666666661</v>
      </c>
      <c r="J160" s="212">
        <v>6891.6666666666661</v>
      </c>
      <c r="K160" s="212">
        <v>6998.0833333333321</v>
      </c>
      <c r="L160" s="212">
        <v>7100.4166666666661</v>
      </c>
      <c r="M160" s="213">
        <v>6895.75</v>
      </c>
      <c r="N160" s="213">
        <v>6687</v>
      </c>
      <c r="O160" s="213">
        <v>3224375</v>
      </c>
      <c r="P160" s="214">
        <v>4.8619862596040488E-2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45533</v>
      </c>
      <c r="E161" s="210">
        <v>341.45</v>
      </c>
      <c r="F161" s="210">
        <v>341.3</v>
      </c>
      <c r="G161" s="212">
        <v>339.40000000000003</v>
      </c>
      <c r="H161" s="212">
        <v>337.35</v>
      </c>
      <c r="I161" s="212">
        <v>335.45000000000005</v>
      </c>
      <c r="J161" s="212">
        <v>343.35</v>
      </c>
      <c r="K161" s="212">
        <v>345.25</v>
      </c>
      <c r="L161" s="212">
        <v>347.3</v>
      </c>
      <c r="M161" s="213">
        <v>343.2</v>
      </c>
      <c r="N161" s="213">
        <v>339.25</v>
      </c>
      <c r="O161" s="213">
        <v>72914400</v>
      </c>
      <c r="P161" s="214">
        <v>2.2412922766279656E-2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45533</v>
      </c>
      <c r="E162" s="210">
        <v>1508.9</v>
      </c>
      <c r="F162" s="210">
        <v>1508.55</v>
      </c>
      <c r="G162" s="212">
        <v>1489.35</v>
      </c>
      <c r="H162" s="212">
        <v>1469.8</v>
      </c>
      <c r="I162" s="212">
        <v>1450.6</v>
      </c>
      <c r="J162" s="212">
        <v>1528.1</v>
      </c>
      <c r="K162" s="212">
        <v>1547.3000000000002</v>
      </c>
      <c r="L162" s="212">
        <v>1566.85</v>
      </c>
      <c r="M162" s="213">
        <v>1527.75</v>
      </c>
      <c r="N162" s="213">
        <v>1489</v>
      </c>
      <c r="O162" s="213">
        <v>5246230</v>
      </c>
      <c r="P162" s="214">
        <v>7.1398886210622556E-2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45533</v>
      </c>
      <c r="E163" s="210">
        <v>813.25</v>
      </c>
      <c r="F163" s="210">
        <v>815.79999999999984</v>
      </c>
      <c r="G163" s="212">
        <v>805.74999999999966</v>
      </c>
      <c r="H163" s="212">
        <v>798.24999999999977</v>
      </c>
      <c r="I163" s="212">
        <v>788.19999999999959</v>
      </c>
      <c r="J163" s="212">
        <v>823.29999999999973</v>
      </c>
      <c r="K163" s="212">
        <v>833.34999999999991</v>
      </c>
      <c r="L163" s="212">
        <v>840.8499999999998</v>
      </c>
      <c r="M163" s="213">
        <v>825.85</v>
      </c>
      <c r="N163" s="213">
        <v>808.3</v>
      </c>
      <c r="O163" s="213">
        <v>10200000</v>
      </c>
      <c r="P163" s="214">
        <v>4.0402288885035546E-2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45533</v>
      </c>
      <c r="E164" s="210">
        <v>218.92</v>
      </c>
      <c r="F164" s="210">
        <v>217.27333333333331</v>
      </c>
      <c r="G164" s="212">
        <v>214.64666666666662</v>
      </c>
      <c r="H164" s="212">
        <v>210.37333333333331</v>
      </c>
      <c r="I164" s="212">
        <v>207.74666666666661</v>
      </c>
      <c r="J164" s="212">
        <v>221.54666666666662</v>
      </c>
      <c r="K164" s="212">
        <v>224.17333333333329</v>
      </c>
      <c r="L164" s="212">
        <v>228.44666666666663</v>
      </c>
      <c r="M164" s="213">
        <v>219.9</v>
      </c>
      <c r="N164" s="213">
        <v>213</v>
      </c>
      <c r="O164" s="213">
        <v>68725000</v>
      </c>
      <c r="P164" s="214">
        <v>-8.4761045987376011E-3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45533</v>
      </c>
      <c r="E165" s="210">
        <v>600.4</v>
      </c>
      <c r="F165" s="210">
        <v>594.51666666666677</v>
      </c>
      <c r="G165" s="212">
        <v>587.53333333333353</v>
      </c>
      <c r="H165" s="212">
        <v>574.66666666666674</v>
      </c>
      <c r="I165" s="212">
        <v>567.68333333333351</v>
      </c>
      <c r="J165" s="212">
        <v>607.38333333333355</v>
      </c>
      <c r="K165" s="212">
        <v>614.3666666666669</v>
      </c>
      <c r="L165" s="212">
        <v>627.23333333333358</v>
      </c>
      <c r="M165" s="213">
        <v>601.5</v>
      </c>
      <c r="N165" s="213">
        <v>581.65</v>
      </c>
      <c r="O165" s="213">
        <v>50400000</v>
      </c>
      <c r="P165" s="214">
        <v>1.9458715967474411E-2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45533</v>
      </c>
      <c r="E166" s="210">
        <v>2995.3</v>
      </c>
      <c r="F166" s="210">
        <v>2998.6166666666663</v>
      </c>
      <c r="G166" s="212">
        <v>2981.8833333333328</v>
      </c>
      <c r="H166" s="212">
        <v>2968.4666666666662</v>
      </c>
      <c r="I166" s="212">
        <v>2951.7333333333327</v>
      </c>
      <c r="J166" s="212">
        <v>3012.0333333333328</v>
      </c>
      <c r="K166" s="212">
        <v>3028.7666666666664</v>
      </c>
      <c r="L166" s="212">
        <v>3042.1833333333329</v>
      </c>
      <c r="M166" s="213">
        <v>3015.35</v>
      </c>
      <c r="N166" s="213">
        <v>2985.2</v>
      </c>
      <c r="O166" s="213">
        <v>45041500</v>
      </c>
      <c r="P166" s="214">
        <v>-1.5389491862587578E-2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45533</v>
      </c>
      <c r="E167" s="210">
        <v>133.02000000000001</v>
      </c>
      <c r="F167" s="210">
        <v>132.44666666666669</v>
      </c>
      <c r="G167" s="212">
        <v>131.59333333333336</v>
      </c>
      <c r="H167" s="212">
        <v>130.16666666666669</v>
      </c>
      <c r="I167" s="212">
        <v>129.31333333333336</v>
      </c>
      <c r="J167" s="212">
        <v>133.87333333333336</v>
      </c>
      <c r="K167" s="212">
        <v>134.72666666666666</v>
      </c>
      <c r="L167" s="212">
        <v>136.15333333333336</v>
      </c>
      <c r="M167" s="213">
        <v>133.30000000000001</v>
      </c>
      <c r="N167" s="213">
        <v>131.02000000000001</v>
      </c>
      <c r="O167" s="213">
        <v>132652000</v>
      </c>
      <c r="P167" s="214">
        <v>-1.881712476700494E-2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45533</v>
      </c>
      <c r="E168" s="210">
        <v>712.05</v>
      </c>
      <c r="F168" s="210">
        <v>708.0333333333333</v>
      </c>
      <c r="G168" s="212">
        <v>701.66666666666663</v>
      </c>
      <c r="H168" s="212">
        <v>691.2833333333333</v>
      </c>
      <c r="I168" s="212">
        <v>684.91666666666663</v>
      </c>
      <c r="J168" s="212">
        <v>718.41666666666663</v>
      </c>
      <c r="K168" s="212">
        <v>724.78333333333342</v>
      </c>
      <c r="L168" s="212">
        <v>735.16666666666663</v>
      </c>
      <c r="M168" s="213">
        <v>714.4</v>
      </c>
      <c r="N168" s="213">
        <v>697.65</v>
      </c>
      <c r="O168" s="213">
        <v>27708000</v>
      </c>
      <c r="P168" s="214">
        <v>-3.280669947336614E-3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45533</v>
      </c>
      <c r="E169" s="210">
        <v>1760.35</v>
      </c>
      <c r="F169" s="210">
        <v>1734.0666666666666</v>
      </c>
      <c r="G169" s="212">
        <v>1704.1333333333332</v>
      </c>
      <c r="H169" s="212">
        <v>1647.9166666666665</v>
      </c>
      <c r="I169" s="212">
        <v>1617.9833333333331</v>
      </c>
      <c r="J169" s="212">
        <v>1790.2833333333333</v>
      </c>
      <c r="K169" s="212">
        <v>1820.2166666666667</v>
      </c>
      <c r="L169" s="212">
        <v>1876.4333333333334</v>
      </c>
      <c r="M169" s="213">
        <v>1764</v>
      </c>
      <c r="N169" s="213">
        <v>1677.85</v>
      </c>
      <c r="O169" s="213">
        <v>6344250</v>
      </c>
      <c r="P169" s="214">
        <v>-5.3169492526732444E-4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45533</v>
      </c>
      <c r="E170" s="210">
        <v>821.55</v>
      </c>
      <c r="F170" s="210">
        <v>819.85</v>
      </c>
      <c r="G170" s="212">
        <v>815.95</v>
      </c>
      <c r="H170" s="212">
        <v>810.35</v>
      </c>
      <c r="I170" s="212">
        <v>806.45</v>
      </c>
      <c r="J170" s="212">
        <v>825.45</v>
      </c>
      <c r="K170" s="212">
        <v>829.34999999999991</v>
      </c>
      <c r="L170" s="212">
        <v>834.95</v>
      </c>
      <c r="M170" s="213">
        <v>823.75</v>
      </c>
      <c r="N170" s="213">
        <v>814.25</v>
      </c>
      <c r="O170" s="213">
        <v>95608500</v>
      </c>
      <c r="P170" s="214">
        <v>-6.5617206982543641E-3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45533</v>
      </c>
      <c r="E171" s="210">
        <v>24753.85</v>
      </c>
      <c r="F171" s="210">
        <v>24804.733333333337</v>
      </c>
      <c r="G171" s="212">
        <v>24526.016666666674</v>
      </c>
      <c r="H171" s="212">
        <v>24298.183333333338</v>
      </c>
      <c r="I171" s="212">
        <v>24019.466666666674</v>
      </c>
      <c r="J171" s="212">
        <v>25032.566666666673</v>
      </c>
      <c r="K171" s="212">
        <v>25311.283333333333</v>
      </c>
      <c r="L171" s="212">
        <v>25539.116666666672</v>
      </c>
      <c r="M171" s="213">
        <v>25083.45</v>
      </c>
      <c r="N171" s="213">
        <v>24576.9</v>
      </c>
      <c r="O171" s="213">
        <v>313175</v>
      </c>
      <c r="P171" s="214">
        <v>4.0073735673639499E-3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45533</v>
      </c>
      <c r="E172" s="210">
        <v>7101.95</v>
      </c>
      <c r="F172" s="210">
        <v>7090.2833333333328</v>
      </c>
      <c r="G172" s="212">
        <v>7029.8666666666659</v>
      </c>
      <c r="H172" s="212">
        <v>6957.7833333333328</v>
      </c>
      <c r="I172" s="212">
        <v>6897.3666666666659</v>
      </c>
      <c r="J172" s="212">
        <v>7162.3666666666659</v>
      </c>
      <c r="K172" s="212">
        <v>7222.7833333333338</v>
      </c>
      <c r="L172" s="212">
        <v>7294.8666666666659</v>
      </c>
      <c r="M172" s="213">
        <v>7150.7</v>
      </c>
      <c r="N172" s="213">
        <v>7018.2</v>
      </c>
      <c r="O172" s="213">
        <v>2301900</v>
      </c>
      <c r="P172" s="214">
        <v>8.5436382754994749E-3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45533</v>
      </c>
      <c r="E173" s="210">
        <v>2473.6</v>
      </c>
      <c r="F173" s="210">
        <v>2477</v>
      </c>
      <c r="G173" s="212">
        <v>2455.1</v>
      </c>
      <c r="H173" s="212">
        <v>2436.6</v>
      </c>
      <c r="I173" s="212">
        <v>2414.6999999999998</v>
      </c>
      <c r="J173" s="212">
        <v>2495.5</v>
      </c>
      <c r="K173" s="212">
        <v>2517.3999999999996</v>
      </c>
      <c r="L173" s="212">
        <v>2535.9</v>
      </c>
      <c r="M173" s="213">
        <v>2498.9</v>
      </c>
      <c r="N173" s="213">
        <v>2458.5</v>
      </c>
      <c r="O173" s="213">
        <v>5658000</v>
      </c>
      <c r="P173" s="214">
        <v>1.9872921454643776E-2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45533</v>
      </c>
      <c r="E174" s="210">
        <v>3158.75</v>
      </c>
      <c r="F174" s="210">
        <v>3129.2333333333336</v>
      </c>
      <c r="G174" s="212">
        <v>3081.7666666666673</v>
      </c>
      <c r="H174" s="212">
        <v>3004.7833333333338</v>
      </c>
      <c r="I174" s="212">
        <v>2957.3166666666675</v>
      </c>
      <c r="J174" s="212">
        <v>3206.2166666666672</v>
      </c>
      <c r="K174" s="212">
        <v>3253.6833333333334</v>
      </c>
      <c r="L174" s="212">
        <v>3330.666666666667</v>
      </c>
      <c r="M174" s="213">
        <v>3176.7</v>
      </c>
      <c r="N174" s="213">
        <v>3052.25</v>
      </c>
      <c r="O174" s="213">
        <v>6303300</v>
      </c>
      <c r="P174" s="214">
        <v>-3.210797862539156E-2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45533</v>
      </c>
      <c r="E175" s="210">
        <v>1764.25</v>
      </c>
      <c r="F175" s="210">
        <v>1759.8833333333332</v>
      </c>
      <c r="G175" s="212">
        <v>1751.3166666666664</v>
      </c>
      <c r="H175" s="212">
        <v>1738.3833333333332</v>
      </c>
      <c r="I175" s="212">
        <v>1729.8166666666664</v>
      </c>
      <c r="J175" s="212">
        <v>1772.8166666666664</v>
      </c>
      <c r="K175" s="212">
        <v>1781.383333333333</v>
      </c>
      <c r="L175" s="212">
        <v>1794.3166666666664</v>
      </c>
      <c r="M175" s="213">
        <v>1768.45</v>
      </c>
      <c r="N175" s="213">
        <v>1746.95</v>
      </c>
      <c r="O175" s="213">
        <v>17081400</v>
      </c>
      <c r="P175" s="214">
        <v>4.5568481264862779E-2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45533</v>
      </c>
      <c r="E176" s="210">
        <v>789.1</v>
      </c>
      <c r="F176" s="210">
        <v>794.5</v>
      </c>
      <c r="G176" s="212">
        <v>781.65</v>
      </c>
      <c r="H176" s="212">
        <v>774.19999999999993</v>
      </c>
      <c r="I176" s="212">
        <v>761.34999999999991</v>
      </c>
      <c r="J176" s="212">
        <v>801.95</v>
      </c>
      <c r="K176" s="212">
        <v>814.8</v>
      </c>
      <c r="L176" s="212">
        <v>822.25000000000011</v>
      </c>
      <c r="M176" s="213">
        <v>807.35</v>
      </c>
      <c r="N176" s="213">
        <v>787.05</v>
      </c>
      <c r="O176" s="213">
        <v>9414000</v>
      </c>
      <c r="P176" s="214">
        <v>-9.46969696969697E-3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45533</v>
      </c>
      <c r="E177" s="210">
        <v>831</v>
      </c>
      <c r="F177" s="210">
        <v>831.25</v>
      </c>
      <c r="G177" s="212">
        <v>820.25</v>
      </c>
      <c r="H177" s="212">
        <v>809.5</v>
      </c>
      <c r="I177" s="212">
        <v>798.5</v>
      </c>
      <c r="J177" s="212">
        <v>842</v>
      </c>
      <c r="K177" s="212">
        <v>853</v>
      </c>
      <c r="L177" s="212">
        <v>863.75</v>
      </c>
      <c r="M177" s="213">
        <v>842.25</v>
      </c>
      <c r="N177" s="213">
        <v>820.5</v>
      </c>
      <c r="O177" s="213">
        <v>6097000</v>
      </c>
      <c r="P177" s="214">
        <v>1.8203072812291249E-2</v>
      </c>
    </row>
    <row r="178" spans="1:16" ht="12.75" customHeight="1">
      <c r="A178" s="206">
        <v>168</v>
      </c>
      <c r="B178" s="218" t="s">
        <v>835</v>
      </c>
      <c r="C178" s="217" t="s">
        <v>217</v>
      </c>
      <c r="D178" s="211">
        <v>45533</v>
      </c>
      <c r="E178" s="210">
        <v>1062.75</v>
      </c>
      <c r="F178" s="210">
        <v>1059.1333333333332</v>
      </c>
      <c r="G178" s="212">
        <v>1051.8166666666664</v>
      </c>
      <c r="H178" s="212">
        <v>1040.8833333333332</v>
      </c>
      <c r="I178" s="212">
        <v>1033.5666666666664</v>
      </c>
      <c r="J178" s="212">
        <v>1070.0666666666664</v>
      </c>
      <c r="K178" s="212">
        <v>1077.383333333333</v>
      </c>
      <c r="L178" s="212">
        <v>1088.3166666666664</v>
      </c>
      <c r="M178" s="213">
        <v>1066.45</v>
      </c>
      <c r="N178" s="213">
        <v>1048.2</v>
      </c>
      <c r="O178" s="213">
        <v>9465500</v>
      </c>
      <c r="P178" s="214">
        <v>9.9172583768558191E-3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45533</v>
      </c>
      <c r="E179" s="210">
        <v>1883.95</v>
      </c>
      <c r="F179" s="210">
        <v>1882.7</v>
      </c>
      <c r="G179" s="212">
        <v>1873.45</v>
      </c>
      <c r="H179" s="212">
        <v>1862.95</v>
      </c>
      <c r="I179" s="212">
        <v>1853.7</v>
      </c>
      <c r="J179" s="212">
        <v>1893.2</v>
      </c>
      <c r="K179" s="212">
        <v>1902.45</v>
      </c>
      <c r="L179" s="212">
        <v>1912.95</v>
      </c>
      <c r="M179" s="213">
        <v>1891.95</v>
      </c>
      <c r="N179" s="213">
        <v>1872.2</v>
      </c>
      <c r="O179" s="213">
        <v>6444000</v>
      </c>
      <c r="P179" s="214">
        <v>-1.588271227855834E-2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45533</v>
      </c>
      <c r="E180" s="210">
        <v>1175.05</v>
      </c>
      <c r="F180" s="210">
        <v>1175.95</v>
      </c>
      <c r="G180" s="212">
        <v>1169.9000000000001</v>
      </c>
      <c r="H180" s="212">
        <v>1164.75</v>
      </c>
      <c r="I180" s="212">
        <v>1158.7</v>
      </c>
      <c r="J180" s="212">
        <v>1181.1000000000001</v>
      </c>
      <c r="K180" s="212">
        <v>1187.1499999999999</v>
      </c>
      <c r="L180" s="212">
        <v>1192.3000000000002</v>
      </c>
      <c r="M180" s="213">
        <v>1182</v>
      </c>
      <c r="N180" s="213">
        <v>1170.8</v>
      </c>
      <c r="O180" s="213">
        <v>12052992</v>
      </c>
      <c r="P180" s="214">
        <v>5.3630519949792706E-3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45533</v>
      </c>
      <c r="E181" s="210">
        <v>1087.8</v>
      </c>
      <c r="F181" s="210">
        <v>1088.5333333333335</v>
      </c>
      <c r="G181" s="212">
        <v>1081.0666666666671</v>
      </c>
      <c r="H181" s="212">
        <v>1074.3333333333335</v>
      </c>
      <c r="I181" s="212">
        <v>1066.866666666667</v>
      </c>
      <c r="J181" s="212">
        <v>1095.2666666666671</v>
      </c>
      <c r="K181" s="212">
        <v>1102.7333333333338</v>
      </c>
      <c r="L181" s="212">
        <v>1109.4666666666672</v>
      </c>
      <c r="M181" s="213">
        <v>1096</v>
      </c>
      <c r="N181" s="213">
        <v>1081.8</v>
      </c>
      <c r="O181" s="213">
        <v>72291450</v>
      </c>
      <c r="P181" s="214">
        <v>3.887922858046159E-2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45533</v>
      </c>
      <c r="E182" s="210">
        <v>422.95</v>
      </c>
      <c r="F182" s="210">
        <v>421.45</v>
      </c>
      <c r="G182" s="212">
        <v>419.09999999999997</v>
      </c>
      <c r="H182" s="212">
        <v>415.25</v>
      </c>
      <c r="I182" s="212">
        <v>412.9</v>
      </c>
      <c r="J182" s="212">
        <v>425.29999999999995</v>
      </c>
      <c r="K182" s="212">
        <v>427.65</v>
      </c>
      <c r="L182" s="212">
        <v>431.49999999999994</v>
      </c>
      <c r="M182" s="213">
        <v>423.8</v>
      </c>
      <c r="N182" s="213">
        <v>417.6</v>
      </c>
      <c r="O182" s="213">
        <v>96573600</v>
      </c>
      <c r="P182" s="214">
        <v>-1.721413949910014E-2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45533</v>
      </c>
      <c r="E183" s="210">
        <v>153.83000000000001</v>
      </c>
      <c r="F183" s="210">
        <v>154.00666666666666</v>
      </c>
      <c r="G183" s="212">
        <v>152.61333333333332</v>
      </c>
      <c r="H183" s="212">
        <v>151.39666666666665</v>
      </c>
      <c r="I183" s="212">
        <v>150.0033333333333</v>
      </c>
      <c r="J183" s="212">
        <v>155.22333333333333</v>
      </c>
      <c r="K183" s="212">
        <v>156.61666666666665</v>
      </c>
      <c r="L183" s="212">
        <v>157.83333333333334</v>
      </c>
      <c r="M183" s="213">
        <v>155.4</v>
      </c>
      <c r="N183" s="213">
        <v>152.79</v>
      </c>
      <c r="O183" s="213">
        <v>278828000</v>
      </c>
      <c r="P183" s="214">
        <v>2.8566791105340043E-2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45533</v>
      </c>
      <c r="E184" s="210">
        <v>4521.55</v>
      </c>
      <c r="F184" s="210">
        <v>4526.4833333333336</v>
      </c>
      <c r="G184" s="212">
        <v>4489.0666666666675</v>
      </c>
      <c r="H184" s="212">
        <v>4456.5833333333339</v>
      </c>
      <c r="I184" s="212">
        <v>4419.1666666666679</v>
      </c>
      <c r="J184" s="212">
        <v>4558.9666666666672</v>
      </c>
      <c r="K184" s="212">
        <v>4596.3833333333332</v>
      </c>
      <c r="L184" s="212">
        <v>4628.8666666666668</v>
      </c>
      <c r="M184" s="213">
        <v>4563.8999999999996</v>
      </c>
      <c r="N184" s="213">
        <v>4494</v>
      </c>
      <c r="O184" s="213">
        <v>14315000</v>
      </c>
      <c r="P184" s="214">
        <v>-3.0713811735709546E-2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45533</v>
      </c>
      <c r="E185" s="210">
        <v>1626.1</v>
      </c>
      <c r="F185" s="210">
        <v>1617.1666666666667</v>
      </c>
      <c r="G185" s="212">
        <v>1603.0833333333335</v>
      </c>
      <c r="H185" s="212">
        <v>1580.0666666666668</v>
      </c>
      <c r="I185" s="212">
        <v>1565.9833333333336</v>
      </c>
      <c r="J185" s="212">
        <v>1640.1833333333334</v>
      </c>
      <c r="K185" s="212">
        <v>1654.2666666666669</v>
      </c>
      <c r="L185" s="212">
        <v>1677.2833333333333</v>
      </c>
      <c r="M185" s="213">
        <v>1631.25</v>
      </c>
      <c r="N185" s="213">
        <v>1594.15</v>
      </c>
      <c r="O185" s="213">
        <v>12523200</v>
      </c>
      <c r="P185" s="214">
        <v>-5.33739992375143E-3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45533</v>
      </c>
      <c r="E186" s="210">
        <v>3478.75</v>
      </c>
      <c r="F186" s="210">
        <v>3477.4333333333329</v>
      </c>
      <c r="G186" s="212">
        <v>3462.8666666666659</v>
      </c>
      <c r="H186" s="212">
        <v>3446.9833333333331</v>
      </c>
      <c r="I186" s="212">
        <v>3432.4166666666661</v>
      </c>
      <c r="J186" s="212">
        <v>3493.3166666666657</v>
      </c>
      <c r="K186" s="212">
        <v>3507.8833333333323</v>
      </c>
      <c r="L186" s="212">
        <v>3523.7666666666655</v>
      </c>
      <c r="M186" s="213">
        <v>3492</v>
      </c>
      <c r="N186" s="213">
        <v>3461.55</v>
      </c>
      <c r="O186" s="213">
        <v>9526825</v>
      </c>
      <c r="P186" s="214">
        <v>-1.2587742368454464E-2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45533</v>
      </c>
      <c r="E187" s="210">
        <v>3366.65</v>
      </c>
      <c r="F187" s="210">
        <v>3361.8333333333335</v>
      </c>
      <c r="G187" s="212">
        <v>3343.7666666666669</v>
      </c>
      <c r="H187" s="212">
        <v>3320.8833333333332</v>
      </c>
      <c r="I187" s="212">
        <v>3302.8166666666666</v>
      </c>
      <c r="J187" s="212">
        <v>3384.7166666666672</v>
      </c>
      <c r="K187" s="212">
        <v>3402.7833333333338</v>
      </c>
      <c r="L187" s="212">
        <v>3425.6666666666674</v>
      </c>
      <c r="M187" s="213">
        <v>3379.9</v>
      </c>
      <c r="N187" s="213">
        <v>3338.95</v>
      </c>
      <c r="O187" s="213">
        <v>2402500</v>
      </c>
      <c r="P187" s="214">
        <v>-2.6982150269821504E-3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45533</v>
      </c>
      <c r="E188" s="210">
        <v>6794.2</v>
      </c>
      <c r="F188" s="210">
        <v>6742.0666666666666</v>
      </c>
      <c r="G188" s="212">
        <v>6668.1333333333332</v>
      </c>
      <c r="H188" s="212">
        <v>6542.0666666666666</v>
      </c>
      <c r="I188" s="212">
        <v>6468.1333333333332</v>
      </c>
      <c r="J188" s="212">
        <v>6868.1333333333332</v>
      </c>
      <c r="K188" s="212">
        <v>6942.0666666666657</v>
      </c>
      <c r="L188" s="212">
        <v>7068.1333333333332</v>
      </c>
      <c r="M188" s="213">
        <v>6816</v>
      </c>
      <c r="N188" s="213">
        <v>6616</v>
      </c>
      <c r="O188" s="213">
        <v>3436200</v>
      </c>
      <c r="P188" s="214">
        <v>7.6099210822998878E-2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45533</v>
      </c>
      <c r="E189" s="210">
        <v>2642.8</v>
      </c>
      <c r="F189" s="210">
        <v>2634.2666666666669</v>
      </c>
      <c r="G189" s="212">
        <v>2618.5333333333338</v>
      </c>
      <c r="H189" s="212">
        <v>2594.2666666666669</v>
      </c>
      <c r="I189" s="212">
        <v>2578.5333333333338</v>
      </c>
      <c r="J189" s="212">
        <v>2658.5333333333338</v>
      </c>
      <c r="K189" s="212">
        <v>2674.2666666666664</v>
      </c>
      <c r="L189" s="212">
        <v>2698.5333333333338</v>
      </c>
      <c r="M189" s="213">
        <v>2650</v>
      </c>
      <c r="N189" s="213">
        <v>2610</v>
      </c>
      <c r="O189" s="213">
        <v>5474700</v>
      </c>
      <c r="P189" s="214">
        <v>1.0138844042621891E-2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45533</v>
      </c>
      <c r="E190" s="210">
        <v>1942.45</v>
      </c>
      <c r="F190" s="210">
        <v>1954.4166666666667</v>
      </c>
      <c r="G190" s="212">
        <v>1926.0333333333335</v>
      </c>
      <c r="H190" s="212">
        <v>1909.6166666666668</v>
      </c>
      <c r="I190" s="212">
        <v>1881.2333333333336</v>
      </c>
      <c r="J190" s="212">
        <v>1970.8333333333335</v>
      </c>
      <c r="K190" s="212">
        <v>1999.2166666666667</v>
      </c>
      <c r="L190" s="212">
        <v>2015.6333333333334</v>
      </c>
      <c r="M190" s="213">
        <v>1982.8</v>
      </c>
      <c r="N190" s="213">
        <v>1938</v>
      </c>
      <c r="O190" s="213">
        <v>2599200</v>
      </c>
      <c r="P190" s="214">
        <v>9.5599393019726864E-2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45533</v>
      </c>
      <c r="E191" s="210">
        <v>11368.35</v>
      </c>
      <c r="F191" s="210">
        <v>11409.383333333333</v>
      </c>
      <c r="G191" s="212">
        <v>11283.566666666666</v>
      </c>
      <c r="H191" s="212">
        <v>11198.783333333333</v>
      </c>
      <c r="I191" s="212">
        <v>11072.966666666665</v>
      </c>
      <c r="J191" s="212">
        <v>11494.166666666666</v>
      </c>
      <c r="K191" s="212">
        <v>11619.983333333335</v>
      </c>
      <c r="L191" s="212">
        <v>11704.766666666666</v>
      </c>
      <c r="M191" s="213">
        <v>11535.2</v>
      </c>
      <c r="N191" s="213">
        <v>11324.6</v>
      </c>
      <c r="O191" s="213">
        <v>2247000</v>
      </c>
      <c r="P191" s="214">
        <v>8.9353868259171125E-3</v>
      </c>
    </row>
    <row r="192" spans="1:16" ht="12.75" customHeight="1">
      <c r="A192" s="206">
        <v>182</v>
      </c>
      <c r="B192" s="218" t="s">
        <v>835</v>
      </c>
      <c r="C192" s="210" t="s">
        <v>231</v>
      </c>
      <c r="D192" s="211">
        <v>45533</v>
      </c>
      <c r="E192" s="210">
        <v>567</v>
      </c>
      <c r="F192" s="210">
        <v>565.61666666666667</v>
      </c>
      <c r="G192" s="212">
        <v>562.58333333333337</v>
      </c>
      <c r="H192" s="212">
        <v>558.16666666666674</v>
      </c>
      <c r="I192" s="212">
        <v>555.13333333333344</v>
      </c>
      <c r="J192" s="212">
        <v>570.0333333333333</v>
      </c>
      <c r="K192" s="212">
        <v>573.06666666666661</v>
      </c>
      <c r="L192" s="212">
        <v>577.48333333333323</v>
      </c>
      <c r="M192" s="213">
        <v>568.65</v>
      </c>
      <c r="N192" s="213">
        <v>561.20000000000005</v>
      </c>
      <c r="O192" s="213">
        <v>37638900</v>
      </c>
      <c r="P192" s="214">
        <v>7.93733681462141E-3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45533</v>
      </c>
      <c r="E193" s="210">
        <v>447.8</v>
      </c>
      <c r="F193" s="210">
        <v>445.85000000000008</v>
      </c>
      <c r="G193" s="212">
        <v>442.85000000000014</v>
      </c>
      <c r="H193" s="212">
        <v>437.90000000000003</v>
      </c>
      <c r="I193" s="212">
        <v>434.90000000000009</v>
      </c>
      <c r="J193" s="212">
        <v>450.80000000000018</v>
      </c>
      <c r="K193" s="212">
        <v>453.80000000000007</v>
      </c>
      <c r="L193" s="212">
        <v>458.75000000000023</v>
      </c>
      <c r="M193" s="213">
        <v>448.85</v>
      </c>
      <c r="N193" s="213">
        <v>440.9</v>
      </c>
      <c r="O193" s="213">
        <v>151501000</v>
      </c>
      <c r="P193" s="214">
        <v>1.2464279199854078E-3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45533</v>
      </c>
      <c r="E194" s="210">
        <v>1658.15</v>
      </c>
      <c r="F194" s="210">
        <v>1639.6833333333334</v>
      </c>
      <c r="G194" s="212">
        <v>1609.9666666666667</v>
      </c>
      <c r="H194" s="212">
        <v>1561.7833333333333</v>
      </c>
      <c r="I194" s="212">
        <v>1532.0666666666666</v>
      </c>
      <c r="J194" s="212">
        <v>1687.8666666666668</v>
      </c>
      <c r="K194" s="212">
        <v>1717.5833333333335</v>
      </c>
      <c r="L194" s="212">
        <v>1765.7666666666669</v>
      </c>
      <c r="M194" s="213">
        <v>1669.4</v>
      </c>
      <c r="N194" s="213">
        <v>1591.5</v>
      </c>
      <c r="O194" s="213">
        <v>10056600</v>
      </c>
      <c r="P194" s="214">
        <v>-2.9742430551424662E-3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45533</v>
      </c>
      <c r="E195" s="210">
        <v>525.25</v>
      </c>
      <c r="F195" s="210">
        <v>525.35</v>
      </c>
      <c r="G195" s="212">
        <v>521.90000000000009</v>
      </c>
      <c r="H195" s="212">
        <v>518.55000000000007</v>
      </c>
      <c r="I195" s="212">
        <v>515.10000000000014</v>
      </c>
      <c r="J195" s="212">
        <v>528.70000000000005</v>
      </c>
      <c r="K195" s="212">
        <v>532.15000000000009</v>
      </c>
      <c r="L195" s="212">
        <v>535.5</v>
      </c>
      <c r="M195" s="213">
        <v>528.79999999999995</v>
      </c>
      <c r="N195" s="213">
        <v>522</v>
      </c>
      <c r="O195" s="213">
        <v>55410000</v>
      </c>
      <c r="P195" s="214">
        <v>2.1712073018946204E-2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45533</v>
      </c>
      <c r="E196" s="210">
        <v>1192.0999999999999</v>
      </c>
      <c r="F196" s="210">
        <v>1185.7666666666667</v>
      </c>
      <c r="G196" s="212">
        <v>1176.9333333333334</v>
      </c>
      <c r="H196" s="212">
        <v>1161.7666666666667</v>
      </c>
      <c r="I196" s="212">
        <v>1152.9333333333334</v>
      </c>
      <c r="J196" s="212">
        <v>1200.9333333333334</v>
      </c>
      <c r="K196" s="212">
        <v>1209.7666666666669</v>
      </c>
      <c r="L196" s="212">
        <v>1224.9333333333334</v>
      </c>
      <c r="M196" s="213">
        <v>1194.5999999999999</v>
      </c>
      <c r="N196" s="213">
        <v>1170.5999999999999</v>
      </c>
      <c r="O196" s="213">
        <v>19499400</v>
      </c>
      <c r="P196" s="214">
        <v>-1.8972153045053203E-2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9" t="s">
        <v>16</v>
      </c>
      <c r="B8" s="361"/>
      <c r="C8" s="364" t="s">
        <v>20</v>
      </c>
      <c r="D8" s="364" t="s">
        <v>21</v>
      </c>
      <c r="E8" s="356" t="s">
        <v>22</v>
      </c>
      <c r="F8" s="357"/>
      <c r="G8" s="358"/>
      <c r="H8" s="356" t="s">
        <v>23</v>
      </c>
      <c r="I8" s="357"/>
      <c r="J8" s="358"/>
      <c r="K8" s="26"/>
      <c r="L8" s="48"/>
      <c r="M8" s="48"/>
      <c r="N8" s="1"/>
      <c r="O8" s="1"/>
    </row>
    <row r="9" spans="1:15" ht="36" customHeight="1">
      <c r="A9" s="360"/>
      <c r="B9" s="363"/>
      <c r="C9" s="363"/>
      <c r="D9" s="3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24698.85</v>
      </c>
      <c r="D10" s="34">
        <v>24680.116666666665</v>
      </c>
      <c r="E10" s="34">
        <v>24625.933333333331</v>
      </c>
      <c r="F10" s="34">
        <v>24553.016666666666</v>
      </c>
      <c r="G10" s="34">
        <v>24498.833333333332</v>
      </c>
      <c r="H10" s="34">
        <v>24753.033333333329</v>
      </c>
      <c r="I10" s="34">
        <v>24807.216666666664</v>
      </c>
      <c r="J10" s="34">
        <v>24880.133333333328</v>
      </c>
      <c r="K10" s="34">
        <v>24734.3</v>
      </c>
      <c r="L10" s="34">
        <v>24607.200000000001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50803.15</v>
      </c>
      <c r="D11" s="34">
        <v>50742.450000000004</v>
      </c>
      <c r="E11" s="34">
        <v>50459.30000000001</v>
      </c>
      <c r="F11" s="34">
        <v>50115.450000000004</v>
      </c>
      <c r="G11" s="34">
        <v>49832.30000000001</v>
      </c>
      <c r="H11" s="34">
        <v>51086.30000000001</v>
      </c>
      <c r="I11" s="34">
        <v>51369.450000000004</v>
      </c>
      <c r="J11" s="34">
        <v>51713.30000000001</v>
      </c>
      <c r="K11" s="34">
        <v>51025.599999999999</v>
      </c>
      <c r="L11" s="34">
        <v>50398.6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7367.55</v>
      </c>
      <c r="D12" s="36">
        <v>7367.5666666666666</v>
      </c>
      <c r="E12" s="36">
        <v>7337.5333333333328</v>
      </c>
      <c r="F12" s="36">
        <v>7307.5166666666664</v>
      </c>
      <c r="G12" s="36">
        <v>7277.4833333333327</v>
      </c>
      <c r="H12" s="36">
        <v>7397.583333333333</v>
      </c>
      <c r="I12" s="36">
        <v>7427.6166666666677</v>
      </c>
      <c r="J12" s="36">
        <v>7457.6333333333332</v>
      </c>
      <c r="K12" s="36">
        <v>7397.6</v>
      </c>
      <c r="L12" s="36">
        <v>7337.55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9202.6</v>
      </c>
      <c r="D13" s="36">
        <v>9209.1166666666668</v>
      </c>
      <c r="E13" s="36">
        <v>9180.5333333333328</v>
      </c>
      <c r="F13" s="36">
        <v>9158.4666666666653</v>
      </c>
      <c r="G13" s="36">
        <v>9129.8833333333314</v>
      </c>
      <c r="H13" s="36">
        <v>9231.1833333333343</v>
      </c>
      <c r="I13" s="36">
        <v>9259.7666666666664</v>
      </c>
      <c r="J13" s="36">
        <v>9281.8333333333358</v>
      </c>
      <c r="K13" s="36">
        <v>9237.7000000000007</v>
      </c>
      <c r="L13" s="36">
        <v>9187.0499999999993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41572.800000000003</v>
      </c>
      <c r="D14" s="36">
        <v>41561.85</v>
      </c>
      <c r="E14" s="36">
        <v>41377.149999999994</v>
      </c>
      <c r="F14" s="36">
        <v>41181.499999999993</v>
      </c>
      <c r="G14" s="36">
        <v>40996.799999999988</v>
      </c>
      <c r="H14" s="36">
        <v>41757.5</v>
      </c>
      <c r="I14" s="36">
        <v>41942.199999999997</v>
      </c>
      <c r="J14" s="36">
        <v>42137.850000000006</v>
      </c>
      <c r="K14" s="36">
        <v>41746.550000000003</v>
      </c>
      <c r="L14" s="36">
        <v>41366.199999999997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11366.2</v>
      </c>
      <c r="D15" s="36">
        <v>11348.800000000001</v>
      </c>
      <c r="E15" s="36">
        <v>11319.250000000002</v>
      </c>
      <c r="F15" s="36">
        <v>11272.300000000001</v>
      </c>
      <c r="G15" s="36">
        <v>11242.750000000002</v>
      </c>
      <c r="H15" s="36">
        <v>11395.750000000002</v>
      </c>
      <c r="I15" s="36">
        <v>11425.300000000001</v>
      </c>
      <c r="J15" s="36">
        <v>11472.250000000002</v>
      </c>
      <c r="K15" s="36">
        <v>11378.35</v>
      </c>
      <c r="L15" s="36">
        <v>11301.85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16394.95</v>
      </c>
      <c r="D16" s="36">
        <v>16365.566666666666</v>
      </c>
      <c r="E16" s="36">
        <v>16322.833333333332</v>
      </c>
      <c r="F16" s="36">
        <v>16250.716666666667</v>
      </c>
      <c r="G16" s="36">
        <v>16207.983333333334</v>
      </c>
      <c r="H16" s="36">
        <v>16437.683333333331</v>
      </c>
      <c r="I16" s="36">
        <v>16480.416666666668</v>
      </c>
      <c r="J16" s="36">
        <v>16552.533333333329</v>
      </c>
      <c r="K16" s="36">
        <v>16408.3</v>
      </c>
      <c r="L16" s="36">
        <v>16293.45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7800.75</v>
      </c>
      <c r="D17" s="36">
        <v>7805.7666666666664</v>
      </c>
      <c r="E17" s="36">
        <v>7730.5333333333328</v>
      </c>
      <c r="F17" s="36">
        <v>7660.3166666666666</v>
      </c>
      <c r="G17" s="36">
        <v>7585.083333333333</v>
      </c>
      <c r="H17" s="36">
        <v>7875.9833333333327</v>
      </c>
      <c r="I17" s="36">
        <v>7951.2166666666662</v>
      </c>
      <c r="J17" s="36">
        <v>8021.4333333333325</v>
      </c>
      <c r="K17" s="31">
        <v>7881</v>
      </c>
      <c r="L17" s="31">
        <v>7735.55</v>
      </c>
      <c r="M17" s="31">
        <v>1.8075300000000001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2325.75</v>
      </c>
      <c r="D18" s="36">
        <v>2336.8666666666668</v>
      </c>
      <c r="E18" s="36">
        <v>2308.7833333333338</v>
      </c>
      <c r="F18" s="36">
        <v>2291.8166666666671</v>
      </c>
      <c r="G18" s="36">
        <v>2263.733333333334</v>
      </c>
      <c r="H18" s="36">
        <v>2353.8333333333335</v>
      </c>
      <c r="I18" s="36">
        <v>2381.9166666666665</v>
      </c>
      <c r="J18" s="36">
        <v>2398.8833333333332</v>
      </c>
      <c r="K18" s="31">
        <v>2364.9499999999998</v>
      </c>
      <c r="L18" s="31">
        <v>2319.9</v>
      </c>
      <c r="M18" s="31">
        <v>3.29779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1346.95</v>
      </c>
      <c r="D19" s="36">
        <v>1353.95</v>
      </c>
      <c r="E19" s="36">
        <v>1334.95</v>
      </c>
      <c r="F19" s="36">
        <v>1322.95</v>
      </c>
      <c r="G19" s="36">
        <v>1303.95</v>
      </c>
      <c r="H19" s="36">
        <v>1365.95</v>
      </c>
      <c r="I19" s="36">
        <v>1384.95</v>
      </c>
      <c r="J19" s="36">
        <v>1396.95</v>
      </c>
      <c r="K19" s="31">
        <v>1372.95</v>
      </c>
      <c r="L19" s="31">
        <v>1341.95</v>
      </c>
      <c r="M19" s="31">
        <v>6.843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621.15</v>
      </c>
      <c r="D20" s="36">
        <v>621.94999999999993</v>
      </c>
      <c r="E20" s="36">
        <v>617.84999999999991</v>
      </c>
      <c r="F20" s="36">
        <v>614.54999999999995</v>
      </c>
      <c r="G20" s="36">
        <v>610.44999999999993</v>
      </c>
      <c r="H20" s="36">
        <v>625.24999999999989</v>
      </c>
      <c r="I20" s="36">
        <v>629.35</v>
      </c>
      <c r="J20" s="36">
        <v>632.64999999999986</v>
      </c>
      <c r="K20" s="31">
        <v>626.04999999999995</v>
      </c>
      <c r="L20" s="31">
        <v>618.65</v>
      </c>
      <c r="M20" s="31">
        <v>20.260459999999998</v>
      </c>
      <c r="N20" s="1"/>
      <c r="O20" s="1"/>
    </row>
    <row r="21" spans="1:15" ht="12.75" customHeight="1">
      <c r="A21" s="51">
        <v>12</v>
      </c>
      <c r="B21" s="53" t="s">
        <v>820</v>
      </c>
      <c r="C21" s="31">
        <v>1099.9000000000001</v>
      </c>
      <c r="D21" s="36">
        <v>1100.3166666666666</v>
      </c>
      <c r="E21" s="36">
        <v>1090.3833333333332</v>
      </c>
      <c r="F21" s="36">
        <v>1080.8666666666666</v>
      </c>
      <c r="G21" s="36">
        <v>1070.9333333333332</v>
      </c>
      <c r="H21" s="36">
        <v>1109.8333333333333</v>
      </c>
      <c r="I21" s="36">
        <v>1119.7666666666667</v>
      </c>
      <c r="J21" s="36">
        <v>1129.2833333333333</v>
      </c>
      <c r="K21" s="31">
        <v>1110.25</v>
      </c>
      <c r="L21" s="31">
        <v>1090.8</v>
      </c>
      <c r="M21" s="31">
        <v>10.99089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3070.65</v>
      </c>
      <c r="D22" s="36">
        <v>3085.1666666666665</v>
      </c>
      <c r="E22" s="36">
        <v>3044.333333333333</v>
      </c>
      <c r="F22" s="36">
        <v>3018.0166666666664</v>
      </c>
      <c r="G22" s="36">
        <v>2977.1833333333329</v>
      </c>
      <c r="H22" s="36">
        <v>3111.4833333333331</v>
      </c>
      <c r="I22" s="36">
        <v>3152.3166666666662</v>
      </c>
      <c r="J22" s="36">
        <v>3178.6333333333332</v>
      </c>
      <c r="K22" s="31">
        <v>3126</v>
      </c>
      <c r="L22" s="31">
        <v>3058.85</v>
      </c>
      <c r="M22" s="31">
        <v>6.62263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1924.6</v>
      </c>
      <c r="D23" s="36">
        <v>1914.8999999999999</v>
      </c>
      <c r="E23" s="36">
        <v>1889.7999999999997</v>
      </c>
      <c r="F23" s="36">
        <v>1854.9999999999998</v>
      </c>
      <c r="G23" s="36">
        <v>1829.8999999999996</v>
      </c>
      <c r="H23" s="36">
        <v>1949.6999999999998</v>
      </c>
      <c r="I23" s="36">
        <v>1974.7999999999997</v>
      </c>
      <c r="J23" s="36">
        <v>2009.6</v>
      </c>
      <c r="K23" s="31">
        <v>1940</v>
      </c>
      <c r="L23" s="31">
        <v>1880.1</v>
      </c>
      <c r="M23" s="31">
        <v>10.88866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1492.55</v>
      </c>
      <c r="D24" s="36">
        <v>1496.2833333333335</v>
      </c>
      <c r="E24" s="36">
        <v>1482.5666666666671</v>
      </c>
      <c r="F24" s="36">
        <v>1472.5833333333335</v>
      </c>
      <c r="G24" s="36">
        <v>1458.866666666667</v>
      </c>
      <c r="H24" s="36">
        <v>1506.2666666666671</v>
      </c>
      <c r="I24" s="36">
        <v>1519.9833333333338</v>
      </c>
      <c r="J24" s="36">
        <v>1529.9666666666672</v>
      </c>
      <c r="K24" s="31">
        <v>1510</v>
      </c>
      <c r="L24" s="31">
        <v>1486.3</v>
      </c>
      <c r="M24" s="31">
        <v>9.9064300000000003</v>
      </c>
      <c r="N24" s="1"/>
      <c r="O24" s="1"/>
    </row>
    <row r="25" spans="1:15" ht="12.75" customHeight="1">
      <c r="A25" s="51">
        <v>16</v>
      </c>
      <c r="B25" s="53" t="s">
        <v>787</v>
      </c>
      <c r="C25" s="31">
        <v>695.45</v>
      </c>
      <c r="D25" s="36">
        <v>696.51666666666677</v>
      </c>
      <c r="E25" s="36">
        <v>691.18333333333351</v>
      </c>
      <c r="F25" s="36">
        <v>686.91666666666674</v>
      </c>
      <c r="G25" s="36">
        <v>681.58333333333348</v>
      </c>
      <c r="H25" s="36">
        <v>700.78333333333353</v>
      </c>
      <c r="I25" s="36">
        <v>706.11666666666679</v>
      </c>
      <c r="J25" s="36">
        <v>710.38333333333355</v>
      </c>
      <c r="K25" s="31">
        <v>701.85</v>
      </c>
      <c r="L25" s="31">
        <v>692.25</v>
      </c>
      <c r="M25" s="31">
        <v>119.90722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859.1</v>
      </c>
      <c r="D26" s="36">
        <v>857.85</v>
      </c>
      <c r="E26" s="36">
        <v>852.2</v>
      </c>
      <c r="F26" s="36">
        <v>845.30000000000007</v>
      </c>
      <c r="G26" s="36">
        <v>839.65000000000009</v>
      </c>
      <c r="H26" s="36">
        <v>864.75</v>
      </c>
      <c r="I26" s="36">
        <v>870.39999999999986</v>
      </c>
      <c r="J26" s="36">
        <v>877.3</v>
      </c>
      <c r="K26" s="31">
        <v>863.5</v>
      </c>
      <c r="L26" s="31">
        <v>850.95</v>
      </c>
      <c r="M26" s="31">
        <v>46.874299999999998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357.8</v>
      </c>
      <c r="D27" s="36">
        <v>359.5333333333333</v>
      </c>
      <c r="E27" s="36">
        <v>355.31666666666661</v>
      </c>
      <c r="F27" s="36">
        <v>352.83333333333331</v>
      </c>
      <c r="G27" s="36">
        <v>348.61666666666662</v>
      </c>
      <c r="H27" s="36">
        <v>362.01666666666659</v>
      </c>
      <c r="I27" s="36">
        <v>366.23333333333329</v>
      </c>
      <c r="J27" s="36">
        <v>368.71666666666658</v>
      </c>
      <c r="K27" s="31">
        <v>363.75</v>
      </c>
      <c r="L27" s="31">
        <v>357.05</v>
      </c>
      <c r="M27" s="31">
        <v>15.99189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218.11</v>
      </c>
      <c r="D28" s="36">
        <v>216.98666666666668</v>
      </c>
      <c r="E28" s="36">
        <v>214.37333333333336</v>
      </c>
      <c r="F28" s="36">
        <v>210.63666666666668</v>
      </c>
      <c r="G28" s="36">
        <v>208.02333333333337</v>
      </c>
      <c r="H28" s="36">
        <v>220.72333333333336</v>
      </c>
      <c r="I28" s="36">
        <v>223.3366666666667</v>
      </c>
      <c r="J28" s="36">
        <v>227.07333333333335</v>
      </c>
      <c r="K28" s="31">
        <v>219.6</v>
      </c>
      <c r="L28" s="31">
        <v>213.25</v>
      </c>
      <c r="M28" s="31">
        <v>52.856610000000003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322.25</v>
      </c>
      <c r="D29" s="36">
        <v>320.91666666666669</v>
      </c>
      <c r="E29" s="36">
        <v>317.63333333333338</v>
      </c>
      <c r="F29" s="36">
        <v>313.01666666666671</v>
      </c>
      <c r="G29" s="36">
        <v>309.73333333333341</v>
      </c>
      <c r="H29" s="36">
        <v>325.53333333333336</v>
      </c>
      <c r="I29" s="36">
        <v>328.81666666666666</v>
      </c>
      <c r="J29" s="36">
        <v>333.43333333333334</v>
      </c>
      <c r="K29" s="31">
        <v>324.2</v>
      </c>
      <c r="L29" s="31">
        <v>316.3</v>
      </c>
      <c r="M29" s="31">
        <v>17.572700000000001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5733.05</v>
      </c>
      <c r="D30" s="36">
        <v>5745.3666666666659</v>
      </c>
      <c r="E30" s="36">
        <v>5692.7333333333318</v>
      </c>
      <c r="F30" s="36">
        <v>5652.4166666666661</v>
      </c>
      <c r="G30" s="36">
        <v>5599.7833333333319</v>
      </c>
      <c r="H30" s="36">
        <v>5785.6833333333316</v>
      </c>
      <c r="I30" s="36">
        <v>5838.3166666666648</v>
      </c>
      <c r="J30" s="36">
        <v>5878.6333333333314</v>
      </c>
      <c r="K30" s="31">
        <v>5798</v>
      </c>
      <c r="L30" s="31">
        <v>5705.05</v>
      </c>
      <c r="M30" s="31">
        <v>3.7039300000000002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626.45000000000005</v>
      </c>
      <c r="D31" s="36">
        <v>630.18333333333339</v>
      </c>
      <c r="E31" s="36">
        <v>620.91666666666674</v>
      </c>
      <c r="F31" s="36">
        <v>615.38333333333333</v>
      </c>
      <c r="G31" s="36">
        <v>606.11666666666667</v>
      </c>
      <c r="H31" s="36">
        <v>635.71666666666681</v>
      </c>
      <c r="I31" s="36">
        <v>644.98333333333346</v>
      </c>
      <c r="J31" s="36">
        <v>650.51666666666688</v>
      </c>
      <c r="K31" s="31">
        <v>639.45000000000005</v>
      </c>
      <c r="L31" s="31">
        <v>624.65</v>
      </c>
      <c r="M31" s="31">
        <v>13.9085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6672.9</v>
      </c>
      <c r="D32" s="36">
        <v>6703.833333333333</v>
      </c>
      <c r="E32" s="36">
        <v>6619.0666666666657</v>
      </c>
      <c r="F32" s="36">
        <v>6565.2333333333327</v>
      </c>
      <c r="G32" s="36">
        <v>6480.4666666666653</v>
      </c>
      <c r="H32" s="36">
        <v>6757.6666666666661</v>
      </c>
      <c r="I32" s="36">
        <v>6842.4333333333343</v>
      </c>
      <c r="J32" s="36">
        <v>6896.2666666666664</v>
      </c>
      <c r="K32" s="31">
        <v>6788.6</v>
      </c>
      <c r="L32" s="31">
        <v>6650</v>
      </c>
      <c r="M32" s="31">
        <v>1.4606399999999999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499.05</v>
      </c>
      <c r="D33" s="36">
        <v>494.18333333333339</v>
      </c>
      <c r="E33" s="36">
        <v>488.51666666666677</v>
      </c>
      <c r="F33" s="36">
        <v>477.98333333333335</v>
      </c>
      <c r="G33" s="36">
        <v>472.31666666666672</v>
      </c>
      <c r="H33" s="36">
        <v>504.71666666666681</v>
      </c>
      <c r="I33" s="36">
        <v>510.38333333333344</v>
      </c>
      <c r="J33" s="36">
        <v>520.91666666666686</v>
      </c>
      <c r="K33" s="31">
        <v>499.85</v>
      </c>
      <c r="L33" s="31">
        <v>483.65</v>
      </c>
      <c r="M33" s="31">
        <v>31.644600000000001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260</v>
      </c>
      <c r="D34" s="36">
        <v>259.53333333333336</v>
      </c>
      <c r="E34" s="36">
        <v>257.31666666666672</v>
      </c>
      <c r="F34" s="36">
        <v>254.63333333333338</v>
      </c>
      <c r="G34" s="36">
        <v>252.41666666666674</v>
      </c>
      <c r="H34" s="36">
        <v>262.2166666666667</v>
      </c>
      <c r="I34" s="36">
        <v>264.43333333333328</v>
      </c>
      <c r="J34" s="36">
        <v>267.11666666666667</v>
      </c>
      <c r="K34" s="31">
        <v>261.75</v>
      </c>
      <c r="L34" s="31">
        <v>256.85000000000002</v>
      </c>
      <c r="M34" s="31">
        <v>86.239130000000003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3103.2</v>
      </c>
      <c r="D35" s="36">
        <v>3095.85</v>
      </c>
      <c r="E35" s="36">
        <v>3085.35</v>
      </c>
      <c r="F35" s="36">
        <v>3067.5</v>
      </c>
      <c r="G35" s="36">
        <v>3057</v>
      </c>
      <c r="H35" s="36">
        <v>3113.7</v>
      </c>
      <c r="I35" s="36">
        <v>3124.2</v>
      </c>
      <c r="J35" s="36">
        <v>3142.0499999999997</v>
      </c>
      <c r="K35" s="31">
        <v>3106.35</v>
      </c>
      <c r="L35" s="31">
        <v>3078</v>
      </c>
      <c r="M35" s="31">
        <v>6.6828200000000004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1896.75</v>
      </c>
      <c r="D36" s="36">
        <v>1896.7</v>
      </c>
      <c r="E36" s="36">
        <v>1882.8500000000001</v>
      </c>
      <c r="F36" s="36">
        <v>1868.95</v>
      </c>
      <c r="G36" s="36">
        <v>1855.1000000000001</v>
      </c>
      <c r="H36" s="36">
        <v>1910.6000000000001</v>
      </c>
      <c r="I36" s="36">
        <v>1924.45</v>
      </c>
      <c r="J36" s="36">
        <v>1938.3500000000001</v>
      </c>
      <c r="K36" s="31">
        <v>1910.55</v>
      </c>
      <c r="L36" s="31">
        <v>1882.8</v>
      </c>
      <c r="M36" s="31">
        <v>8.16174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1537.3</v>
      </c>
      <c r="D37" s="36">
        <v>1531.8500000000001</v>
      </c>
      <c r="E37" s="36">
        <v>1520.4500000000003</v>
      </c>
      <c r="F37" s="36">
        <v>1503.6000000000001</v>
      </c>
      <c r="G37" s="36">
        <v>1492.2000000000003</v>
      </c>
      <c r="H37" s="36">
        <v>1548.7000000000003</v>
      </c>
      <c r="I37" s="36">
        <v>1560.1000000000004</v>
      </c>
      <c r="J37" s="36">
        <v>1576.9500000000003</v>
      </c>
      <c r="K37" s="31">
        <v>1543.25</v>
      </c>
      <c r="L37" s="31">
        <v>1515</v>
      </c>
      <c r="M37" s="31">
        <v>11.13655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5079.2</v>
      </c>
      <c r="D38" s="36">
        <v>5054.2833333333328</v>
      </c>
      <c r="E38" s="36">
        <v>5012.6166666666659</v>
      </c>
      <c r="F38" s="36">
        <v>4946.0333333333328</v>
      </c>
      <c r="G38" s="36">
        <v>4904.3666666666659</v>
      </c>
      <c r="H38" s="36">
        <v>5120.8666666666659</v>
      </c>
      <c r="I38" s="36">
        <v>5162.5333333333338</v>
      </c>
      <c r="J38" s="36">
        <v>5229.1166666666659</v>
      </c>
      <c r="K38" s="31">
        <v>5095.95</v>
      </c>
      <c r="L38" s="31">
        <v>4987.7</v>
      </c>
      <c r="M38" s="31">
        <v>3.20092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1168</v>
      </c>
      <c r="D39" s="36">
        <v>1166.55</v>
      </c>
      <c r="E39" s="36">
        <v>1156.0999999999999</v>
      </c>
      <c r="F39" s="36">
        <v>1144.2</v>
      </c>
      <c r="G39" s="36">
        <v>1133.75</v>
      </c>
      <c r="H39" s="36">
        <v>1178.4499999999998</v>
      </c>
      <c r="I39" s="36">
        <v>1188.9000000000001</v>
      </c>
      <c r="J39" s="36">
        <v>1200.7999999999997</v>
      </c>
      <c r="K39" s="31">
        <v>1177</v>
      </c>
      <c r="L39" s="31">
        <v>1154.6500000000001</v>
      </c>
      <c r="M39" s="31">
        <v>67.217489999999998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9779.7000000000007</v>
      </c>
      <c r="D40" s="36">
        <v>9803.7999999999993</v>
      </c>
      <c r="E40" s="36">
        <v>9730.9499999999989</v>
      </c>
      <c r="F40" s="36">
        <v>9682.1999999999989</v>
      </c>
      <c r="G40" s="36">
        <v>9609.3499999999985</v>
      </c>
      <c r="H40" s="36">
        <v>9852.5499999999993</v>
      </c>
      <c r="I40" s="36">
        <v>9925.3999999999978</v>
      </c>
      <c r="J40" s="36">
        <v>9974.15</v>
      </c>
      <c r="K40" s="31">
        <v>9876.65</v>
      </c>
      <c r="L40" s="31">
        <v>9755.0499999999993</v>
      </c>
      <c r="M40" s="31">
        <v>1.3284400000000001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6722.2</v>
      </c>
      <c r="D41" s="36">
        <v>6704.1499999999987</v>
      </c>
      <c r="E41" s="36">
        <v>6634.3999999999978</v>
      </c>
      <c r="F41" s="36">
        <v>6546.5999999999995</v>
      </c>
      <c r="G41" s="36">
        <v>6476.8499999999985</v>
      </c>
      <c r="H41" s="36">
        <v>6791.9499999999971</v>
      </c>
      <c r="I41" s="36">
        <v>6861.6999999999989</v>
      </c>
      <c r="J41" s="36">
        <v>6949.4999999999964</v>
      </c>
      <c r="K41" s="31">
        <v>6773.9</v>
      </c>
      <c r="L41" s="31">
        <v>6616.35</v>
      </c>
      <c r="M41" s="31">
        <v>9.5715900000000005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1602.1</v>
      </c>
      <c r="D42" s="36">
        <v>1592.8333333333333</v>
      </c>
      <c r="E42" s="36">
        <v>1560.7666666666664</v>
      </c>
      <c r="F42" s="36">
        <v>1519.4333333333332</v>
      </c>
      <c r="G42" s="36">
        <v>1487.3666666666663</v>
      </c>
      <c r="H42" s="36">
        <v>1634.1666666666665</v>
      </c>
      <c r="I42" s="36">
        <v>1666.2333333333336</v>
      </c>
      <c r="J42" s="36">
        <v>1707.5666666666666</v>
      </c>
      <c r="K42" s="31">
        <v>1624.9</v>
      </c>
      <c r="L42" s="31">
        <v>1551.5</v>
      </c>
      <c r="M42" s="31">
        <v>31.498629999999999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9776.5</v>
      </c>
      <c r="D43" s="36">
        <v>9723.35</v>
      </c>
      <c r="E43" s="36">
        <v>9649.0500000000011</v>
      </c>
      <c r="F43" s="36">
        <v>9521.6</v>
      </c>
      <c r="G43" s="36">
        <v>9447.3000000000011</v>
      </c>
      <c r="H43" s="36">
        <v>9850.8000000000011</v>
      </c>
      <c r="I43" s="36">
        <v>9925.1</v>
      </c>
      <c r="J43" s="36">
        <v>10052.550000000001</v>
      </c>
      <c r="K43" s="31">
        <v>9797.65</v>
      </c>
      <c r="L43" s="31">
        <v>9595.9</v>
      </c>
      <c r="M43" s="31">
        <v>0.21525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2841.55</v>
      </c>
      <c r="D44" s="36">
        <v>2835.2666666666669</v>
      </c>
      <c r="E44" s="36">
        <v>2812.6333333333337</v>
      </c>
      <c r="F44" s="36">
        <v>2783.7166666666667</v>
      </c>
      <c r="G44" s="36">
        <v>2761.0833333333335</v>
      </c>
      <c r="H44" s="36">
        <v>2864.1833333333338</v>
      </c>
      <c r="I44" s="36">
        <v>2886.8166666666671</v>
      </c>
      <c r="J44" s="36">
        <v>2915.733333333334</v>
      </c>
      <c r="K44" s="31">
        <v>2857.9</v>
      </c>
      <c r="L44" s="31">
        <v>2806.35</v>
      </c>
      <c r="M44" s="31">
        <v>2.3063699999999998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196.91</v>
      </c>
      <c r="D45" s="36">
        <v>195.57000000000002</v>
      </c>
      <c r="E45" s="36">
        <v>193.94000000000005</v>
      </c>
      <c r="F45" s="36">
        <v>190.97000000000003</v>
      </c>
      <c r="G45" s="36">
        <v>189.34000000000006</v>
      </c>
      <c r="H45" s="36">
        <v>198.54000000000005</v>
      </c>
      <c r="I45" s="36">
        <v>200.17</v>
      </c>
      <c r="J45" s="36">
        <v>203.14000000000004</v>
      </c>
      <c r="K45" s="31">
        <v>197.2</v>
      </c>
      <c r="L45" s="31">
        <v>192.6</v>
      </c>
      <c r="M45" s="31">
        <v>81.087090000000003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254.35</v>
      </c>
      <c r="D46" s="36">
        <v>252.11666666666665</v>
      </c>
      <c r="E46" s="36">
        <v>249.18333333333328</v>
      </c>
      <c r="F46" s="36">
        <v>244.01666666666662</v>
      </c>
      <c r="G46" s="36">
        <v>241.08333333333326</v>
      </c>
      <c r="H46" s="36">
        <v>257.2833333333333</v>
      </c>
      <c r="I46" s="36">
        <v>260.21666666666664</v>
      </c>
      <c r="J46" s="36">
        <v>265.38333333333333</v>
      </c>
      <c r="K46" s="31">
        <v>255.05</v>
      </c>
      <c r="L46" s="31">
        <v>246.95</v>
      </c>
      <c r="M46" s="31">
        <v>252.68902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119.25</v>
      </c>
      <c r="D47" s="36">
        <v>118.96666666666665</v>
      </c>
      <c r="E47" s="36">
        <v>117.7833333333333</v>
      </c>
      <c r="F47" s="36">
        <v>116.31666666666665</v>
      </c>
      <c r="G47" s="36">
        <v>115.1333333333333</v>
      </c>
      <c r="H47" s="36">
        <v>120.43333333333331</v>
      </c>
      <c r="I47" s="36">
        <v>121.61666666666667</v>
      </c>
      <c r="J47" s="36">
        <v>123.08333333333331</v>
      </c>
      <c r="K47" s="31">
        <v>120.15</v>
      </c>
      <c r="L47" s="31">
        <v>117.5</v>
      </c>
      <c r="M47" s="31">
        <v>53.671289999999999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1419.25</v>
      </c>
      <c r="D48" s="36">
        <v>1422.3666666666668</v>
      </c>
      <c r="E48" s="36">
        <v>1406.8833333333337</v>
      </c>
      <c r="F48" s="36">
        <v>1394.5166666666669</v>
      </c>
      <c r="G48" s="36">
        <v>1379.0333333333338</v>
      </c>
      <c r="H48" s="36">
        <v>1434.7333333333336</v>
      </c>
      <c r="I48" s="36">
        <v>1450.2166666666667</v>
      </c>
      <c r="J48" s="36">
        <v>1462.5833333333335</v>
      </c>
      <c r="K48" s="31">
        <v>1437.85</v>
      </c>
      <c r="L48" s="31">
        <v>1410</v>
      </c>
      <c r="M48" s="31">
        <v>1.9353100000000001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568</v>
      </c>
      <c r="D49" s="36">
        <v>566.51666666666665</v>
      </c>
      <c r="E49" s="36">
        <v>562.48333333333335</v>
      </c>
      <c r="F49" s="36">
        <v>556.9666666666667</v>
      </c>
      <c r="G49" s="36">
        <v>552.93333333333339</v>
      </c>
      <c r="H49" s="36">
        <v>572.0333333333333</v>
      </c>
      <c r="I49" s="36">
        <v>576.06666666666661</v>
      </c>
      <c r="J49" s="36">
        <v>581.58333333333326</v>
      </c>
      <c r="K49" s="31">
        <v>570.54999999999995</v>
      </c>
      <c r="L49" s="31">
        <v>561</v>
      </c>
      <c r="M49" s="31">
        <v>18.090589999999999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1309.1500000000001</v>
      </c>
      <c r="D50" s="36">
        <v>1318.0500000000002</v>
      </c>
      <c r="E50" s="36">
        <v>1296.1500000000003</v>
      </c>
      <c r="F50" s="36">
        <v>1283.1500000000001</v>
      </c>
      <c r="G50" s="36">
        <v>1261.2500000000002</v>
      </c>
      <c r="H50" s="36">
        <v>1331.0500000000004</v>
      </c>
      <c r="I50" s="36">
        <v>1352.95</v>
      </c>
      <c r="J50" s="36">
        <v>1365.9500000000005</v>
      </c>
      <c r="K50" s="31">
        <v>1339.95</v>
      </c>
      <c r="L50" s="31">
        <v>1305.05</v>
      </c>
      <c r="M50" s="31">
        <v>6.8609099999999996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303.14999999999998</v>
      </c>
      <c r="D51" s="36">
        <v>301.81666666666666</v>
      </c>
      <c r="E51" s="36">
        <v>299.13333333333333</v>
      </c>
      <c r="F51" s="36">
        <v>295.11666666666667</v>
      </c>
      <c r="G51" s="36">
        <v>292.43333333333334</v>
      </c>
      <c r="H51" s="36">
        <v>305.83333333333331</v>
      </c>
      <c r="I51" s="36">
        <v>308.51666666666659</v>
      </c>
      <c r="J51" s="36">
        <v>312.5333333333333</v>
      </c>
      <c r="K51" s="31">
        <v>304.5</v>
      </c>
      <c r="L51" s="31">
        <v>297.8</v>
      </c>
      <c r="M51" s="31">
        <v>141.83642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1577.4</v>
      </c>
      <c r="D52" s="36">
        <v>1577.7</v>
      </c>
      <c r="E52" s="36">
        <v>1550.75</v>
      </c>
      <c r="F52" s="36">
        <v>1524.1</v>
      </c>
      <c r="G52" s="36">
        <v>1497.1499999999999</v>
      </c>
      <c r="H52" s="36">
        <v>1604.3500000000001</v>
      </c>
      <c r="I52" s="36">
        <v>1631.3000000000004</v>
      </c>
      <c r="J52" s="36">
        <v>1657.9500000000003</v>
      </c>
      <c r="K52" s="31">
        <v>1604.65</v>
      </c>
      <c r="L52" s="31">
        <v>1551.05</v>
      </c>
      <c r="M52" s="31">
        <v>10.42184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296.39999999999998</v>
      </c>
      <c r="D53" s="36">
        <v>294.98333333333329</v>
      </c>
      <c r="E53" s="36">
        <v>293.06666666666661</v>
      </c>
      <c r="F53" s="36">
        <v>289.73333333333329</v>
      </c>
      <c r="G53" s="36">
        <v>287.81666666666661</v>
      </c>
      <c r="H53" s="36">
        <v>298.31666666666661</v>
      </c>
      <c r="I53" s="36">
        <v>300.23333333333323</v>
      </c>
      <c r="J53" s="36">
        <v>303.56666666666661</v>
      </c>
      <c r="K53" s="31">
        <v>296.89999999999998</v>
      </c>
      <c r="L53" s="31">
        <v>291.64999999999998</v>
      </c>
      <c r="M53" s="31">
        <v>74.159630000000007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349.4</v>
      </c>
      <c r="D54" s="36">
        <v>350.3</v>
      </c>
      <c r="E54" s="36">
        <v>346.5</v>
      </c>
      <c r="F54" s="36">
        <v>343.59999999999997</v>
      </c>
      <c r="G54" s="36">
        <v>339.79999999999995</v>
      </c>
      <c r="H54" s="36">
        <v>353.20000000000005</v>
      </c>
      <c r="I54" s="36">
        <v>357.00000000000011</v>
      </c>
      <c r="J54" s="36">
        <v>359.90000000000009</v>
      </c>
      <c r="K54" s="31">
        <v>354.1</v>
      </c>
      <c r="L54" s="31">
        <v>347.4</v>
      </c>
      <c r="M54" s="31">
        <v>228.88865999999999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1449.15</v>
      </c>
      <c r="D55" s="36">
        <v>1460.1333333333332</v>
      </c>
      <c r="E55" s="36">
        <v>1435.5166666666664</v>
      </c>
      <c r="F55" s="36">
        <v>1421.8833333333332</v>
      </c>
      <c r="G55" s="36">
        <v>1397.2666666666664</v>
      </c>
      <c r="H55" s="36">
        <v>1473.7666666666664</v>
      </c>
      <c r="I55" s="36">
        <v>1498.3833333333332</v>
      </c>
      <c r="J55" s="36">
        <v>1512.0166666666664</v>
      </c>
      <c r="K55" s="31">
        <v>1484.75</v>
      </c>
      <c r="L55" s="31">
        <v>1446.5</v>
      </c>
      <c r="M55" s="31">
        <v>100.46892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346.75</v>
      </c>
      <c r="D56" s="36">
        <v>346.98333333333335</v>
      </c>
      <c r="E56" s="36">
        <v>343.06666666666672</v>
      </c>
      <c r="F56" s="36">
        <v>339.38333333333338</v>
      </c>
      <c r="G56" s="36">
        <v>335.46666666666675</v>
      </c>
      <c r="H56" s="36">
        <v>350.66666666666669</v>
      </c>
      <c r="I56" s="36">
        <v>354.58333333333331</v>
      </c>
      <c r="J56" s="36">
        <v>358.26666666666665</v>
      </c>
      <c r="K56" s="31">
        <v>350.9</v>
      </c>
      <c r="L56" s="31">
        <v>343.3</v>
      </c>
      <c r="M56" s="31">
        <v>42.964860000000002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32054.5</v>
      </c>
      <c r="D57" s="36">
        <v>32043.966666666664</v>
      </c>
      <c r="E57" s="36">
        <v>31742.733333333326</v>
      </c>
      <c r="F57" s="36">
        <v>31430.966666666664</v>
      </c>
      <c r="G57" s="36">
        <v>31129.733333333326</v>
      </c>
      <c r="H57" s="36">
        <v>32355.733333333326</v>
      </c>
      <c r="I57" s="36">
        <v>32656.966666666664</v>
      </c>
      <c r="J57" s="36">
        <v>32968.733333333323</v>
      </c>
      <c r="K57" s="31">
        <v>32345.200000000001</v>
      </c>
      <c r="L57" s="31">
        <v>31732.2</v>
      </c>
      <c r="M57" s="31">
        <v>0.29425000000000001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5765.8</v>
      </c>
      <c r="D58" s="36">
        <v>5755.95</v>
      </c>
      <c r="E58" s="36">
        <v>5738.0999999999995</v>
      </c>
      <c r="F58" s="36">
        <v>5710.4</v>
      </c>
      <c r="G58" s="36">
        <v>5692.5499999999993</v>
      </c>
      <c r="H58" s="36">
        <v>5783.65</v>
      </c>
      <c r="I58" s="36">
        <v>5801.5</v>
      </c>
      <c r="J58" s="36">
        <v>5829.2</v>
      </c>
      <c r="K58" s="31">
        <v>5773.8</v>
      </c>
      <c r="L58" s="31">
        <v>5728.25</v>
      </c>
      <c r="M58" s="31">
        <v>1.89035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735.55</v>
      </c>
      <c r="D59" s="36">
        <v>731.36666666666667</v>
      </c>
      <c r="E59" s="36">
        <v>715.23333333333335</v>
      </c>
      <c r="F59" s="36">
        <v>694.91666666666663</v>
      </c>
      <c r="G59" s="36">
        <v>678.7833333333333</v>
      </c>
      <c r="H59" s="36">
        <v>751.68333333333339</v>
      </c>
      <c r="I59" s="36">
        <v>767.81666666666683</v>
      </c>
      <c r="J59" s="36">
        <v>788.13333333333344</v>
      </c>
      <c r="K59" s="31">
        <v>747.5</v>
      </c>
      <c r="L59" s="31">
        <v>711.05</v>
      </c>
      <c r="M59" s="31">
        <v>37.188279999999999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111.36</v>
      </c>
      <c r="D60" s="36">
        <v>110.97333333333331</v>
      </c>
      <c r="E60" s="36">
        <v>109.98666666666664</v>
      </c>
      <c r="F60" s="36">
        <v>108.61333333333332</v>
      </c>
      <c r="G60" s="36">
        <v>107.62666666666664</v>
      </c>
      <c r="H60" s="36">
        <v>112.34666666666664</v>
      </c>
      <c r="I60" s="36">
        <v>113.33333333333331</v>
      </c>
      <c r="J60" s="36">
        <v>114.70666666666664</v>
      </c>
      <c r="K60" s="31">
        <v>111.96</v>
      </c>
      <c r="L60" s="31">
        <v>109.6</v>
      </c>
      <c r="M60" s="31">
        <v>242.47603000000001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1387.85</v>
      </c>
      <c r="D61" s="36">
        <v>1378.9666666666665</v>
      </c>
      <c r="E61" s="36">
        <v>1357.883333333333</v>
      </c>
      <c r="F61" s="36">
        <v>1327.9166666666665</v>
      </c>
      <c r="G61" s="36">
        <v>1306.833333333333</v>
      </c>
      <c r="H61" s="36">
        <v>1408.9333333333329</v>
      </c>
      <c r="I61" s="36">
        <v>1430.0166666666664</v>
      </c>
      <c r="J61" s="36">
        <v>1459.9833333333329</v>
      </c>
      <c r="K61" s="31">
        <v>1400.05</v>
      </c>
      <c r="L61" s="31">
        <v>1349</v>
      </c>
      <c r="M61" s="31">
        <v>12.59146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1562.85</v>
      </c>
      <c r="D62" s="36">
        <v>1566.6833333333334</v>
      </c>
      <c r="E62" s="36">
        <v>1554.3666666666668</v>
      </c>
      <c r="F62" s="36">
        <v>1545.8833333333334</v>
      </c>
      <c r="G62" s="36">
        <v>1533.5666666666668</v>
      </c>
      <c r="H62" s="36">
        <v>1575.1666666666667</v>
      </c>
      <c r="I62" s="36">
        <v>1587.4833333333333</v>
      </c>
      <c r="J62" s="36">
        <v>1595.9666666666667</v>
      </c>
      <c r="K62" s="31">
        <v>1579</v>
      </c>
      <c r="L62" s="31">
        <v>1558.2</v>
      </c>
      <c r="M62" s="31">
        <v>14.138450000000001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524.6</v>
      </c>
      <c r="D63" s="36">
        <v>524.70000000000005</v>
      </c>
      <c r="E63" s="36">
        <v>520.95000000000005</v>
      </c>
      <c r="F63" s="36">
        <v>517.29999999999995</v>
      </c>
      <c r="G63" s="36">
        <v>513.54999999999995</v>
      </c>
      <c r="H63" s="36">
        <v>528.35000000000014</v>
      </c>
      <c r="I63" s="36">
        <v>532.10000000000014</v>
      </c>
      <c r="J63" s="36">
        <v>535.75000000000023</v>
      </c>
      <c r="K63" s="31">
        <v>528.45000000000005</v>
      </c>
      <c r="L63" s="31">
        <v>521.04999999999995</v>
      </c>
      <c r="M63" s="31">
        <v>81.911270000000002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6115.25</v>
      </c>
      <c r="D64" s="36">
        <v>6136.7666666666664</v>
      </c>
      <c r="E64" s="36">
        <v>6063.4333333333325</v>
      </c>
      <c r="F64" s="36">
        <v>6011.6166666666659</v>
      </c>
      <c r="G64" s="36">
        <v>5938.2833333333319</v>
      </c>
      <c r="H64" s="36">
        <v>6188.583333333333</v>
      </c>
      <c r="I64" s="36">
        <v>6261.916666666667</v>
      </c>
      <c r="J64" s="36">
        <v>6313.7333333333336</v>
      </c>
      <c r="K64" s="31">
        <v>6210.1</v>
      </c>
      <c r="L64" s="31">
        <v>6084.95</v>
      </c>
      <c r="M64" s="31">
        <v>3.2566999999999999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3557.2</v>
      </c>
      <c r="D65" s="36">
        <v>3554.9833333333336</v>
      </c>
      <c r="E65" s="36">
        <v>3532.3166666666671</v>
      </c>
      <c r="F65" s="36">
        <v>3507.4333333333334</v>
      </c>
      <c r="G65" s="36">
        <v>3484.7666666666669</v>
      </c>
      <c r="H65" s="36">
        <v>3579.8666666666672</v>
      </c>
      <c r="I65" s="36">
        <v>3602.5333333333333</v>
      </c>
      <c r="J65" s="36">
        <v>3627.4166666666674</v>
      </c>
      <c r="K65" s="31">
        <v>3577.65</v>
      </c>
      <c r="L65" s="31">
        <v>3530.1</v>
      </c>
      <c r="M65" s="31">
        <v>2.2233800000000001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979.6</v>
      </c>
      <c r="D66" s="36">
        <v>975.5</v>
      </c>
      <c r="E66" s="36">
        <v>968.1</v>
      </c>
      <c r="F66" s="36">
        <v>956.6</v>
      </c>
      <c r="G66" s="36">
        <v>949.2</v>
      </c>
      <c r="H66" s="36">
        <v>987</v>
      </c>
      <c r="I66" s="36">
        <v>994.40000000000009</v>
      </c>
      <c r="J66" s="36">
        <v>1005.9</v>
      </c>
      <c r="K66" s="31">
        <v>982.9</v>
      </c>
      <c r="L66" s="31">
        <v>964</v>
      </c>
      <c r="M66" s="31">
        <v>9.3796499999999998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1749.5</v>
      </c>
      <c r="D67" s="36">
        <v>1740.6666666666667</v>
      </c>
      <c r="E67" s="36">
        <v>1723.8333333333335</v>
      </c>
      <c r="F67" s="36">
        <v>1698.1666666666667</v>
      </c>
      <c r="G67" s="36">
        <v>1681.3333333333335</v>
      </c>
      <c r="H67" s="36">
        <v>1766.3333333333335</v>
      </c>
      <c r="I67" s="36">
        <v>1783.166666666667</v>
      </c>
      <c r="J67" s="36">
        <v>1808.8333333333335</v>
      </c>
      <c r="K67" s="31">
        <v>1757.5</v>
      </c>
      <c r="L67" s="31">
        <v>1715</v>
      </c>
      <c r="M67" s="31">
        <v>3.41506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453.55</v>
      </c>
      <c r="D68" s="36">
        <v>452.86666666666662</v>
      </c>
      <c r="E68" s="36">
        <v>445.73333333333323</v>
      </c>
      <c r="F68" s="36">
        <v>437.91666666666663</v>
      </c>
      <c r="G68" s="36">
        <v>430.78333333333325</v>
      </c>
      <c r="H68" s="36">
        <v>460.68333333333322</v>
      </c>
      <c r="I68" s="36">
        <v>467.81666666666655</v>
      </c>
      <c r="J68" s="36">
        <v>475.63333333333321</v>
      </c>
      <c r="K68" s="31">
        <v>460</v>
      </c>
      <c r="L68" s="31">
        <v>445.05</v>
      </c>
      <c r="M68" s="31">
        <v>58.849640000000001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3829.55</v>
      </c>
      <c r="D69" s="36">
        <v>3799.4166666666665</v>
      </c>
      <c r="E69" s="36">
        <v>3754.833333333333</v>
      </c>
      <c r="F69" s="36">
        <v>3680.1166666666663</v>
      </c>
      <c r="G69" s="36">
        <v>3635.5333333333328</v>
      </c>
      <c r="H69" s="36">
        <v>3874.1333333333332</v>
      </c>
      <c r="I69" s="36">
        <v>3918.7166666666662</v>
      </c>
      <c r="J69" s="36">
        <v>3993.4333333333334</v>
      </c>
      <c r="K69" s="31">
        <v>3844</v>
      </c>
      <c r="L69" s="31">
        <v>3724.7</v>
      </c>
      <c r="M69" s="31">
        <v>5.4514100000000001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867.35</v>
      </c>
      <c r="D70" s="36">
        <v>866.44999999999993</v>
      </c>
      <c r="E70" s="36">
        <v>860.89999999999986</v>
      </c>
      <c r="F70" s="36">
        <v>854.44999999999993</v>
      </c>
      <c r="G70" s="36">
        <v>848.89999999999986</v>
      </c>
      <c r="H70" s="36">
        <v>872.89999999999986</v>
      </c>
      <c r="I70" s="36">
        <v>878.44999999999982</v>
      </c>
      <c r="J70" s="36">
        <v>884.89999999999986</v>
      </c>
      <c r="K70" s="31">
        <v>872</v>
      </c>
      <c r="L70" s="31">
        <v>860</v>
      </c>
      <c r="M70" s="31">
        <v>16.864820000000002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623.1</v>
      </c>
      <c r="D71" s="36">
        <v>621.86666666666667</v>
      </c>
      <c r="E71" s="36">
        <v>618.2833333333333</v>
      </c>
      <c r="F71" s="36">
        <v>613.46666666666658</v>
      </c>
      <c r="G71" s="36">
        <v>609.88333333333321</v>
      </c>
      <c r="H71" s="36">
        <v>626.68333333333339</v>
      </c>
      <c r="I71" s="36">
        <v>630.26666666666665</v>
      </c>
      <c r="J71" s="36">
        <v>635.08333333333348</v>
      </c>
      <c r="K71" s="31">
        <v>625.45000000000005</v>
      </c>
      <c r="L71" s="31">
        <v>617.04999999999995</v>
      </c>
      <c r="M71" s="31">
        <v>13.40039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1767.7</v>
      </c>
      <c r="D72" s="36">
        <v>1767.3166666666666</v>
      </c>
      <c r="E72" s="36">
        <v>1752.0833333333333</v>
      </c>
      <c r="F72" s="36">
        <v>1736.4666666666667</v>
      </c>
      <c r="G72" s="36">
        <v>1721.2333333333333</v>
      </c>
      <c r="H72" s="36">
        <v>1782.9333333333332</v>
      </c>
      <c r="I72" s="36">
        <v>1798.1666666666667</v>
      </c>
      <c r="J72" s="36">
        <v>1813.7833333333331</v>
      </c>
      <c r="K72" s="31">
        <v>1782.55</v>
      </c>
      <c r="L72" s="31">
        <v>1751.7</v>
      </c>
      <c r="M72" s="31">
        <v>7.0654399999999997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2889.55</v>
      </c>
      <c r="D73" s="36">
        <v>2880.9833333333336</v>
      </c>
      <c r="E73" s="36">
        <v>2859.0166666666673</v>
      </c>
      <c r="F73" s="36">
        <v>2828.4833333333336</v>
      </c>
      <c r="G73" s="36">
        <v>2806.5166666666673</v>
      </c>
      <c r="H73" s="36">
        <v>2911.5166666666673</v>
      </c>
      <c r="I73" s="36">
        <v>2933.4833333333336</v>
      </c>
      <c r="J73" s="36">
        <v>2964.0166666666673</v>
      </c>
      <c r="K73" s="31">
        <v>2902.95</v>
      </c>
      <c r="L73" s="31">
        <v>2850.45</v>
      </c>
      <c r="M73" s="31">
        <v>1.0551900000000001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438.2</v>
      </c>
      <c r="D74" s="36">
        <v>437.38333333333338</v>
      </c>
      <c r="E74" s="36">
        <v>432.96666666666675</v>
      </c>
      <c r="F74" s="36">
        <v>427.73333333333335</v>
      </c>
      <c r="G74" s="36">
        <v>423.31666666666672</v>
      </c>
      <c r="H74" s="36">
        <v>442.61666666666679</v>
      </c>
      <c r="I74" s="36">
        <v>447.03333333333342</v>
      </c>
      <c r="J74" s="36">
        <v>452.26666666666682</v>
      </c>
      <c r="K74" s="31">
        <v>441.8</v>
      </c>
      <c r="L74" s="31">
        <v>432.15</v>
      </c>
      <c r="M74" s="31">
        <v>51.106720000000003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169.82</v>
      </c>
      <c r="D75" s="36">
        <v>170.21666666666667</v>
      </c>
      <c r="E75" s="36">
        <v>168.81333333333333</v>
      </c>
      <c r="F75" s="36">
        <v>167.80666666666667</v>
      </c>
      <c r="G75" s="36">
        <v>166.40333333333334</v>
      </c>
      <c r="H75" s="36">
        <v>171.22333333333333</v>
      </c>
      <c r="I75" s="36">
        <v>172.62666666666669</v>
      </c>
      <c r="J75" s="36">
        <v>173.63333333333333</v>
      </c>
      <c r="K75" s="31">
        <v>171.62</v>
      </c>
      <c r="L75" s="31">
        <v>169.21</v>
      </c>
      <c r="M75" s="31">
        <v>24.80219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4723.1499999999996</v>
      </c>
      <c r="D76" s="36">
        <v>4705.0999999999995</v>
      </c>
      <c r="E76" s="36">
        <v>4681.3499999999985</v>
      </c>
      <c r="F76" s="36">
        <v>4639.5499999999993</v>
      </c>
      <c r="G76" s="36">
        <v>4615.7999999999984</v>
      </c>
      <c r="H76" s="36">
        <v>4746.8999999999987</v>
      </c>
      <c r="I76" s="36">
        <v>4770.6500000000005</v>
      </c>
      <c r="J76" s="36">
        <v>4812.4499999999989</v>
      </c>
      <c r="K76" s="31">
        <v>4728.8500000000004</v>
      </c>
      <c r="L76" s="31">
        <v>4663.3</v>
      </c>
      <c r="M76" s="31">
        <v>2.5579499999999999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12675.7</v>
      </c>
      <c r="D77" s="36">
        <v>12715.233333333332</v>
      </c>
      <c r="E77" s="36">
        <v>12510.466666666664</v>
      </c>
      <c r="F77" s="36">
        <v>12345.233333333332</v>
      </c>
      <c r="G77" s="36">
        <v>12140.466666666664</v>
      </c>
      <c r="H77" s="36">
        <v>12880.466666666664</v>
      </c>
      <c r="I77" s="36">
        <v>13085.23333333333</v>
      </c>
      <c r="J77" s="36">
        <v>13250.466666666664</v>
      </c>
      <c r="K77" s="31">
        <v>12920</v>
      </c>
      <c r="L77" s="31">
        <v>12550</v>
      </c>
      <c r="M77" s="31">
        <v>4.98231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3341.35</v>
      </c>
      <c r="D78" s="36">
        <v>3327.1833333333329</v>
      </c>
      <c r="E78" s="36">
        <v>3304.4166666666661</v>
      </c>
      <c r="F78" s="36">
        <v>3267.4833333333331</v>
      </c>
      <c r="G78" s="36">
        <v>3244.7166666666662</v>
      </c>
      <c r="H78" s="36">
        <v>3364.1166666666659</v>
      </c>
      <c r="I78" s="36">
        <v>3386.8833333333332</v>
      </c>
      <c r="J78" s="36">
        <v>3423.8166666666657</v>
      </c>
      <c r="K78" s="31">
        <v>3349.95</v>
      </c>
      <c r="L78" s="31">
        <v>3290.25</v>
      </c>
      <c r="M78" s="31">
        <v>1.59613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6965.35</v>
      </c>
      <c r="D79" s="36">
        <v>6946.5166666666664</v>
      </c>
      <c r="E79" s="36">
        <v>6918.833333333333</v>
      </c>
      <c r="F79" s="36">
        <v>6872.3166666666666</v>
      </c>
      <c r="G79" s="36">
        <v>6844.6333333333332</v>
      </c>
      <c r="H79" s="36">
        <v>6993.0333333333328</v>
      </c>
      <c r="I79" s="36">
        <v>7020.7166666666672</v>
      </c>
      <c r="J79" s="36">
        <v>7067.2333333333327</v>
      </c>
      <c r="K79" s="31">
        <v>6974.2</v>
      </c>
      <c r="L79" s="31">
        <v>6900</v>
      </c>
      <c r="M79" s="31">
        <v>1.49594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4883.25</v>
      </c>
      <c r="D80" s="36">
        <v>4868.5166666666664</v>
      </c>
      <c r="E80" s="36">
        <v>4839.0333333333328</v>
      </c>
      <c r="F80" s="36">
        <v>4794.8166666666666</v>
      </c>
      <c r="G80" s="36">
        <v>4765.333333333333</v>
      </c>
      <c r="H80" s="36">
        <v>4912.7333333333327</v>
      </c>
      <c r="I80" s="36">
        <v>4942.2166666666662</v>
      </c>
      <c r="J80" s="36">
        <v>4986.4333333333325</v>
      </c>
      <c r="K80" s="31">
        <v>4898</v>
      </c>
      <c r="L80" s="31">
        <v>4824.3</v>
      </c>
      <c r="M80" s="31">
        <v>5.2350599999999998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3749.1</v>
      </c>
      <c r="D81" s="36">
        <v>3737.5500000000006</v>
      </c>
      <c r="E81" s="36">
        <v>3719.6000000000013</v>
      </c>
      <c r="F81" s="36">
        <v>3690.1000000000008</v>
      </c>
      <c r="G81" s="36">
        <v>3672.1500000000015</v>
      </c>
      <c r="H81" s="36">
        <v>3767.0500000000011</v>
      </c>
      <c r="I81" s="36">
        <v>3785.0000000000009</v>
      </c>
      <c r="J81" s="36">
        <v>3814.5000000000009</v>
      </c>
      <c r="K81" s="31">
        <v>3755.5</v>
      </c>
      <c r="L81" s="31">
        <v>3708.05</v>
      </c>
      <c r="M81" s="31">
        <v>0.88809000000000005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192.62</v>
      </c>
      <c r="D82" s="36">
        <v>192.67666666666665</v>
      </c>
      <c r="E82" s="36">
        <v>191.05333333333328</v>
      </c>
      <c r="F82" s="36">
        <v>189.48666666666665</v>
      </c>
      <c r="G82" s="36">
        <v>187.86333333333329</v>
      </c>
      <c r="H82" s="36">
        <v>194.24333333333328</v>
      </c>
      <c r="I82" s="36">
        <v>195.86666666666667</v>
      </c>
      <c r="J82" s="36">
        <v>197.43333333333328</v>
      </c>
      <c r="K82" s="31">
        <v>194.3</v>
      </c>
      <c r="L82" s="31">
        <v>191.11</v>
      </c>
      <c r="M82" s="31">
        <v>35.991070000000001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203.7</v>
      </c>
      <c r="D83" s="36">
        <v>203.26333333333332</v>
      </c>
      <c r="E83" s="36">
        <v>202.18666666666664</v>
      </c>
      <c r="F83" s="36">
        <v>200.67333333333332</v>
      </c>
      <c r="G83" s="36">
        <v>199.59666666666664</v>
      </c>
      <c r="H83" s="36">
        <v>204.77666666666664</v>
      </c>
      <c r="I83" s="36">
        <v>205.85333333333335</v>
      </c>
      <c r="J83" s="36">
        <v>207.36666666666665</v>
      </c>
      <c r="K83" s="31">
        <v>204.34</v>
      </c>
      <c r="L83" s="31">
        <v>201.75</v>
      </c>
      <c r="M83" s="31">
        <v>65.248530000000002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938.5</v>
      </c>
      <c r="D84" s="36">
        <v>937.0333333333333</v>
      </c>
      <c r="E84" s="36">
        <v>926.46666666666658</v>
      </c>
      <c r="F84" s="36">
        <v>914.43333333333328</v>
      </c>
      <c r="G84" s="36">
        <v>903.86666666666656</v>
      </c>
      <c r="H84" s="36">
        <v>949.06666666666661</v>
      </c>
      <c r="I84" s="36">
        <v>959.63333333333321</v>
      </c>
      <c r="J84" s="36">
        <v>971.66666666666663</v>
      </c>
      <c r="K84" s="31">
        <v>947.6</v>
      </c>
      <c r="L84" s="31">
        <v>925</v>
      </c>
      <c r="M84" s="31">
        <v>1.95329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528.79999999999995</v>
      </c>
      <c r="D85" s="36">
        <v>528.25</v>
      </c>
      <c r="E85" s="36">
        <v>520.54999999999995</v>
      </c>
      <c r="F85" s="36">
        <v>512.29999999999995</v>
      </c>
      <c r="G85" s="36">
        <v>504.59999999999991</v>
      </c>
      <c r="H85" s="36">
        <v>536.5</v>
      </c>
      <c r="I85" s="36">
        <v>544.20000000000005</v>
      </c>
      <c r="J85" s="36">
        <v>552.45000000000005</v>
      </c>
      <c r="K85" s="31">
        <v>535.95000000000005</v>
      </c>
      <c r="L85" s="31">
        <v>520</v>
      </c>
      <c r="M85" s="31">
        <v>10.12799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236.72</v>
      </c>
      <c r="D86" s="36">
        <v>238.16333333333333</v>
      </c>
      <c r="E86" s="36">
        <v>234.67666666666665</v>
      </c>
      <c r="F86" s="36">
        <v>232.63333333333333</v>
      </c>
      <c r="G86" s="36">
        <v>229.14666666666665</v>
      </c>
      <c r="H86" s="36">
        <v>240.20666666666665</v>
      </c>
      <c r="I86" s="36">
        <v>243.69333333333333</v>
      </c>
      <c r="J86" s="36">
        <v>245.73666666666665</v>
      </c>
      <c r="K86" s="31">
        <v>241.65</v>
      </c>
      <c r="L86" s="31">
        <v>236.12</v>
      </c>
      <c r="M86" s="31">
        <v>139.57013000000001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1929.9</v>
      </c>
      <c r="D87" s="36">
        <v>1950.7</v>
      </c>
      <c r="E87" s="36">
        <v>1901.45</v>
      </c>
      <c r="F87" s="36">
        <v>1873</v>
      </c>
      <c r="G87" s="36">
        <v>1823.75</v>
      </c>
      <c r="H87" s="36">
        <v>1979.15</v>
      </c>
      <c r="I87" s="36">
        <v>2028.4</v>
      </c>
      <c r="J87" s="36">
        <v>2056.8500000000004</v>
      </c>
      <c r="K87" s="31">
        <v>1999.95</v>
      </c>
      <c r="L87" s="31">
        <v>1922.25</v>
      </c>
      <c r="M87" s="31">
        <v>1.10989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1394</v>
      </c>
      <c r="D88" s="36">
        <v>1395.1499999999999</v>
      </c>
      <c r="E88" s="36">
        <v>1377.3999999999996</v>
      </c>
      <c r="F88" s="36">
        <v>1360.7999999999997</v>
      </c>
      <c r="G88" s="36">
        <v>1343.0499999999995</v>
      </c>
      <c r="H88" s="36">
        <v>1411.7499999999998</v>
      </c>
      <c r="I88" s="36">
        <v>1429.5000000000002</v>
      </c>
      <c r="J88" s="36">
        <v>1446.1</v>
      </c>
      <c r="K88" s="31">
        <v>1412.9</v>
      </c>
      <c r="L88" s="31">
        <v>1378.55</v>
      </c>
      <c r="M88" s="31">
        <v>8.3979499999999998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2978.65</v>
      </c>
      <c r="D89" s="36">
        <v>2968.9</v>
      </c>
      <c r="E89" s="36">
        <v>2939.8500000000004</v>
      </c>
      <c r="F89" s="36">
        <v>2901.05</v>
      </c>
      <c r="G89" s="36">
        <v>2872.0000000000005</v>
      </c>
      <c r="H89" s="36">
        <v>3007.7000000000003</v>
      </c>
      <c r="I89" s="36">
        <v>3036.7500000000005</v>
      </c>
      <c r="J89" s="36">
        <v>3075.55</v>
      </c>
      <c r="K89" s="31">
        <v>2997.95</v>
      </c>
      <c r="L89" s="31">
        <v>2930.1</v>
      </c>
      <c r="M89" s="31">
        <v>7.1571699999999998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2636.7</v>
      </c>
      <c r="D90" s="36">
        <v>2624.8833333333337</v>
      </c>
      <c r="E90" s="36">
        <v>2600.8666666666672</v>
      </c>
      <c r="F90" s="36">
        <v>2565.0333333333338</v>
      </c>
      <c r="G90" s="36">
        <v>2541.0166666666673</v>
      </c>
      <c r="H90" s="36">
        <v>2660.7166666666672</v>
      </c>
      <c r="I90" s="36">
        <v>2684.7333333333336</v>
      </c>
      <c r="J90" s="36">
        <v>2720.5666666666671</v>
      </c>
      <c r="K90" s="31">
        <v>2648.9</v>
      </c>
      <c r="L90" s="31">
        <v>2589.0500000000002</v>
      </c>
      <c r="M90" s="31">
        <v>6.8547900000000004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3283.35</v>
      </c>
      <c r="D91" s="36">
        <v>3311.7833333333333</v>
      </c>
      <c r="E91" s="36">
        <v>3241.5666666666666</v>
      </c>
      <c r="F91" s="36">
        <v>3199.7833333333333</v>
      </c>
      <c r="G91" s="36">
        <v>3129.5666666666666</v>
      </c>
      <c r="H91" s="36">
        <v>3353.5666666666666</v>
      </c>
      <c r="I91" s="36">
        <v>3423.7833333333328</v>
      </c>
      <c r="J91" s="36">
        <v>3465.5666666666666</v>
      </c>
      <c r="K91" s="31">
        <v>3382</v>
      </c>
      <c r="L91" s="31">
        <v>3270</v>
      </c>
      <c r="M91" s="31">
        <v>0.83450999999999997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588</v>
      </c>
      <c r="D92" s="36">
        <v>589.61666666666667</v>
      </c>
      <c r="E92" s="36">
        <v>582.38333333333333</v>
      </c>
      <c r="F92" s="36">
        <v>576.76666666666665</v>
      </c>
      <c r="G92" s="36">
        <v>569.5333333333333</v>
      </c>
      <c r="H92" s="36">
        <v>595.23333333333335</v>
      </c>
      <c r="I92" s="36">
        <v>602.4666666666667</v>
      </c>
      <c r="J92" s="36">
        <v>608.08333333333337</v>
      </c>
      <c r="K92" s="31">
        <v>596.85</v>
      </c>
      <c r="L92" s="31">
        <v>584</v>
      </c>
      <c r="M92" s="31">
        <v>8.1668900000000004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1686.75</v>
      </c>
      <c r="D93" s="36">
        <v>1683.6666666666667</v>
      </c>
      <c r="E93" s="36">
        <v>1672.2833333333335</v>
      </c>
      <c r="F93" s="36">
        <v>1657.8166666666668</v>
      </c>
      <c r="G93" s="36">
        <v>1646.4333333333336</v>
      </c>
      <c r="H93" s="36">
        <v>1698.1333333333334</v>
      </c>
      <c r="I93" s="36">
        <v>1709.5166666666667</v>
      </c>
      <c r="J93" s="36">
        <v>1723.9833333333333</v>
      </c>
      <c r="K93" s="31">
        <v>1695.05</v>
      </c>
      <c r="L93" s="31">
        <v>1669.2</v>
      </c>
      <c r="M93" s="31">
        <v>27.861090000000001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4298.75</v>
      </c>
      <c r="D94" s="36">
        <v>4263.8</v>
      </c>
      <c r="E94" s="36">
        <v>4210.6500000000005</v>
      </c>
      <c r="F94" s="36">
        <v>4122.55</v>
      </c>
      <c r="G94" s="36">
        <v>4069.4000000000005</v>
      </c>
      <c r="H94" s="36">
        <v>4351.9000000000005</v>
      </c>
      <c r="I94" s="36">
        <v>4405.05</v>
      </c>
      <c r="J94" s="36">
        <v>4493.1500000000005</v>
      </c>
      <c r="K94" s="31">
        <v>4316.95</v>
      </c>
      <c r="L94" s="31">
        <v>4175.7</v>
      </c>
      <c r="M94" s="31">
        <v>9.5291200000000007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1637.7</v>
      </c>
      <c r="D95" s="36">
        <v>1637.05</v>
      </c>
      <c r="E95" s="36">
        <v>1628.1</v>
      </c>
      <c r="F95" s="36">
        <v>1618.5</v>
      </c>
      <c r="G95" s="36">
        <v>1609.55</v>
      </c>
      <c r="H95" s="36">
        <v>1646.6499999999999</v>
      </c>
      <c r="I95" s="36">
        <v>1655.6000000000001</v>
      </c>
      <c r="J95" s="36">
        <v>1665.1999999999998</v>
      </c>
      <c r="K95" s="31">
        <v>1646</v>
      </c>
      <c r="L95" s="31">
        <v>1627.45</v>
      </c>
      <c r="M95" s="31">
        <v>155.67247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710.6</v>
      </c>
      <c r="D96" s="36">
        <v>702.54999999999984</v>
      </c>
      <c r="E96" s="36">
        <v>692.09999999999968</v>
      </c>
      <c r="F96" s="36">
        <v>673.5999999999998</v>
      </c>
      <c r="G96" s="36">
        <v>663.14999999999964</v>
      </c>
      <c r="H96" s="36">
        <v>721.04999999999973</v>
      </c>
      <c r="I96" s="36">
        <v>731.49999999999977</v>
      </c>
      <c r="J96" s="36">
        <v>749.99999999999977</v>
      </c>
      <c r="K96" s="31">
        <v>713</v>
      </c>
      <c r="L96" s="31">
        <v>684.05</v>
      </c>
      <c r="M96" s="31">
        <v>68.284739999999999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1889.7</v>
      </c>
      <c r="D97" s="36">
        <v>1886.0833333333333</v>
      </c>
      <c r="E97" s="36">
        <v>1869.6166666666666</v>
      </c>
      <c r="F97" s="36">
        <v>1849.5333333333333</v>
      </c>
      <c r="G97" s="36">
        <v>1833.0666666666666</v>
      </c>
      <c r="H97" s="36">
        <v>1906.1666666666665</v>
      </c>
      <c r="I97" s="36">
        <v>1922.6333333333332</v>
      </c>
      <c r="J97" s="36">
        <v>1942.7166666666665</v>
      </c>
      <c r="K97" s="31">
        <v>1902.55</v>
      </c>
      <c r="L97" s="31">
        <v>1866</v>
      </c>
      <c r="M97" s="31">
        <v>9.6426099999999995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5244.4</v>
      </c>
      <c r="D98" s="36">
        <v>5261.4666666666662</v>
      </c>
      <c r="E98" s="36">
        <v>5172.9333333333325</v>
      </c>
      <c r="F98" s="36">
        <v>5101.4666666666662</v>
      </c>
      <c r="G98" s="36">
        <v>5012.9333333333325</v>
      </c>
      <c r="H98" s="36">
        <v>5332.9333333333325</v>
      </c>
      <c r="I98" s="36">
        <v>5421.4666666666672</v>
      </c>
      <c r="J98" s="36">
        <v>5492.9333333333325</v>
      </c>
      <c r="K98" s="31">
        <v>5350</v>
      </c>
      <c r="L98" s="31">
        <v>5190</v>
      </c>
      <c r="M98" s="31">
        <v>9.6294799999999992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672.9</v>
      </c>
      <c r="D99" s="36">
        <v>669.41666666666663</v>
      </c>
      <c r="E99" s="36">
        <v>664.5333333333333</v>
      </c>
      <c r="F99" s="36">
        <v>656.16666666666663</v>
      </c>
      <c r="G99" s="36">
        <v>651.2833333333333</v>
      </c>
      <c r="H99" s="36">
        <v>677.7833333333333</v>
      </c>
      <c r="I99" s="36">
        <v>682.66666666666674</v>
      </c>
      <c r="J99" s="36">
        <v>691.0333333333333</v>
      </c>
      <c r="K99" s="31">
        <v>674.3</v>
      </c>
      <c r="L99" s="31">
        <v>661.05</v>
      </c>
      <c r="M99" s="31">
        <v>102.95836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4736.05</v>
      </c>
      <c r="D100" s="36">
        <v>4743.2</v>
      </c>
      <c r="E100" s="36">
        <v>4676.45</v>
      </c>
      <c r="F100" s="36">
        <v>4616.8500000000004</v>
      </c>
      <c r="G100" s="36">
        <v>4550.1000000000004</v>
      </c>
      <c r="H100" s="36">
        <v>4802.7999999999993</v>
      </c>
      <c r="I100" s="36">
        <v>4869.5499999999993</v>
      </c>
      <c r="J100" s="36">
        <v>4929.1499999999987</v>
      </c>
      <c r="K100" s="31">
        <v>4809.95</v>
      </c>
      <c r="L100" s="31">
        <v>4683.6000000000004</v>
      </c>
      <c r="M100" s="31">
        <v>14.7286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396.5</v>
      </c>
      <c r="D101" s="36">
        <v>397.4666666666667</v>
      </c>
      <c r="E101" s="36">
        <v>390.13333333333338</v>
      </c>
      <c r="F101" s="36">
        <v>383.76666666666671</v>
      </c>
      <c r="G101" s="36">
        <v>376.43333333333339</v>
      </c>
      <c r="H101" s="36">
        <v>403.83333333333337</v>
      </c>
      <c r="I101" s="36">
        <v>411.16666666666663</v>
      </c>
      <c r="J101" s="36">
        <v>417.53333333333336</v>
      </c>
      <c r="K101" s="31">
        <v>404.8</v>
      </c>
      <c r="L101" s="31">
        <v>391.1</v>
      </c>
      <c r="M101" s="31">
        <v>163.00789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2751.05</v>
      </c>
      <c r="D102" s="36">
        <v>2747.4500000000003</v>
      </c>
      <c r="E102" s="36">
        <v>2738.6500000000005</v>
      </c>
      <c r="F102" s="36">
        <v>2726.2500000000005</v>
      </c>
      <c r="G102" s="36">
        <v>2717.4500000000007</v>
      </c>
      <c r="H102" s="36">
        <v>2759.8500000000004</v>
      </c>
      <c r="I102" s="36">
        <v>2768.6500000000005</v>
      </c>
      <c r="J102" s="36">
        <v>2781.05</v>
      </c>
      <c r="K102" s="31">
        <v>2756.25</v>
      </c>
      <c r="L102" s="31">
        <v>2735.05</v>
      </c>
      <c r="M102" s="31">
        <v>10.97889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1179.45</v>
      </c>
      <c r="D103" s="36">
        <v>1179.75</v>
      </c>
      <c r="E103" s="36">
        <v>1169.7</v>
      </c>
      <c r="F103" s="36">
        <v>1159.95</v>
      </c>
      <c r="G103" s="36">
        <v>1149.9000000000001</v>
      </c>
      <c r="H103" s="36">
        <v>1189.5</v>
      </c>
      <c r="I103" s="36">
        <v>1199.5500000000002</v>
      </c>
      <c r="J103" s="36">
        <v>1209.3</v>
      </c>
      <c r="K103" s="31">
        <v>1189.8</v>
      </c>
      <c r="L103" s="31">
        <v>1170</v>
      </c>
      <c r="M103" s="31">
        <v>104.27061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2064.0500000000002</v>
      </c>
      <c r="D104" s="36">
        <v>2054.0499999999997</v>
      </c>
      <c r="E104" s="36">
        <v>2022.0999999999995</v>
      </c>
      <c r="F104" s="36">
        <v>1980.1499999999996</v>
      </c>
      <c r="G104" s="36">
        <v>1948.1999999999994</v>
      </c>
      <c r="H104" s="36">
        <v>2095.9999999999995</v>
      </c>
      <c r="I104" s="36">
        <v>2127.9499999999994</v>
      </c>
      <c r="J104" s="36">
        <v>2169.8999999999996</v>
      </c>
      <c r="K104" s="31">
        <v>2086</v>
      </c>
      <c r="L104" s="31">
        <v>2012.1</v>
      </c>
      <c r="M104" s="31">
        <v>16.340699999999998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742.5</v>
      </c>
      <c r="D105" s="36">
        <v>736.73333333333323</v>
      </c>
      <c r="E105" s="36">
        <v>725.16666666666652</v>
      </c>
      <c r="F105" s="36">
        <v>707.83333333333326</v>
      </c>
      <c r="G105" s="36">
        <v>696.26666666666654</v>
      </c>
      <c r="H105" s="36">
        <v>754.06666666666649</v>
      </c>
      <c r="I105" s="36">
        <v>765.63333333333333</v>
      </c>
      <c r="J105" s="36">
        <v>782.96666666666647</v>
      </c>
      <c r="K105" s="31">
        <v>748.3</v>
      </c>
      <c r="L105" s="31">
        <v>719.4</v>
      </c>
      <c r="M105" s="31">
        <v>28.679739999999999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73.349999999999994</v>
      </c>
      <c r="D106" s="36">
        <v>73.036666666666676</v>
      </c>
      <c r="E106" s="36">
        <v>72.373333333333349</v>
      </c>
      <c r="F106" s="36">
        <v>71.396666666666675</v>
      </c>
      <c r="G106" s="36">
        <v>70.733333333333348</v>
      </c>
      <c r="H106" s="36">
        <v>74.01333333333335</v>
      </c>
      <c r="I106" s="36">
        <v>74.676666666666677</v>
      </c>
      <c r="J106" s="36">
        <v>75.65333333333335</v>
      </c>
      <c r="K106" s="31">
        <v>73.7</v>
      </c>
      <c r="L106" s="31">
        <v>72.06</v>
      </c>
      <c r="M106" s="31">
        <v>263.47248000000002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498.8</v>
      </c>
      <c r="D107" s="36">
        <v>499.9666666666667</v>
      </c>
      <c r="E107" s="36">
        <v>496.53333333333342</v>
      </c>
      <c r="F107" s="36">
        <v>494.26666666666671</v>
      </c>
      <c r="G107" s="36">
        <v>490.83333333333343</v>
      </c>
      <c r="H107" s="36">
        <v>502.23333333333341</v>
      </c>
      <c r="I107" s="36">
        <v>505.66666666666669</v>
      </c>
      <c r="J107" s="36">
        <v>507.93333333333339</v>
      </c>
      <c r="K107" s="31">
        <v>503.4</v>
      </c>
      <c r="L107" s="31">
        <v>497.7</v>
      </c>
      <c r="M107" s="31">
        <v>66.331710000000001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558.5</v>
      </c>
      <c r="D108" s="36">
        <v>557.85</v>
      </c>
      <c r="E108" s="36">
        <v>550.70000000000005</v>
      </c>
      <c r="F108" s="36">
        <v>542.9</v>
      </c>
      <c r="G108" s="36">
        <v>535.75</v>
      </c>
      <c r="H108" s="36">
        <v>565.65000000000009</v>
      </c>
      <c r="I108" s="36">
        <v>572.79999999999995</v>
      </c>
      <c r="J108" s="36">
        <v>580.60000000000014</v>
      </c>
      <c r="K108" s="31">
        <v>565</v>
      </c>
      <c r="L108" s="31">
        <v>550.04999999999995</v>
      </c>
      <c r="M108" s="31">
        <v>6.38652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616.15</v>
      </c>
      <c r="D109" s="36">
        <v>615.88333333333333</v>
      </c>
      <c r="E109" s="36">
        <v>607.86666666666667</v>
      </c>
      <c r="F109" s="36">
        <v>599.58333333333337</v>
      </c>
      <c r="G109" s="36">
        <v>591.56666666666672</v>
      </c>
      <c r="H109" s="36">
        <v>624.16666666666663</v>
      </c>
      <c r="I109" s="36">
        <v>632.18333333333328</v>
      </c>
      <c r="J109" s="36">
        <v>640.46666666666658</v>
      </c>
      <c r="K109" s="31">
        <v>623.9</v>
      </c>
      <c r="L109" s="31">
        <v>607.6</v>
      </c>
      <c r="M109" s="31">
        <v>21.21144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172.23</v>
      </c>
      <c r="D110" s="36">
        <v>172.22</v>
      </c>
      <c r="E110" s="36">
        <v>171.04</v>
      </c>
      <c r="F110" s="36">
        <v>169.85</v>
      </c>
      <c r="G110" s="36">
        <v>168.67</v>
      </c>
      <c r="H110" s="36">
        <v>173.41</v>
      </c>
      <c r="I110" s="36">
        <v>174.59</v>
      </c>
      <c r="J110" s="36">
        <v>175.78</v>
      </c>
      <c r="K110" s="31">
        <v>173.4</v>
      </c>
      <c r="L110" s="31">
        <v>171.03</v>
      </c>
      <c r="M110" s="31">
        <v>155.26788999999999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931</v>
      </c>
      <c r="D111" s="36">
        <v>933.26666666666677</v>
      </c>
      <c r="E111" s="36">
        <v>924.13333333333355</v>
      </c>
      <c r="F111" s="36">
        <v>917.26666666666677</v>
      </c>
      <c r="G111" s="36">
        <v>908.13333333333355</v>
      </c>
      <c r="H111" s="36">
        <v>940.13333333333355</v>
      </c>
      <c r="I111" s="36">
        <v>949.26666666666677</v>
      </c>
      <c r="J111" s="36">
        <v>956.13333333333355</v>
      </c>
      <c r="K111" s="31">
        <v>942.4</v>
      </c>
      <c r="L111" s="31">
        <v>926.4</v>
      </c>
      <c r="M111" s="31">
        <v>11.91423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179.91</v>
      </c>
      <c r="D112" s="36">
        <v>179.70333333333329</v>
      </c>
      <c r="E112" s="36">
        <v>178.40666666666658</v>
      </c>
      <c r="F112" s="36">
        <v>176.90333333333328</v>
      </c>
      <c r="G112" s="36">
        <v>175.60666666666657</v>
      </c>
      <c r="H112" s="36">
        <v>181.20666666666659</v>
      </c>
      <c r="I112" s="36">
        <v>182.50333333333327</v>
      </c>
      <c r="J112" s="36">
        <v>184.0066666666666</v>
      </c>
      <c r="K112" s="31">
        <v>181</v>
      </c>
      <c r="L112" s="31">
        <v>178.2</v>
      </c>
      <c r="M112" s="31">
        <v>156.29517000000001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548.45000000000005</v>
      </c>
      <c r="D113" s="36">
        <v>548.06666666666672</v>
      </c>
      <c r="E113" s="36">
        <v>543.18333333333339</v>
      </c>
      <c r="F113" s="36">
        <v>537.91666666666663</v>
      </c>
      <c r="G113" s="36">
        <v>533.0333333333333</v>
      </c>
      <c r="H113" s="36">
        <v>553.33333333333348</v>
      </c>
      <c r="I113" s="36">
        <v>558.21666666666692</v>
      </c>
      <c r="J113" s="36">
        <v>563.48333333333358</v>
      </c>
      <c r="K113" s="31">
        <v>552.95000000000005</v>
      </c>
      <c r="L113" s="31">
        <v>542.79999999999995</v>
      </c>
      <c r="M113" s="31">
        <v>8.4665599999999994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428.3</v>
      </c>
      <c r="D114" s="36">
        <v>426.08333333333331</v>
      </c>
      <c r="E114" s="36">
        <v>421.81666666666661</v>
      </c>
      <c r="F114" s="36">
        <v>415.33333333333331</v>
      </c>
      <c r="G114" s="36">
        <v>411.06666666666661</v>
      </c>
      <c r="H114" s="36">
        <v>432.56666666666661</v>
      </c>
      <c r="I114" s="36">
        <v>436.83333333333337</v>
      </c>
      <c r="J114" s="36">
        <v>443.31666666666661</v>
      </c>
      <c r="K114" s="31">
        <v>430.35</v>
      </c>
      <c r="L114" s="31">
        <v>419.6</v>
      </c>
      <c r="M114" s="31">
        <v>93.430909999999997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1381.3</v>
      </c>
      <c r="D115" s="36">
        <v>1376.7166666666665</v>
      </c>
      <c r="E115" s="36">
        <v>1361.7833333333328</v>
      </c>
      <c r="F115" s="36">
        <v>1342.2666666666664</v>
      </c>
      <c r="G115" s="36">
        <v>1327.3333333333328</v>
      </c>
      <c r="H115" s="36">
        <v>1396.2333333333329</v>
      </c>
      <c r="I115" s="36">
        <v>1411.1666666666667</v>
      </c>
      <c r="J115" s="36">
        <v>1430.6833333333329</v>
      </c>
      <c r="K115" s="31">
        <v>1391.65</v>
      </c>
      <c r="L115" s="31">
        <v>1357.2</v>
      </c>
      <c r="M115" s="31">
        <v>55.072389999999999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7407.75</v>
      </c>
      <c r="D116" s="36">
        <v>7401.333333333333</v>
      </c>
      <c r="E116" s="36">
        <v>7369.4166666666661</v>
      </c>
      <c r="F116" s="36">
        <v>7331.083333333333</v>
      </c>
      <c r="G116" s="36">
        <v>7299.1666666666661</v>
      </c>
      <c r="H116" s="36">
        <v>7439.6666666666661</v>
      </c>
      <c r="I116" s="36">
        <v>7471.5833333333321</v>
      </c>
      <c r="J116" s="36">
        <v>7509.9166666666661</v>
      </c>
      <c r="K116" s="31">
        <v>7433.25</v>
      </c>
      <c r="L116" s="31">
        <v>7363</v>
      </c>
      <c r="M116" s="31">
        <v>2.2964199999999999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1872.2</v>
      </c>
      <c r="D117" s="36">
        <v>1875.3666666666668</v>
      </c>
      <c r="E117" s="36">
        <v>1865.0333333333335</v>
      </c>
      <c r="F117" s="36">
        <v>1857.8666666666668</v>
      </c>
      <c r="G117" s="36">
        <v>1847.5333333333335</v>
      </c>
      <c r="H117" s="36">
        <v>1882.5333333333335</v>
      </c>
      <c r="I117" s="36">
        <v>1892.8666666666666</v>
      </c>
      <c r="J117" s="36">
        <v>1900.0333333333335</v>
      </c>
      <c r="K117" s="31">
        <v>1885.7</v>
      </c>
      <c r="L117" s="31">
        <v>1868.2</v>
      </c>
      <c r="M117" s="31">
        <v>38.703330000000001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4302.05</v>
      </c>
      <c r="D118" s="36">
        <v>4283.4333333333334</v>
      </c>
      <c r="E118" s="36">
        <v>4248.6166666666668</v>
      </c>
      <c r="F118" s="36">
        <v>4195.1833333333334</v>
      </c>
      <c r="G118" s="36">
        <v>4160.3666666666668</v>
      </c>
      <c r="H118" s="36">
        <v>4336.8666666666668</v>
      </c>
      <c r="I118" s="36">
        <v>4371.6833333333343</v>
      </c>
      <c r="J118" s="36">
        <v>4425.1166666666668</v>
      </c>
      <c r="K118" s="31">
        <v>4318.25</v>
      </c>
      <c r="L118" s="31">
        <v>4230</v>
      </c>
      <c r="M118" s="31">
        <v>7.9838899999999997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1384.3</v>
      </c>
      <c r="D119" s="36">
        <v>1370.1833333333334</v>
      </c>
      <c r="E119" s="36">
        <v>1353.3666666666668</v>
      </c>
      <c r="F119" s="36">
        <v>1322.4333333333334</v>
      </c>
      <c r="G119" s="36">
        <v>1305.6166666666668</v>
      </c>
      <c r="H119" s="36">
        <v>1401.1166666666668</v>
      </c>
      <c r="I119" s="36">
        <v>1417.9333333333334</v>
      </c>
      <c r="J119" s="36">
        <v>1448.8666666666668</v>
      </c>
      <c r="K119" s="31">
        <v>1387</v>
      </c>
      <c r="L119" s="31">
        <v>1339.25</v>
      </c>
      <c r="M119" s="31">
        <v>4.11449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709.9</v>
      </c>
      <c r="D120" s="36">
        <v>697.5333333333333</v>
      </c>
      <c r="E120" s="36">
        <v>680.26666666666665</v>
      </c>
      <c r="F120" s="36">
        <v>650.63333333333333</v>
      </c>
      <c r="G120" s="36">
        <v>633.36666666666667</v>
      </c>
      <c r="H120" s="36">
        <v>727.16666666666663</v>
      </c>
      <c r="I120" s="36">
        <v>744.43333333333328</v>
      </c>
      <c r="J120" s="36">
        <v>774.06666666666661</v>
      </c>
      <c r="K120" s="31">
        <v>714.8</v>
      </c>
      <c r="L120" s="31">
        <v>667.9</v>
      </c>
      <c r="M120" s="31">
        <v>37.495950000000001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917.15</v>
      </c>
      <c r="D121" s="36">
        <v>917.2833333333333</v>
      </c>
      <c r="E121" s="36">
        <v>910.66666666666663</v>
      </c>
      <c r="F121" s="36">
        <v>904.18333333333328</v>
      </c>
      <c r="G121" s="36">
        <v>897.56666666666661</v>
      </c>
      <c r="H121" s="36">
        <v>923.76666666666665</v>
      </c>
      <c r="I121" s="36">
        <v>930.38333333333344</v>
      </c>
      <c r="J121" s="36">
        <v>936.86666666666667</v>
      </c>
      <c r="K121" s="31">
        <v>923.9</v>
      </c>
      <c r="L121" s="31">
        <v>910.8</v>
      </c>
      <c r="M121" s="31">
        <v>6.9660500000000001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949.65</v>
      </c>
      <c r="D122" s="36">
        <v>947.93333333333339</v>
      </c>
      <c r="E122" s="36">
        <v>936.71666666666681</v>
      </c>
      <c r="F122" s="36">
        <v>923.78333333333342</v>
      </c>
      <c r="G122" s="36">
        <v>912.56666666666683</v>
      </c>
      <c r="H122" s="36">
        <v>960.86666666666679</v>
      </c>
      <c r="I122" s="36">
        <v>972.08333333333348</v>
      </c>
      <c r="J122" s="36">
        <v>985.01666666666677</v>
      </c>
      <c r="K122" s="31">
        <v>959.15</v>
      </c>
      <c r="L122" s="31">
        <v>935</v>
      </c>
      <c r="M122" s="31">
        <v>9.9957700000000003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625.29999999999995</v>
      </c>
      <c r="D123" s="36">
        <v>628.76666666666654</v>
      </c>
      <c r="E123" s="36">
        <v>620.6333333333331</v>
      </c>
      <c r="F123" s="36">
        <v>615.96666666666658</v>
      </c>
      <c r="G123" s="36">
        <v>607.83333333333314</v>
      </c>
      <c r="H123" s="36">
        <v>633.43333333333305</v>
      </c>
      <c r="I123" s="36">
        <v>641.56666666666649</v>
      </c>
      <c r="J123" s="36">
        <v>646.23333333333301</v>
      </c>
      <c r="K123" s="31">
        <v>636.9</v>
      </c>
      <c r="L123" s="31">
        <v>624.1</v>
      </c>
      <c r="M123" s="31">
        <v>24.216139999999999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1827.85</v>
      </c>
      <c r="D124" s="36">
        <v>1849.3</v>
      </c>
      <c r="E124" s="36">
        <v>1799.6</v>
      </c>
      <c r="F124" s="36">
        <v>1771.35</v>
      </c>
      <c r="G124" s="36">
        <v>1721.6499999999999</v>
      </c>
      <c r="H124" s="36">
        <v>1877.55</v>
      </c>
      <c r="I124" s="36">
        <v>1927.2500000000002</v>
      </c>
      <c r="J124" s="36">
        <v>1955.5</v>
      </c>
      <c r="K124" s="31">
        <v>1899</v>
      </c>
      <c r="L124" s="31">
        <v>1821.05</v>
      </c>
      <c r="M124" s="31">
        <v>11.45083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1805.65</v>
      </c>
      <c r="D125" s="36">
        <v>1798.3166666666666</v>
      </c>
      <c r="E125" s="36">
        <v>1783.5833333333333</v>
      </c>
      <c r="F125" s="36">
        <v>1761.5166666666667</v>
      </c>
      <c r="G125" s="36">
        <v>1746.7833333333333</v>
      </c>
      <c r="H125" s="36">
        <v>1820.3833333333332</v>
      </c>
      <c r="I125" s="36">
        <v>1835.1166666666668</v>
      </c>
      <c r="J125" s="36">
        <v>1857.1833333333332</v>
      </c>
      <c r="K125" s="31">
        <v>1813.05</v>
      </c>
      <c r="L125" s="31">
        <v>1776.25</v>
      </c>
      <c r="M125" s="31">
        <v>31.154859999999999</v>
      </c>
      <c r="N125" s="1"/>
      <c r="O125" s="1"/>
    </row>
    <row r="126" spans="1:15" ht="12.75" customHeight="1">
      <c r="A126" s="51">
        <v>117</v>
      </c>
      <c r="B126" s="53" t="s">
        <v>837</v>
      </c>
      <c r="C126" s="31">
        <v>167.36</v>
      </c>
      <c r="D126" s="36">
        <v>166.63</v>
      </c>
      <c r="E126" s="36">
        <v>164.88</v>
      </c>
      <c r="F126" s="36">
        <v>162.4</v>
      </c>
      <c r="G126" s="36">
        <v>160.65</v>
      </c>
      <c r="H126" s="36">
        <v>169.10999999999999</v>
      </c>
      <c r="I126" s="36">
        <v>170.85999999999999</v>
      </c>
      <c r="J126" s="36">
        <v>173.33999999999997</v>
      </c>
      <c r="K126" s="31">
        <v>168.38</v>
      </c>
      <c r="L126" s="31">
        <v>164.15</v>
      </c>
      <c r="M126" s="31">
        <v>43.469209999999997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5376.2</v>
      </c>
      <c r="D127" s="36">
        <v>5349.4000000000005</v>
      </c>
      <c r="E127" s="36">
        <v>5303.8000000000011</v>
      </c>
      <c r="F127" s="36">
        <v>5231.4000000000005</v>
      </c>
      <c r="G127" s="36">
        <v>5185.8000000000011</v>
      </c>
      <c r="H127" s="36">
        <v>5421.8000000000011</v>
      </c>
      <c r="I127" s="36">
        <v>5467.4000000000015</v>
      </c>
      <c r="J127" s="36">
        <v>5539.8000000000011</v>
      </c>
      <c r="K127" s="31">
        <v>5395</v>
      </c>
      <c r="L127" s="31">
        <v>5277</v>
      </c>
      <c r="M127" s="31">
        <v>1.59873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674.7</v>
      </c>
      <c r="D128" s="36">
        <v>669.98333333333335</v>
      </c>
      <c r="E128" s="36">
        <v>662.9666666666667</v>
      </c>
      <c r="F128" s="36">
        <v>651.23333333333335</v>
      </c>
      <c r="G128" s="36">
        <v>644.2166666666667</v>
      </c>
      <c r="H128" s="36">
        <v>681.7166666666667</v>
      </c>
      <c r="I128" s="36">
        <v>688.73333333333335</v>
      </c>
      <c r="J128" s="36">
        <v>700.4666666666667</v>
      </c>
      <c r="K128" s="31">
        <v>677</v>
      </c>
      <c r="L128" s="31">
        <v>658.25</v>
      </c>
      <c r="M128" s="31">
        <v>31.43214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5707.8</v>
      </c>
      <c r="D129" s="36">
        <v>5708.4333333333334</v>
      </c>
      <c r="E129" s="36">
        <v>5664.8666666666668</v>
      </c>
      <c r="F129" s="36">
        <v>5621.9333333333334</v>
      </c>
      <c r="G129" s="36">
        <v>5578.3666666666668</v>
      </c>
      <c r="H129" s="36">
        <v>5751.3666666666668</v>
      </c>
      <c r="I129" s="36">
        <v>5794.9333333333343</v>
      </c>
      <c r="J129" s="36">
        <v>5837.8666666666668</v>
      </c>
      <c r="K129" s="31">
        <v>5752</v>
      </c>
      <c r="L129" s="31">
        <v>5665.5</v>
      </c>
      <c r="M129" s="31">
        <v>3.2647699999999999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3572.7</v>
      </c>
      <c r="D130" s="36">
        <v>3566.9</v>
      </c>
      <c r="E130" s="36">
        <v>3553.8</v>
      </c>
      <c r="F130" s="36">
        <v>3534.9</v>
      </c>
      <c r="G130" s="36">
        <v>3521.8</v>
      </c>
      <c r="H130" s="36">
        <v>3585.8</v>
      </c>
      <c r="I130" s="36">
        <v>3598.8999999999996</v>
      </c>
      <c r="J130" s="36">
        <v>3617.8</v>
      </c>
      <c r="K130" s="31">
        <v>3580</v>
      </c>
      <c r="L130" s="31">
        <v>3548</v>
      </c>
      <c r="M130" s="31">
        <v>12.855689999999999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437.4</v>
      </c>
      <c r="D131" s="36">
        <v>436.7</v>
      </c>
      <c r="E131" s="36">
        <v>431.59999999999997</v>
      </c>
      <c r="F131" s="36">
        <v>425.79999999999995</v>
      </c>
      <c r="G131" s="36">
        <v>420.69999999999993</v>
      </c>
      <c r="H131" s="36">
        <v>442.5</v>
      </c>
      <c r="I131" s="36">
        <v>447.6</v>
      </c>
      <c r="J131" s="36">
        <v>453.40000000000003</v>
      </c>
      <c r="K131" s="31">
        <v>441.8</v>
      </c>
      <c r="L131" s="31">
        <v>430.9</v>
      </c>
      <c r="M131" s="31">
        <v>21.12829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1067.95</v>
      </c>
      <c r="D132" s="36">
        <v>1071.8333333333333</v>
      </c>
      <c r="E132" s="36">
        <v>1061.6666666666665</v>
      </c>
      <c r="F132" s="36">
        <v>1055.3833333333332</v>
      </c>
      <c r="G132" s="36">
        <v>1045.2166666666665</v>
      </c>
      <c r="H132" s="36">
        <v>1078.1166666666666</v>
      </c>
      <c r="I132" s="36">
        <v>1088.2833333333331</v>
      </c>
      <c r="J132" s="36">
        <v>1094.5666666666666</v>
      </c>
      <c r="K132" s="31">
        <v>1082</v>
      </c>
      <c r="L132" s="31">
        <v>1065.55</v>
      </c>
      <c r="M132" s="31">
        <v>11.452859999999999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2095.25</v>
      </c>
      <c r="D133" s="36">
        <v>2089.1</v>
      </c>
      <c r="E133" s="36">
        <v>2075.35</v>
      </c>
      <c r="F133" s="36">
        <v>2055.4499999999998</v>
      </c>
      <c r="G133" s="36">
        <v>2041.6999999999998</v>
      </c>
      <c r="H133" s="36">
        <v>2109</v>
      </c>
      <c r="I133" s="36">
        <v>2122.75</v>
      </c>
      <c r="J133" s="36">
        <v>2142.65</v>
      </c>
      <c r="K133" s="31">
        <v>2102.85</v>
      </c>
      <c r="L133" s="31">
        <v>2069.1999999999998</v>
      </c>
      <c r="M133" s="31">
        <v>11.54392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135873.04999999999</v>
      </c>
      <c r="D134" s="36">
        <v>135714.25</v>
      </c>
      <c r="E134" s="36">
        <v>135209.79999999999</v>
      </c>
      <c r="F134" s="36">
        <v>134546.54999999999</v>
      </c>
      <c r="G134" s="36">
        <v>134042.09999999998</v>
      </c>
      <c r="H134" s="36">
        <v>136377.5</v>
      </c>
      <c r="I134" s="36">
        <v>136881.95000000001</v>
      </c>
      <c r="J134" s="36">
        <v>137545.20000000001</v>
      </c>
      <c r="K134" s="31">
        <v>136218.70000000001</v>
      </c>
      <c r="L134" s="31">
        <v>135051</v>
      </c>
      <c r="M134" s="31">
        <v>4.0509999999999997E-2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1259.25</v>
      </c>
      <c r="D135" s="36">
        <v>1267.7833333333333</v>
      </c>
      <c r="E135" s="36">
        <v>1245.4666666666667</v>
      </c>
      <c r="F135" s="36">
        <v>1231.6833333333334</v>
      </c>
      <c r="G135" s="36">
        <v>1209.3666666666668</v>
      </c>
      <c r="H135" s="36">
        <v>1281.5666666666666</v>
      </c>
      <c r="I135" s="36">
        <v>1303.8833333333332</v>
      </c>
      <c r="J135" s="36">
        <v>1317.6666666666665</v>
      </c>
      <c r="K135" s="31">
        <v>1290.0999999999999</v>
      </c>
      <c r="L135" s="31">
        <v>1254</v>
      </c>
      <c r="M135" s="31">
        <v>5.5073299999999996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303.64999999999998</v>
      </c>
      <c r="D136" s="36">
        <v>301.98333333333335</v>
      </c>
      <c r="E136" s="36">
        <v>298.4666666666667</v>
      </c>
      <c r="F136" s="36">
        <v>293.28333333333336</v>
      </c>
      <c r="G136" s="36">
        <v>289.76666666666671</v>
      </c>
      <c r="H136" s="36">
        <v>307.16666666666669</v>
      </c>
      <c r="I136" s="36">
        <v>310.68333333333334</v>
      </c>
      <c r="J136" s="36">
        <v>315.86666666666667</v>
      </c>
      <c r="K136" s="31">
        <v>305.5</v>
      </c>
      <c r="L136" s="31">
        <v>296.8</v>
      </c>
      <c r="M136" s="31">
        <v>15.362220000000001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2771.3</v>
      </c>
      <c r="D137" s="36">
        <v>2767.6666666666665</v>
      </c>
      <c r="E137" s="36">
        <v>2752.1333333333332</v>
      </c>
      <c r="F137" s="36">
        <v>2732.9666666666667</v>
      </c>
      <c r="G137" s="36">
        <v>2717.4333333333334</v>
      </c>
      <c r="H137" s="36">
        <v>2786.833333333333</v>
      </c>
      <c r="I137" s="36">
        <v>2802.3666666666668</v>
      </c>
      <c r="J137" s="36">
        <v>2821.5333333333328</v>
      </c>
      <c r="K137" s="31">
        <v>2783.2</v>
      </c>
      <c r="L137" s="31">
        <v>2748.5</v>
      </c>
      <c r="M137" s="31">
        <v>17.623989999999999</v>
      </c>
      <c r="N137" s="1"/>
      <c r="O137" s="1"/>
    </row>
    <row r="138" spans="1:15" ht="12.75" customHeight="1">
      <c r="A138" s="51">
        <v>129</v>
      </c>
      <c r="B138" s="53" t="s">
        <v>802</v>
      </c>
      <c r="C138" s="31">
        <v>2358.15</v>
      </c>
      <c r="D138" s="36">
        <v>2355.0833333333335</v>
      </c>
      <c r="E138" s="36">
        <v>2323.6166666666668</v>
      </c>
      <c r="F138" s="36">
        <v>2289.0833333333335</v>
      </c>
      <c r="G138" s="36">
        <v>2257.6166666666668</v>
      </c>
      <c r="H138" s="36">
        <v>2389.6166666666668</v>
      </c>
      <c r="I138" s="36">
        <v>2421.083333333333</v>
      </c>
      <c r="J138" s="36">
        <v>2455.6166666666668</v>
      </c>
      <c r="K138" s="31">
        <v>2386.5500000000002</v>
      </c>
      <c r="L138" s="31">
        <v>2320.5500000000002</v>
      </c>
      <c r="M138" s="31">
        <v>6.3414599999999997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668.9</v>
      </c>
      <c r="D139" s="36">
        <v>667.73333333333323</v>
      </c>
      <c r="E139" s="36">
        <v>663.51666666666642</v>
      </c>
      <c r="F139" s="36">
        <v>658.13333333333321</v>
      </c>
      <c r="G139" s="36">
        <v>653.9166666666664</v>
      </c>
      <c r="H139" s="36">
        <v>673.11666666666645</v>
      </c>
      <c r="I139" s="36">
        <v>677.33333333333337</v>
      </c>
      <c r="J139" s="36">
        <v>682.71666666666647</v>
      </c>
      <c r="K139" s="31">
        <v>671.95</v>
      </c>
      <c r="L139" s="31">
        <v>662.35</v>
      </c>
      <c r="M139" s="31">
        <v>9.9728399999999997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12214.95</v>
      </c>
      <c r="D140" s="36">
        <v>12225.016666666668</v>
      </c>
      <c r="E140" s="36">
        <v>12140.033333333336</v>
      </c>
      <c r="F140" s="36">
        <v>12065.116666666669</v>
      </c>
      <c r="G140" s="36">
        <v>11980.133333333337</v>
      </c>
      <c r="H140" s="36">
        <v>12299.933333333336</v>
      </c>
      <c r="I140" s="36">
        <v>12384.91666666667</v>
      </c>
      <c r="J140" s="36">
        <v>12459.833333333336</v>
      </c>
      <c r="K140" s="31">
        <v>12310</v>
      </c>
      <c r="L140" s="31">
        <v>12150.1</v>
      </c>
      <c r="M140" s="31">
        <v>4.7192699999999999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1018.4</v>
      </c>
      <c r="D141" s="36">
        <v>1012.15</v>
      </c>
      <c r="E141" s="36">
        <v>1000.3</v>
      </c>
      <c r="F141" s="36">
        <v>982.19999999999993</v>
      </c>
      <c r="G141" s="36">
        <v>970.34999999999991</v>
      </c>
      <c r="H141" s="36">
        <v>1030.25</v>
      </c>
      <c r="I141" s="36">
        <v>1042.1000000000001</v>
      </c>
      <c r="J141" s="36">
        <v>1060.2</v>
      </c>
      <c r="K141" s="31">
        <v>1024</v>
      </c>
      <c r="L141" s="31">
        <v>994.05</v>
      </c>
      <c r="M141" s="31">
        <v>15.28607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877.55</v>
      </c>
      <c r="D142" s="36">
        <v>877.65</v>
      </c>
      <c r="E142" s="36">
        <v>870.94999999999993</v>
      </c>
      <c r="F142" s="36">
        <v>864.34999999999991</v>
      </c>
      <c r="G142" s="36">
        <v>857.64999999999986</v>
      </c>
      <c r="H142" s="36">
        <v>884.25</v>
      </c>
      <c r="I142" s="36">
        <v>890.95</v>
      </c>
      <c r="J142" s="36">
        <v>897.55000000000007</v>
      </c>
      <c r="K142" s="31">
        <v>884.35</v>
      </c>
      <c r="L142" s="31">
        <v>871.05</v>
      </c>
      <c r="M142" s="31">
        <v>4.2510300000000001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4299.55</v>
      </c>
      <c r="D143" s="36">
        <v>4427.6333333333341</v>
      </c>
      <c r="E143" s="36">
        <v>4152.9166666666679</v>
      </c>
      <c r="F143" s="36">
        <v>4006.2833333333338</v>
      </c>
      <c r="G143" s="36">
        <v>3731.5666666666675</v>
      </c>
      <c r="H143" s="36">
        <v>4574.2666666666682</v>
      </c>
      <c r="I143" s="36">
        <v>4848.9833333333336</v>
      </c>
      <c r="J143" s="36">
        <v>4995.6166666666686</v>
      </c>
      <c r="K143" s="31">
        <v>4702.3500000000004</v>
      </c>
      <c r="L143" s="31">
        <v>4281</v>
      </c>
      <c r="M143" s="31">
        <v>62.586370000000002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71.97</v>
      </c>
      <c r="D144" s="36">
        <v>72.163333333333341</v>
      </c>
      <c r="E144" s="36">
        <v>71.576666666666682</v>
      </c>
      <c r="F144" s="36">
        <v>71.183333333333337</v>
      </c>
      <c r="G144" s="36">
        <v>70.596666666666678</v>
      </c>
      <c r="H144" s="36">
        <v>72.556666666666686</v>
      </c>
      <c r="I144" s="36">
        <v>73.143333333333359</v>
      </c>
      <c r="J144" s="36">
        <v>73.53666666666669</v>
      </c>
      <c r="K144" s="31">
        <v>72.75</v>
      </c>
      <c r="L144" s="31">
        <v>71.77</v>
      </c>
      <c r="M144" s="31">
        <v>39.284660000000002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3008.95</v>
      </c>
      <c r="D145" s="36">
        <v>3010.2999999999997</v>
      </c>
      <c r="E145" s="36">
        <v>2983.6499999999996</v>
      </c>
      <c r="F145" s="36">
        <v>2958.35</v>
      </c>
      <c r="G145" s="36">
        <v>2931.7</v>
      </c>
      <c r="H145" s="36">
        <v>3035.5999999999995</v>
      </c>
      <c r="I145" s="36">
        <v>3062.25</v>
      </c>
      <c r="J145" s="36">
        <v>3087.5499999999993</v>
      </c>
      <c r="K145" s="31">
        <v>3036.95</v>
      </c>
      <c r="L145" s="31">
        <v>2985</v>
      </c>
      <c r="M145" s="31">
        <v>6.1973399999999996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1875.3</v>
      </c>
      <c r="D146" s="36">
        <v>1862.3500000000001</v>
      </c>
      <c r="E146" s="36">
        <v>1846.7000000000003</v>
      </c>
      <c r="F146" s="36">
        <v>1818.1000000000001</v>
      </c>
      <c r="G146" s="36">
        <v>1802.4500000000003</v>
      </c>
      <c r="H146" s="36">
        <v>1890.9500000000003</v>
      </c>
      <c r="I146" s="36">
        <v>1906.6000000000004</v>
      </c>
      <c r="J146" s="36">
        <v>1935.2000000000003</v>
      </c>
      <c r="K146" s="31">
        <v>1878</v>
      </c>
      <c r="L146" s="31">
        <v>1833.75</v>
      </c>
      <c r="M146" s="31">
        <v>7.5867199999999997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96.8</v>
      </c>
      <c r="D147" s="36">
        <v>96.543333333333337</v>
      </c>
      <c r="E147" s="36">
        <v>96.106666666666669</v>
      </c>
      <c r="F147" s="36">
        <v>95.413333333333327</v>
      </c>
      <c r="G147" s="36">
        <v>94.976666666666659</v>
      </c>
      <c r="H147" s="36">
        <v>97.236666666666679</v>
      </c>
      <c r="I147" s="36">
        <v>97.673333333333346</v>
      </c>
      <c r="J147" s="36">
        <v>98.366666666666688</v>
      </c>
      <c r="K147" s="31">
        <v>96.98</v>
      </c>
      <c r="L147" s="31">
        <v>95.85</v>
      </c>
      <c r="M147" s="31">
        <v>168.69237000000001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224.58</v>
      </c>
      <c r="D148" s="36">
        <v>223.19666666666669</v>
      </c>
      <c r="E148" s="36">
        <v>221.03333333333336</v>
      </c>
      <c r="F148" s="36">
        <v>217.48666666666668</v>
      </c>
      <c r="G148" s="36">
        <v>215.32333333333335</v>
      </c>
      <c r="H148" s="36">
        <v>226.74333333333337</v>
      </c>
      <c r="I148" s="36">
        <v>228.90666666666672</v>
      </c>
      <c r="J148" s="36">
        <v>232.45333333333338</v>
      </c>
      <c r="K148" s="31">
        <v>225.36</v>
      </c>
      <c r="L148" s="31">
        <v>219.65</v>
      </c>
      <c r="M148" s="31">
        <v>99.083699999999993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406.25</v>
      </c>
      <c r="D149" s="36">
        <v>405.85000000000008</v>
      </c>
      <c r="E149" s="36">
        <v>403.50000000000017</v>
      </c>
      <c r="F149" s="36">
        <v>400.75000000000011</v>
      </c>
      <c r="G149" s="36">
        <v>398.4000000000002</v>
      </c>
      <c r="H149" s="36">
        <v>408.60000000000014</v>
      </c>
      <c r="I149" s="36">
        <v>410.95000000000005</v>
      </c>
      <c r="J149" s="36">
        <v>413.7000000000001</v>
      </c>
      <c r="K149" s="31">
        <v>408.2</v>
      </c>
      <c r="L149" s="31">
        <v>403.1</v>
      </c>
      <c r="M149" s="31">
        <v>101.26083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3289.25</v>
      </c>
      <c r="D150" s="36">
        <v>3286.6999999999994</v>
      </c>
      <c r="E150" s="36">
        <v>3264.7499999999986</v>
      </c>
      <c r="F150" s="36">
        <v>3240.2499999999991</v>
      </c>
      <c r="G150" s="36">
        <v>3218.2999999999984</v>
      </c>
      <c r="H150" s="36">
        <v>3311.1999999999989</v>
      </c>
      <c r="I150" s="36">
        <v>3333.1499999999996</v>
      </c>
      <c r="J150" s="36">
        <v>3357.6499999999992</v>
      </c>
      <c r="K150" s="31">
        <v>3308.65</v>
      </c>
      <c r="L150" s="31">
        <v>3262.2</v>
      </c>
      <c r="M150" s="31">
        <v>0.91500999999999999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2518.5</v>
      </c>
      <c r="D151" s="36">
        <v>2514.5166666666669</v>
      </c>
      <c r="E151" s="36">
        <v>2503.0333333333338</v>
      </c>
      <c r="F151" s="36">
        <v>2487.5666666666671</v>
      </c>
      <c r="G151" s="36">
        <v>2476.0833333333339</v>
      </c>
      <c r="H151" s="36">
        <v>2529.9833333333336</v>
      </c>
      <c r="I151" s="36">
        <v>2541.4666666666662</v>
      </c>
      <c r="J151" s="36">
        <v>2556.9333333333334</v>
      </c>
      <c r="K151" s="31">
        <v>2526</v>
      </c>
      <c r="L151" s="31">
        <v>2499.0500000000002</v>
      </c>
      <c r="M151" s="31">
        <v>4.8473199999999999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1755.35</v>
      </c>
      <c r="D152" s="36">
        <v>1756.6999999999998</v>
      </c>
      <c r="E152" s="36">
        <v>1743.0999999999997</v>
      </c>
      <c r="F152" s="36">
        <v>1730.85</v>
      </c>
      <c r="G152" s="36">
        <v>1717.2499999999998</v>
      </c>
      <c r="H152" s="36">
        <v>1768.9499999999996</v>
      </c>
      <c r="I152" s="36">
        <v>1782.55</v>
      </c>
      <c r="J152" s="36">
        <v>1794.7999999999995</v>
      </c>
      <c r="K152" s="31">
        <v>1770.3</v>
      </c>
      <c r="L152" s="31">
        <v>1744.45</v>
      </c>
      <c r="M152" s="31">
        <v>5.8004600000000002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330.1</v>
      </c>
      <c r="D153" s="36">
        <v>331.38333333333338</v>
      </c>
      <c r="E153" s="36">
        <v>326.76666666666677</v>
      </c>
      <c r="F153" s="36">
        <v>323.43333333333339</v>
      </c>
      <c r="G153" s="36">
        <v>318.81666666666678</v>
      </c>
      <c r="H153" s="36">
        <v>334.71666666666675</v>
      </c>
      <c r="I153" s="36">
        <v>339.33333333333343</v>
      </c>
      <c r="J153" s="36">
        <v>342.66666666666674</v>
      </c>
      <c r="K153" s="31">
        <v>336</v>
      </c>
      <c r="L153" s="31">
        <v>328.05</v>
      </c>
      <c r="M153" s="31">
        <v>149.72713999999999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672.7</v>
      </c>
      <c r="D154" s="36">
        <v>679.33333333333337</v>
      </c>
      <c r="E154" s="36">
        <v>663.41666666666674</v>
      </c>
      <c r="F154" s="36">
        <v>654.13333333333333</v>
      </c>
      <c r="G154" s="36">
        <v>638.2166666666667</v>
      </c>
      <c r="H154" s="36">
        <v>688.61666666666679</v>
      </c>
      <c r="I154" s="36">
        <v>704.53333333333353</v>
      </c>
      <c r="J154" s="36">
        <v>713.81666666666683</v>
      </c>
      <c r="K154" s="31">
        <v>695.25</v>
      </c>
      <c r="L154" s="31">
        <v>670.05</v>
      </c>
      <c r="M154" s="31">
        <v>42.323270000000001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572.85</v>
      </c>
      <c r="D155" s="36">
        <v>574.96666666666658</v>
      </c>
      <c r="E155" s="36">
        <v>565.93333333333317</v>
      </c>
      <c r="F155" s="36">
        <v>559.01666666666654</v>
      </c>
      <c r="G155" s="36">
        <v>549.98333333333312</v>
      </c>
      <c r="H155" s="36">
        <v>581.88333333333321</v>
      </c>
      <c r="I155" s="36">
        <v>590.91666666666674</v>
      </c>
      <c r="J155" s="36">
        <v>597.83333333333326</v>
      </c>
      <c r="K155" s="31">
        <v>584</v>
      </c>
      <c r="L155" s="31">
        <v>568.04999999999995</v>
      </c>
      <c r="M155" s="31">
        <v>61.000279999999997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1661.05</v>
      </c>
      <c r="D156" s="36">
        <v>1689.1000000000001</v>
      </c>
      <c r="E156" s="36">
        <v>1615.0000000000002</v>
      </c>
      <c r="F156" s="36">
        <v>1568.95</v>
      </c>
      <c r="G156" s="36">
        <v>1494.8500000000001</v>
      </c>
      <c r="H156" s="36">
        <v>1735.1500000000003</v>
      </c>
      <c r="I156" s="36">
        <v>1809.2500000000002</v>
      </c>
      <c r="J156" s="36">
        <v>1855.3000000000004</v>
      </c>
      <c r="K156" s="31">
        <v>1763.2</v>
      </c>
      <c r="L156" s="31">
        <v>1643.05</v>
      </c>
      <c r="M156" s="31">
        <v>21.883299999999998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4327.25</v>
      </c>
      <c r="D157" s="36">
        <v>4311.416666666667</v>
      </c>
      <c r="E157" s="36">
        <v>4272.8333333333339</v>
      </c>
      <c r="F157" s="36">
        <v>4218.416666666667</v>
      </c>
      <c r="G157" s="36">
        <v>4179.8333333333339</v>
      </c>
      <c r="H157" s="36">
        <v>4365.8333333333339</v>
      </c>
      <c r="I157" s="36">
        <v>4404.4166666666679</v>
      </c>
      <c r="J157" s="36">
        <v>4458.8333333333339</v>
      </c>
      <c r="K157" s="31">
        <v>4350</v>
      </c>
      <c r="L157" s="31">
        <v>4257</v>
      </c>
      <c r="M157" s="31">
        <v>2.6356999999999999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40924.300000000003</v>
      </c>
      <c r="D158" s="36">
        <v>41028.683333333334</v>
      </c>
      <c r="E158" s="36">
        <v>40730.666666666672</v>
      </c>
      <c r="F158" s="36">
        <v>40537.03333333334</v>
      </c>
      <c r="G158" s="36">
        <v>40239.016666666677</v>
      </c>
      <c r="H158" s="36">
        <v>41222.316666666666</v>
      </c>
      <c r="I158" s="36">
        <v>41520.333333333328</v>
      </c>
      <c r="J158" s="36">
        <v>41713.96666666666</v>
      </c>
      <c r="K158" s="31">
        <v>41326.699999999997</v>
      </c>
      <c r="L158" s="31">
        <v>40835.050000000003</v>
      </c>
      <c r="M158" s="31">
        <v>9.3060000000000004E-2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1821.9</v>
      </c>
      <c r="D159" s="36">
        <v>1809.6333333333332</v>
      </c>
      <c r="E159" s="36">
        <v>1788.2666666666664</v>
      </c>
      <c r="F159" s="36">
        <v>1754.6333333333332</v>
      </c>
      <c r="G159" s="36">
        <v>1733.2666666666664</v>
      </c>
      <c r="H159" s="36">
        <v>1843.2666666666664</v>
      </c>
      <c r="I159" s="36">
        <v>1864.6333333333332</v>
      </c>
      <c r="J159" s="36">
        <v>1898.2666666666664</v>
      </c>
      <c r="K159" s="31">
        <v>1831</v>
      </c>
      <c r="L159" s="31">
        <v>1776</v>
      </c>
      <c r="M159" s="31">
        <v>2.34151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4935.1499999999996</v>
      </c>
      <c r="D160" s="36">
        <v>4945.7</v>
      </c>
      <c r="E160" s="36">
        <v>4894.5</v>
      </c>
      <c r="F160" s="36">
        <v>4853.8500000000004</v>
      </c>
      <c r="G160" s="36">
        <v>4802.6500000000005</v>
      </c>
      <c r="H160" s="36">
        <v>4986.3499999999995</v>
      </c>
      <c r="I160" s="36">
        <v>5037.5499999999984</v>
      </c>
      <c r="J160" s="36">
        <v>5078.1999999999989</v>
      </c>
      <c r="K160" s="31">
        <v>4996.8999999999996</v>
      </c>
      <c r="L160" s="31">
        <v>4905.05</v>
      </c>
      <c r="M160" s="31">
        <v>3.9017499999999998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378.4</v>
      </c>
      <c r="D161" s="36">
        <v>378.68333333333339</v>
      </c>
      <c r="E161" s="36">
        <v>375.56666666666678</v>
      </c>
      <c r="F161" s="36">
        <v>372.73333333333341</v>
      </c>
      <c r="G161" s="36">
        <v>369.61666666666679</v>
      </c>
      <c r="H161" s="36">
        <v>381.51666666666677</v>
      </c>
      <c r="I161" s="36">
        <v>384.63333333333333</v>
      </c>
      <c r="J161" s="36">
        <v>387.46666666666675</v>
      </c>
      <c r="K161" s="31">
        <v>381.8</v>
      </c>
      <c r="L161" s="31">
        <v>375.85</v>
      </c>
      <c r="M161" s="31">
        <v>34.746769999999998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3066.45</v>
      </c>
      <c r="D162" s="36">
        <v>3066.6666666666665</v>
      </c>
      <c r="E162" s="36">
        <v>3050.083333333333</v>
      </c>
      <c r="F162" s="36">
        <v>3033.7166666666667</v>
      </c>
      <c r="G162" s="36">
        <v>3017.1333333333332</v>
      </c>
      <c r="H162" s="36">
        <v>3083.0333333333328</v>
      </c>
      <c r="I162" s="36">
        <v>3099.6166666666659</v>
      </c>
      <c r="J162" s="36">
        <v>3115.9833333333327</v>
      </c>
      <c r="K162" s="31">
        <v>3083.25</v>
      </c>
      <c r="L162" s="31">
        <v>3050.3</v>
      </c>
      <c r="M162" s="31">
        <v>1.9420200000000001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1004.6</v>
      </c>
      <c r="D163" s="36">
        <v>995.98333333333346</v>
      </c>
      <c r="E163" s="36">
        <v>981.26666666666688</v>
      </c>
      <c r="F163" s="36">
        <v>957.93333333333339</v>
      </c>
      <c r="G163" s="36">
        <v>943.21666666666681</v>
      </c>
      <c r="H163" s="36">
        <v>1019.3166666666669</v>
      </c>
      <c r="I163" s="36">
        <v>1034.0333333333333</v>
      </c>
      <c r="J163" s="36">
        <v>1057.366666666667</v>
      </c>
      <c r="K163" s="31">
        <v>1010.7</v>
      </c>
      <c r="L163" s="31">
        <v>972.65</v>
      </c>
      <c r="M163" s="31">
        <v>14.53538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6786</v>
      </c>
      <c r="D164" s="36">
        <v>6781.083333333333</v>
      </c>
      <c r="E164" s="36">
        <v>6678.1666666666661</v>
      </c>
      <c r="F164" s="36">
        <v>6570.333333333333</v>
      </c>
      <c r="G164" s="36">
        <v>6467.4166666666661</v>
      </c>
      <c r="H164" s="36">
        <v>6888.9166666666661</v>
      </c>
      <c r="I164" s="36">
        <v>6991.8333333333321</v>
      </c>
      <c r="J164" s="36">
        <v>7099.6666666666661</v>
      </c>
      <c r="K164" s="31">
        <v>6884</v>
      </c>
      <c r="L164" s="31">
        <v>6673.25</v>
      </c>
      <c r="M164" s="31">
        <v>10.673360000000001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399.75</v>
      </c>
      <c r="D165" s="36">
        <v>391.05</v>
      </c>
      <c r="E165" s="36">
        <v>380.1</v>
      </c>
      <c r="F165" s="36">
        <v>360.45</v>
      </c>
      <c r="G165" s="36">
        <v>349.5</v>
      </c>
      <c r="H165" s="36">
        <v>410.70000000000005</v>
      </c>
      <c r="I165" s="36">
        <v>421.65</v>
      </c>
      <c r="J165" s="36">
        <v>441.30000000000007</v>
      </c>
      <c r="K165" s="31">
        <v>402</v>
      </c>
      <c r="L165" s="31">
        <v>371.4</v>
      </c>
      <c r="M165" s="31">
        <v>122.54894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521.20000000000005</v>
      </c>
      <c r="D166" s="36">
        <v>516</v>
      </c>
      <c r="E166" s="36">
        <v>509.35</v>
      </c>
      <c r="F166" s="36">
        <v>497.5</v>
      </c>
      <c r="G166" s="36">
        <v>490.85</v>
      </c>
      <c r="H166" s="36">
        <v>527.85</v>
      </c>
      <c r="I166" s="36">
        <v>534.50000000000011</v>
      </c>
      <c r="J166" s="36">
        <v>546.35</v>
      </c>
      <c r="K166" s="31">
        <v>522.65</v>
      </c>
      <c r="L166" s="31">
        <v>504.15</v>
      </c>
      <c r="M166" s="31">
        <v>121.69319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340.5</v>
      </c>
      <c r="D167" s="36">
        <v>340.65000000000003</v>
      </c>
      <c r="E167" s="36">
        <v>338.65000000000009</v>
      </c>
      <c r="F167" s="36">
        <v>336.80000000000007</v>
      </c>
      <c r="G167" s="36">
        <v>334.80000000000013</v>
      </c>
      <c r="H167" s="36">
        <v>342.50000000000006</v>
      </c>
      <c r="I167" s="36">
        <v>344.49999999999994</v>
      </c>
      <c r="J167" s="36">
        <v>346.35</v>
      </c>
      <c r="K167" s="31">
        <v>342.65</v>
      </c>
      <c r="L167" s="31">
        <v>338.8</v>
      </c>
      <c r="M167" s="31">
        <v>63.938400000000001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1771.15</v>
      </c>
      <c r="D168" s="36">
        <v>1791.3500000000001</v>
      </c>
      <c r="E168" s="36">
        <v>1741.1000000000004</v>
      </c>
      <c r="F168" s="36">
        <v>1711.0500000000002</v>
      </c>
      <c r="G168" s="36">
        <v>1660.8000000000004</v>
      </c>
      <c r="H168" s="36">
        <v>1821.4000000000003</v>
      </c>
      <c r="I168" s="36">
        <v>1871.6499999999999</v>
      </c>
      <c r="J168" s="36">
        <v>1901.7000000000003</v>
      </c>
      <c r="K168" s="31">
        <v>1841.6</v>
      </c>
      <c r="L168" s="31">
        <v>1761.3</v>
      </c>
      <c r="M168" s="31">
        <v>7.6320899999999998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16926.55</v>
      </c>
      <c r="D169" s="36">
        <v>16968.533333333333</v>
      </c>
      <c r="E169" s="36">
        <v>16803.016666666666</v>
      </c>
      <c r="F169" s="36">
        <v>16679.483333333334</v>
      </c>
      <c r="G169" s="36">
        <v>16513.966666666667</v>
      </c>
      <c r="H169" s="36">
        <v>17092.066666666666</v>
      </c>
      <c r="I169" s="36">
        <v>17257.583333333328</v>
      </c>
      <c r="J169" s="36">
        <v>17381.116666666665</v>
      </c>
      <c r="K169" s="31">
        <v>17134.05</v>
      </c>
      <c r="L169" s="31">
        <v>16845</v>
      </c>
      <c r="M169" s="31">
        <v>2.3550000000000001E-2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117.35</v>
      </c>
      <c r="D170" s="36">
        <v>116.74000000000001</v>
      </c>
      <c r="E170" s="36">
        <v>115.58000000000001</v>
      </c>
      <c r="F170" s="36">
        <v>113.81</v>
      </c>
      <c r="G170" s="36">
        <v>112.65</v>
      </c>
      <c r="H170" s="36">
        <v>118.51000000000002</v>
      </c>
      <c r="I170" s="36">
        <v>119.67000000000002</v>
      </c>
      <c r="J170" s="36">
        <v>121.44000000000003</v>
      </c>
      <c r="K170" s="31">
        <v>117.9</v>
      </c>
      <c r="L170" s="31">
        <v>114.97</v>
      </c>
      <c r="M170" s="31">
        <v>241.97409999999999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599.9</v>
      </c>
      <c r="D171" s="36">
        <v>594.30000000000007</v>
      </c>
      <c r="E171" s="36">
        <v>587.10000000000014</v>
      </c>
      <c r="F171" s="36">
        <v>574.30000000000007</v>
      </c>
      <c r="G171" s="36">
        <v>567.10000000000014</v>
      </c>
      <c r="H171" s="36">
        <v>607.10000000000014</v>
      </c>
      <c r="I171" s="36">
        <v>614.30000000000018</v>
      </c>
      <c r="J171" s="36">
        <v>627.10000000000014</v>
      </c>
      <c r="K171" s="31">
        <v>601.5</v>
      </c>
      <c r="L171" s="31">
        <v>581.5</v>
      </c>
      <c r="M171" s="31">
        <v>105.1849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561.70000000000005</v>
      </c>
      <c r="D172" s="36">
        <v>565.83333333333337</v>
      </c>
      <c r="E172" s="36">
        <v>555.86666666666679</v>
      </c>
      <c r="F172" s="36">
        <v>550.03333333333342</v>
      </c>
      <c r="G172" s="36">
        <v>540.06666666666683</v>
      </c>
      <c r="H172" s="36">
        <v>571.66666666666674</v>
      </c>
      <c r="I172" s="36">
        <v>581.63333333333321</v>
      </c>
      <c r="J172" s="36">
        <v>587.4666666666667</v>
      </c>
      <c r="K172" s="31">
        <v>575.79999999999995</v>
      </c>
      <c r="L172" s="31">
        <v>560</v>
      </c>
      <c r="M172" s="31">
        <v>94.991060000000004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2991.9</v>
      </c>
      <c r="D173" s="36">
        <v>2993.2666666666664</v>
      </c>
      <c r="E173" s="36">
        <v>2978.6833333333329</v>
      </c>
      <c r="F173" s="36">
        <v>2965.4666666666667</v>
      </c>
      <c r="G173" s="36">
        <v>2950.8833333333332</v>
      </c>
      <c r="H173" s="36">
        <v>3006.4833333333327</v>
      </c>
      <c r="I173" s="36">
        <v>3021.0666666666666</v>
      </c>
      <c r="J173" s="36">
        <v>3034.2833333333324</v>
      </c>
      <c r="K173" s="31">
        <v>3007.85</v>
      </c>
      <c r="L173" s="31">
        <v>2980.05</v>
      </c>
      <c r="M173" s="31">
        <v>42.059040000000003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710.7</v>
      </c>
      <c r="D174" s="36">
        <v>707.88333333333333</v>
      </c>
      <c r="E174" s="36">
        <v>702.81666666666661</v>
      </c>
      <c r="F174" s="36">
        <v>694.93333333333328</v>
      </c>
      <c r="G174" s="36">
        <v>689.86666666666656</v>
      </c>
      <c r="H174" s="36">
        <v>715.76666666666665</v>
      </c>
      <c r="I174" s="36">
        <v>720.83333333333348</v>
      </c>
      <c r="J174" s="36">
        <v>728.7166666666667</v>
      </c>
      <c r="K174" s="31">
        <v>712.95</v>
      </c>
      <c r="L174" s="31">
        <v>700</v>
      </c>
      <c r="M174" s="31">
        <v>13.980650000000001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1761.3</v>
      </c>
      <c r="D175" s="36">
        <v>1734.95</v>
      </c>
      <c r="E175" s="36">
        <v>1699.1000000000001</v>
      </c>
      <c r="F175" s="36">
        <v>1636.9</v>
      </c>
      <c r="G175" s="36">
        <v>1601.0500000000002</v>
      </c>
      <c r="H175" s="36">
        <v>1797.15</v>
      </c>
      <c r="I175" s="36">
        <v>1833</v>
      </c>
      <c r="J175" s="36">
        <v>1895.2</v>
      </c>
      <c r="K175" s="31">
        <v>1770.8</v>
      </c>
      <c r="L175" s="31">
        <v>1672.75</v>
      </c>
      <c r="M175" s="31">
        <v>39.516620000000003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2473.5</v>
      </c>
      <c r="D176" s="36">
        <v>2471.25</v>
      </c>
      <c r="E176" s="36">
        <v>2454.6</v>
      </c>
      <c r="F176" s="36">
        <v>2435.6999999999998</v>
      </c>
      <c r="G176" s="36">
        <v>2419.0499999999997</v>
      </c>
      <c r="H176" s="36">
        <v>2490.15</v>
      </c>
      <c r="I176" s="36">
        <v>2506.7999999999997</v>
      </c>
      <c r="J176" s="36">
        <v>2525.7000000000003</v>
      </c>
      <c r="K176" s="31">
        <v>2487.9</v>
      </c>
      <c r="L176" s="31">
        <v>2452.35</v>
      </c>
      <c r="M176" s="31">
        <v>2.5351599999999999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189.51</v>
      </c>
      <c r="D177" s="36">
        <v>187.32000000000002</v>
      </c>
      <c r="E177" s="36">
        <v>184.34000000000003</v>
      </c>
      <c r="F177" s="36">
        <v>179.17000000000002</v>
      </c>
      <c r="G177" s="36">
        <v>176.19000000000003</v>
      </c>
      <c r="H177" s="36">
        <v>192.49000000000004</v>
      </c>
      <c r="I177" s="36">
        <v>195.47</v>
      </c>
      <c r="J177" s="36">
        <v>200.64000000000004</v>
      </c>
      <c r="K177" s="31">
        <v>190.3</v>
      </c>
      <c r="L177" s="31">
        <v>182.15</v>
      </c>
      <c r="M177" s="31">
        <v>285.28685999999999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24730.55</v>
      </c>
      <c r="D178" s="36">
        <v>24763.516666666666</v>
      </c>
      <c r="E178" s="36">
        <v>24567.033333333333</v>
      </c>
      <c r="F178" s="36">
        <v>24403.516666666666</v>
      </c>
      <c r="G178" s="36">
        <v>24207.033333333333</v>
      </c>
      <c r="H178" s="36">
        <v>24927.033333333333</v>
      </c>
      <c r="I178" s="36">
        <v>25123.516666666663</v>
      </c>
      <c r="J178" s="36">
        <v>25287.033333333333</v>
      </c>
      <c r="K178" s="31">
        <v>24960</v>
      </c>
      <c r="L178" s="31">
        <v>24600</v>
      </c>
      <c r="M178" s="31">
        <v>0.24732999999999999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3159.85</v>
      </c>
      <c r="D179" s="36">
        <v>3129.7166666666672</v>
      </c>
      <c r="E179" s="36">
        <v>3082.4333333333343</v>
      </c>
      <c r="F179" s="36">
        <v>3005.0166666666673</v>
      </c>
      <c r="G179" s="36">
        <v>2957.7333333333345</v>
      </c>
      <c r="H179" s="36">
        <v>3207.1333333333341</v>
      </c>
      <c r="I179" s="36">
        <v>3254.416666666667</v>
      </c>
      <c r="J179" s="36">
        <v>3331.8333333333339</v>
      </c>
      <c r="K179" s="31">
        <v>3177</v>
      </c>
      <c r="L179" s="31">
        <v>3052.3</v>
      </c>
      <c r="M179" s="31">
        <v>24.299109999999999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7084.05</v>
      </c>
      <c r="D180" s="36">
        <v>7080.1499999999987</v>
      </c>
      <c r="E180" s="36">
        <v>7008.2999999999975</v>
      </c>
      <c r="F180" s="36">
        <v>6932.5499999999984</v>
      </c>
      <c r="G180" s="36">
        <v>6860.6999999999971</v>
      </c>
      <c r="H180" s="36">
        <v>7155.8999999999978</v>
      </c>
      <c r="I180" s="36">
        <v>7227.7499999999982</v>
      </c>
      <c r="J180" s="36">
        <v>7303.4999999999982</v>
      </c>
      <c r="K180" s="31">
        <v>7152</v>
      </c>
      <c r="L180" s="31">
        <v>7004.4</v>
      </c>
      <c r="M180" s="31">
        <v>1.7609900000000001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699.6</v>
      </c>
      <c r="D181" s="36">
        <v>694.4666666666667</v>
      </c>
      <c r="E181" s="36">
        <v>686.73333333333335</v>
      </c>
      <c r="F181" s="36">
        <v>673.86666666666667</v>
      </c>
      <c r="G181" s="36">
        <v>666.13333333333333</v>
      </c>
      <c r="H181" s="36">
        <v>707.33333333333337</v>
      </c>
      <c r="I181" s="36">
        <v>715.06666666666672</v>
      </c>
      <c r="J181" s="36">
        <v>727.93333333333339</v>
      </c>
      <c r="K181" s="31">
        <v>702.2</v>
      </c>
      <c r="L181" s="31">
        <v>681.6</v>
      </c>
      <c r="M181" s="31">
        <v>6.6670299999999996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820.3</v>
      </c>
      <c r="D182" s="36">
        <v>818.88333333333333</v>
      </c>
      <c r="E182" s="36">
        <v>814.76666666666665</v>
      </c>
      <c r="F182" s="36">
        <v>809.23333333333335</v>
      </c>
      <c r="G182" s="36">
        <v>805.11666666666667</v>
      </c>
      <c r="H182" s="36">
        <v>824.41666666666663</v>
      </c>
      <c r="I182" s="36">
        <v>828.53333333333319</v>
      </c>
      <c r="J182" s="36">
        <v>834.06666666666661</v>
      </c>
      <c r="K182" s="31">
        <v>823</v>
      </c>
      <c r="L182" s="31">
        <v>813.35</v>
      </c>
      <c r="M182" s="31">
        <v>103.47493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133.15</v>
      </c>
      <c r="D183" s="36">
        <v>132.47</v>
      </c>
      <c r="E183" s="36">
        <v>131.49</v>
      </c>
      <c r="F183" s="36">
        <v>129.83000000000001</v>
      </c>
      <c r="G183" s="36">
        <v>128.85000000000002</v>
      </c>
      <c r="H183" s="36">
        <v>134.13</v>
      </c>
      <c r="I183" s="36">
        <v>135.10999999999996</v>
      </c>
      <c r="J183" s="36">
        <v>136.76999999999998</v>
      </c>
      <c r="K183" s="31">
        <v>133.44999999999999</v>
      </c>
      <c r="L183" s="31">
        <v>130.81</v>
      </c>
      <c r="M183" s="31">
        <v>168.42938000000001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1766.35</v>
      </c>
      <c r="D184" s="36">
        <v>1760.7666666666664</v>
      </c>
      <c r="E184" s="36">
        <v>1750.7333333333329</v>
      </c>
      <c r="F184" s="36">
        <v>1735.1166666666666</v>
      </c>
      <c r="G184" s="36">
        <v>1725.083333333333</v>
      </c>
      <c r="H184" s="36">
        <v>1776.3833333333328</v>
      </c>
      <c r="I184" s="36">
        <v>1786.4166666666665</v>
      </c>
      <c r="J184" s="36">
        <v>1802.0333333333326</v>
      </c>
      <c r="K184" s="31">
        <v>1770.8</v>
      </c>
      <c r="L184" s="31">
        <v>1745.15</v>
      </c>
      <c r="M184" s="31">
        <v>17.665970000000002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791.7</v>
      </c>
      <c r="D185" s="36">
        <v>797.4666666666667</v>
      </c>
      <c r="E185" s="36">
        <v>780.73333333333335</v>
      </c>
      <c r="F185" s="36">
        <v>769.76666666666665</v>
      </c>
      <c r="G185" s="36">
        <v>753.0333333333333</v>
      </c>
      <c r="H185" s="36">
        <v>808.43333333333339</v>
      </c>
      <c r="I185" s="36">
        <v>825.16666666666674</v>
      </c>
      <c r="J185" s="36">
        <v>836.13333333333344</v>
      </c>
      <c r="K185" s="31">
        <v>814.2</v>
      </c>
      <c r="L185" s="31">
        <v>786.5</v>
      </c>
      <c r="M185" s="31">
        <v>8.0266500000000001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829.25</v>
      </c>
      <c r="D186" s="36">
        <v>829.16666666666663</v>
      </c>
      <c r="E186" s="36">
        <v>818.63333333333321</v>
      </c>
      <c r="F186" s="36">
        <v>808.01666666666654</v>
      </c>
      <c r="G186" s="36">
        <v>797.48333333333312</v>
      </c>
      <c r="H186" s="36">
        <v>839.7833333333333</v>
      </c>
      <c r="I186" s="36">
        <v>850.31666666666683</v>
      </c>
      <c r="J186" s="36">
        <v>860.93333333333339</v>
      </c>
      <c r="K186" s="31">
        <v>839.7</v>
      </c>
      <c r="L186" s="31">
        <v>818.55</v>
      </c>
      <c r="M186" s="31">
        <v>8.6107899999999997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2636.2</v>
      </c>
      <c r="D187" s="36">
        <v>2631.8833333333337</v>
      </c>
      <c r="E187" s="36">
        <v>2616.3666666666672</v>
      </c>
      <c r="F187" s="36">
        <v>2596.5333333333338</v>
      </c>
      <c r="G187" s="36">
        <v>2581.0166666666673</v>
      </c>
      <c r="H187" s="36">
        <v>2651.7166666666672</v>
      </c>
      <c r="I187" s="36">
        <v>2667.2333333333336</v>
      </c>
      <c r="J187" s="36">
        <v>2687.0666666666671</v>
      </c>
      <c r="K187" s="31">
        <v>2647.4</v>
      </c>
      <c r="L187" s="31">
        <v>2612.0500000000002</v>
      </c>
      <c r="M187" s="31">
        <v>5.4611499999999999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1059.6500000000001</v>
      </c>
      <c r="D188" s="36">
        <v>1057.3833333333334</v>
      </c>
      <c r="E188" s="36">
        <v>1050.7666666666669</v>
      </c>
      <c r="F188" s="36">
        <v>1041.8833333333334</v>
      </c>
      <c r="G188" s="36">
        <v>1035.2666666666669</v>
      </c>
      <c r="H188" s="36">
        <v>1066.2666666666669</v>
      </c>
      <c r="I188" s="36">
        <v>1072.8833333333332</v>
      </c>
      <c r="J188" s="36">
        <v>1081.7666666666669</v>
      </c>
      <c r="K188" s="31">
        <v>1064</v>
      </c>
      <c r="L188" s="31">
        <v>1048.5</v>
      </c>
      <c r="M188" s="31">
        <v>5.4752200000000002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1879.45</v>
      </c>
      <c r="D189" s="36">
        <v>1877.5999999999997</v>
      </c>
      <c r="E189" s="36">
        <v>1868.1999999999994</v>
      </c>
      <c r="F189" s="36">
        <v>1856.9499999999996</v>
      </c>
      <c r="G189" s="36">
        <v>1847.5499999999993</v>
      </c>
      <c r="H189" s="36">
        <v>1888.8499999999995</v>
      </c>
      <c r="I189" s="36">
        <v>1898.2499999999995</v>
      </c>
      <c r="J189" s="36">
        <v>1909.4999999999995</v>
      </c>
      <c r="K189" s="31">
        <v>1887</v>
      </c>
      <c r="L189" s="31">
        <v>1866.35</v>
      </c>
      <c r="M189" s="31">
        <v>4.0510900000000003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4523.3</v>
      </c>
      <c r="D190" s="36">
        <v>4529.4333333333334</v>
      </c>
      <c r="E190" s="36">
        <v>4493.8666666666668</v>
      </c>
      <c r="F190" s="36">
        <v>4464.4333333333334</v>
      </c>
      <c r="G190" s="36">
        <v>4428.8666666666668</v>
      </c>
      <c r="H190" s="36">
        <v>4558.8666666666668</v>
      </c>
      <c r="I190" s="36">
        <v>4594.4333333333343</v>
      </c>
      <c r="J190" s="36">
        <v>4623.8666666666668</v>
      </c>
      <c r="K190" s="31">
        <v>4565</v>
      </c>
      <c r="L190" s="31">
        <v>4500</v>
      </c>
      <c r="M190" s="31">
        <v>22.122979999999998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1171.2</v>
      </c>
      <c r="D191" s="36">
        <v>1173.6333333333334</v>
      </c>
      <c r="E191" s="36">
        <v>1164.3166666666668</v>
      </c>
      <c r="F191" s="36">
        <v>1157.4333333333334</v>
      </c>
      <c r="G191" s="36">
        <v>1148.1166666666668</v>
      </c>
      <c r="H191" s="36">
        <v>1180.5166666666669</v>
      </c>
      <c r="I191" s="36">
        <v>1189.8333333333335</v>
      </c>
      <c r="J191" s="36">
        <v>1196.7166666666669</v>
      </c>
      <c r="K191" s="31">
        <v>1182.95</v>
      </c>
      <c r="L191" s="31">
        <v>1166.75</v>
      </c>
      <c r="M191" s="31">
        <v>6.7332900000000002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6929.35</v>
      </c>
      <c r="D192" s="36">
        <v>6936.7833333333328</v>
      </c>
      <c r="E192" s="36">
        <v>6893.5666666666657</v>
      </c>
      <c r="F192" s="36">
        <v>6857.7833333333328</v>
      </c>
      <c r="G192" s="36">
        <v>6814.5666666666657</v>
      </c>
      <c r="H192" s="36">
        <v>6972.5666666666657</v>
      </c>
      <c r="I192" s="36">
        <v>7015.7833333333328</v>
      </c>
      <c r="J192" s="36">
        <v>7051.5666666666657</v>
      </c>
      <c r="K192" s="31">
        <v>6980</v>
      </c>
      <c r="L192" s="31">
        <v>6901</v>
      </c>
      <c r="M192" s="31">
        <v>0.75961000000000001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749.25</v>
      </c>
      <c r="D193" s="36">
        <v>750.41666666666663</v>
      </c>
      <c r="E193" s="36">
        <v>744.83333333333326</v>
      </c>
      <c r="F193" s="36">
        <v>740.41666666666663</v>
      </c>
      <c r="G193" s="36">
        <v>734.83333333333326</v>
      </c>
      <c r="H193" s="36">
        <v>754.83333333333326</v>
      </c>
      <c r="I193" s="36">
        <v>760.41666666666652</v>
      </c>
      <c r="J193" s="36">
        <v>764.83333333333326</v>
      </c>
      <c r="K193" s="31">
        <v>756</v>
      </c>
      <c r="L193" s="31">
        <v>746</v>
      </c>
      <c r="M193" s="31">
        <v>139.93987000000001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1086.9000000000001</v>
      </c>
      <c r="D194" s="36">
        <v>1089</v>
      </c>
      <c r="E194" s="36">
        <v>1079.95</v>
      </c>
      <c r="F194" s="36">
        <v>1073</v>
      </c>
      <c r="G194" s="36">
        <v>1063.95</v>
      </c>
      <c r="H194" s="36">
        <v>1095.95</v>
      </c>
      <c r="I194" s="36">
        <v>1105.0000000000002</v>
      </c>
      <c r="J194" s="36">
        <v>1111.95</v>
      </c>
      <c r="K194" s="31">
        <v>1098.05</v>
      </c>
      <c r="L194" s="31">
        <v>1082.05</v>
      </c>
      <c r="M194" s="31">
        <v>56.25723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422.3</v>
      </c>
      <c r="D195" s="36">
        <v>420.9666666666667</v>
      </c>
      <c r="E195" s="36">
        <v>418.03333333333342</v>
      </c>
      <c r="F195" s="36">
        <v>413.76666666666671</v>
      </c>
      <c r="G195" s="36">
        <v>410.83333333333343</v>
      </c>
      <c r="H195" s="36">
        <v>425.23333333333341</v>
      </c>
      <c r="I195" s="36">
        <v>428.16666666666669</v>
      </c>
      <c r="J195" s="36">
        <v>432.43333333333339</v>
      </c>
      <c r="K195" s="31">
        <v>423.9</v>
      </c>
      <c r="L195" s="31">
        <v>416.7</v>
      </c>
      <c r="M195" s="31">
        <v>79.518799999999999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153.93</v>
      </c>
      <c r="D196" s="36">
        <v>154.14333333333335</v>
      </c>
      <c r="E196" s="36">
        <v>152.5866666666667</v>
      </c>
      <c r="F196" s="36">
        <v>151.24333333333337</v>
      </c>
      <c r="G196" s="36">
        <v>149.68666666666672</v>
      </c>
      <c r="H196" s="36">
        <v>155.48666666666668</v>
      </c>
      <c r="I196" s="36">
        <v>157.04333333333335</v>
      </c>
      <c r="J196" s="36">
        <v>158.38666666666666</v>
      </c>
      <c r="K196" s="31">
        <v>155.69999999999999</v>
      </c>
      <c r="L196" s="31">
        <v>152.80000000000001</v>
      </c>
      <c r="M196" s="31">
        <v>375.59016000000003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1628.6</v>
      </c>
      <c r="D197" s="36">
        <v>1619.1666666666667</v>
      </c>
      <c r="E197" s="36">
        <v>1604.6833333333334</v>
      </c>
      <c r="F197" s="36">
        <v>1580.7666666666667</v>
      </c>
      <c r="G197" s="36">
        <v>1566.2833333333333</v>
      </c>
      <c r="H197" s="36">
        <v>1643.0833333333335</v>
      </c>
      <c r="I197" s="36">
        <v>1657.5666666666666</v>
      </c>
      <c r="J197" s="36">
        <v>1681.4833333333336</v>
      </c>
      <c r="K197" s="31">
        <v>1633.65</v>
      </c>
      <c r="L197" s="31">
        <v>1595.25</v>
      </c>
      <c r="M197" s="31">
        <v>24.422809999999998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809.8</v>
      </c>
      <c r="D198" s="36">
        <v>813.11666666666667</v>
      </c>
      <c r="E198" s="36">
        <v>802.23333333333335</v>
      </c>
      <c r="F198" s="36">
        <v>794.66666666666663</v>
      </c>
      <c r="G198" s="36">
        <v>783.7833333333333</v>
      </c>
      <c r="H198" s="36">
        <v>820.68333333333339</v>
      </c>
      <c r="I198" s="36">
        <v>831.56666666666683</v>
      </c>
      <c r="J198" s="36">
        <v>839.13333333333344</v>
      </c>
      <c r="K198" s="31">
        <v>824</v>
      </c>
      <c r="L198" s="31">
        <v>805.55</v>
      </c>
      <c r="M198" s="31">
        <v>8.0579000000000001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3474.9</v>
      </c>
      <c r="D199" s="36">
        <v>3470.7999999999997</v>
      </c>
      <c r="E199" s="36">
        <v>3458.4999999999995</v>
      </c>
      <c r="F199" s="36">
        <v>3442.1</v>
      </c>
      <c r="G199" s="36">
        <v>3429.7999999999997</v>
      </c>
      <c r="H199" s="36">
        <v>3487.1999999999994</v>
      </c>
      <c r="I199" s="36">
        <v>3499.4999999999995</v>
      </c>
      <c r="J199" s="36">
        <v>3515.8999999999992</v>
      </c>
      <c r="K199" s="31">
        <v>3483.1</v>
      </c>
      <c r="L199" s="31">
        <v>3454.4</v>
      </c>
      <c r="M199" s="31">
        <v>5.2659099999999999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3362.5</v>
      </c>
      <c r="D200" s="36">
        <v>3362.35</v>
      </c>
      <c r="E200" s="36">
        <v>3345.2</v>
      </c>
      <c r="F200" s="36">
        <v>3327.9</v>
      </c>
      <c r="G200" s="36">
        <v>3310.75</v>
      </c>
      <c r="H200" s="36">
        <v>3379.6499999999996</v>
      </c>
      <c r="I200" s="36">
        <v>3396.8</v>
      </c>
      <c r="J200" s="36">
        <v>3414.0999999999995</v>
      </c>
      <c r="K200" s="31">
        <v>3379.5</v>
      </c>
      <c r="L200" s="31">
        <v>3345.05</v>
      </c>
      <c r="M200" s="31">
        <v>2.0628799999999998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1797.35</v>
      </c>
      <c r="D201" s="36">
        <v>1760.6333333333332</v>
      </c>
      <c r="E201" s="36">
        <v>1707.9666666666665</v>
      </c>
      <c r="F201" s="36">
        <v>1618.5833333333333</v>
      </c>
      <c r="G201" s="36">
        <v>1565.9166666666665</v>
      </c>
      <c r="H201" s="36">
        <v>1850.0166666666664</v>
      </c>
      <c r="I201" s="36">
        <v>1902.6833333333334</v>
      </c>
      <c r="J201" s="36">
        <v>1992.0666666666664</v>
      </c>
      <c r="K201" s="31">
        <v>1813.3</v>
      </c>
      <c r="L201" s="31">
        <v>1671.25</v>
      </c>
      <c r="M201" s="31">
        <v>19.300319999999999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6793.9</v>
      </c>
      <c r="D202" s="36">
        <v>6739.5499999999993</v>
      </c>
      <c r="E202" s="36">
        <v>6659.3999999999987</v>
      </c>
      <c r="F202" s="36">
        <v>6524.9</v>
      </c>
      <c r="G202" s="36">
        <v>6444.7499999999991</v>
      </c>
      <c r="H202" s="36">
        <v>6874.0499999999984</v>
      </c>
      <c r="I202" s="36">
        <v>6954.2</v>
      </c>
      <c r="J202" s="36">
        <v>7088.699999999998</v>
      </c>
      <c r="K202" s="31">
        <v>6819.7</v>
      </c>
      <c r="L202" s="31">
        <v>6605.05</v>
      </c>
      <c r="M202" s="31">
        <v>11.435919999999999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4113.55</v>
      </c>
      <c r="D203" s="36">
        <v>4075.1166666666663</v>
      </c>
      <c r="E203" s="36">
        <v>4022.2333333333327</v>
      </c>
      <c r="F203" s="36">
        <v>3930.9166666666665</v>
      </c>
      <c r="G203" s="36">
        <v>3878.0333333333328</v>
      </c>
      <c r="H203" s="36">
        <v>4166.4333333333325</v>
      </c>
      <c r="I203" s="36">
        <v>4219.3166666666666</v>
      </c>
      <c r="J203" s="36">
        <v>4310.6333333333323</v>
      </c>
      <c r="K203" s="31">
        <v>4128</v>
      </c>
      <c r="L203" s="31">
        <v>3983.8</v>
      </c>
      <c r="M203" s="31">
        <v>1.70631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566.15</v>
      </c>
      <c r="D204" s="36">
        <v>564.41666666666663</v>
      </c>
      <c r="E204" s="36">
        <v>561.83333333333326</v>
      </c>
      <c r="F204" s="36">
        <v>557.51666666666665</v>
      </c>
      <c r="G204" s="36">
        <v>554.93333333333328</v>
      </c>
      <c r="H204" s="36">
        <v>568.73333333333323</v>
      </c>
      <c r="I204" s="36">
        <v>571.31666666666649</v>
      </c>
      <c r="J204" s="36">
        <v>575.63333333333321</v>
      </c>
      <c r="K204" s="31">
        <v>567</v>
      </c>
      <c r="L204" s="31">
        <v>560.1</v>
      </c>
      <c r="M204" s="31">
        <v>11.940200000000001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11349.7</v>
      </c>
      <c r="D205" s="36">
        <v>11384.050000000001</v>
      </c>
      <c r="E205" s="36">
        <v>11243.100000000002</v>
      </c>
      <c r="F205" s="36">
        <v>11136.500000000002</v>
      </c>
      <c r="G205" s="36">
        <v>10995.550000000003</v>
      </c>
      <c r="H205" s="36">
        <v>11490.650000000001</v>
      </c>
      <c r="I205" s="36">
        <v>11631.600000000002</v>
      </c>
      <c r="J205" s="36">
        <v>11738.2</v>
      </c>
      <c r="K205" s="31">
        <v>11525</v>
      </c>
      <c r="L205" s="31">
        <v>11277.45</v>
      </c>
      <c r="M205" s="31">
        <v>4.2108400000000001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125.56</v>
      </c>
      <c r="D206" s="36">
        <v>124.19333333333333</v>
      </c>
      <c r="E206" s="36">
        <v>121.38666666666666</v>
      </c>
      <c r="F206" s="36">
        <v>117.21333333333332</v>
      </c>
      <c r="G206" s="36">
        <v>114.40666666666665</v>
      </c>
      <c r="H206" s="36">
        <v>128.36666666666667</v>
      </c>
      <c r="I206" s="36">
        <v>131.17333333333335</v>
      </c>
      <c r="J206" s="36">
        <v>135.34666666666666</v>
      </c>
      <c r="K206" s="31">
        <v>127</v>
      </c>
      <c r="L206" s="31">
        <v>120.02</v>
      </c>
      <c r="M206" s="31">
        <v>184.80067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1937.7</v>
      </c>
      <c r="D207" s="36">
        <v>1953.95</v>
      </c>
      <c r="E207" s="36">
        <v>1918</v>
      </c>
      <c r="F207" s="36">
        <v>1898.3</v>
      </c>
      <c r="G207" s="36">
        <v>1862.35</v>
      </c>
      <c r="H207" s="36">
        <v>1973.65</v>
      </c>
      <c r="I207" s="36">
        <v>2009.6000000000004</v>
      </c>
      <c r="J207" s="36">
        <v>2029.3000000000002</v>
      </c>
      <c r="K207" s="31">
        <v>1989.9</v>
      </c>
      <c r="L207" s="31">
        <v>1934.25</v>
      </c>
      <c r="M207" s="31">
        <v>3.7274699999999998</v>
      </c>
      <c r="N207" s="1"/>
      <c r="O207" s="1"/>
    </row>
    <row r="208" spans="1:15" ht="12.75" customHeight="1">
      <c r="A208" s="51">
        <v>203</v>
      </c>
      <c r="B208" s="53" t="s">
        <v>880</v>
      </c>
      <c r="C208" s="31">
        <v>1407.25</v>
      </c>
      <c r="D208" s="36">
        <v>1405.8166666666666</v>
      </c>
      <c r="E208" s="36">
        <v>1400.1833333333332</v>
      </c>
      <c r="F208" s="36">
        <v>1393.1166666666666</v>
      </c>
      <c r="G208" s="36">
        <v>1387.4833333333331</v>
      </c>
      <c r="H208" s="36">
        <v>1412.8833333333332</v>
      </c>
      <c r="I208" s="36">
        <v>1418.5166666666664</v>
      </c>
      <c r="J208" s="36">
        <v>1425.5833333333333</v>
      </c>
      <c r="K208" s="31">
        <v>1411.45</v>
      </c>
      <c r="L208" s="31">
        <v>1398.75</v>
      </c>
      <c r="M208" s="31">
        <v>4.1040900000000002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1491.6</v>
      </c>
      <c r="D209" s="36">
        <v>1494.1333333333332</v>
      </c>
      <c r="E209" s="36">
        <v>1473.5666666666664</v>
      </c>
      <c r="F209" s="36">
        <v>1455.5333333333331</v>
      </c>
      <c r="G209" s="36">
        <v>1434.9666666666662</v>
      </c>
      <c r="H209" s="36">
        <v>1512.1666666666665</v>
      </c>
      <c r="I209" s="36">
        <v>1532.7333333333331</v>
      </c>
      <c r="J209" s="36">
        <v>1550.7666666666667</v>
      </c>
      <c r="K209" s="31">
        <v>1514.7</v>
      </c>
      <c r="L209" s="31">
        <v>1476.1</v>
      </c>
      <c r="M209" s="31">
        <v>19.548909999999999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446.65</v>
      </c>
      <c r="D210" s="36">
        <v>444.88333333333338</v>
      </c>
      <c r="E210" s="36">
        <v>441.91666666666674</v>
      </c>
      <c r="F210" s="36">
        <v>437.18333333333334</v>
      </c>
      <c r="G210" s="36">
        <v>434.2166666666667</v>
      </c>
      <c r="H210" s="36">
        <v>449.61666666666679</v>
      </c>
      <c r="I210" s="36">
        <v>452.58333333333337</v>
      </c>
      <c r="J210" s="36">
        <v>457.31666666666683</v>
      </c>
      <c r="K210" s="31">
        <v>447.85</v>
      </c>
      <c r="L210" s="31">
        <v>440.15</v>
      </c>
      <c r="M210" s="31">
        <v>88.878879999999995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15.94</v>
      </c>
      <c r="D211" s="36">
        <v>16.046666666666667</v>
      </c>
      <c r="E211" s="36">
        <v>15.803333333333335</v>
      </c>
      <c r="F211" s="36">
        <v>15.666666666666668</v>
      </c>
      <c r="G211" s="36">
        <v>15.423333333333336</v>
      </c>
      <c r="H211" s="36">
        <v>16.183333333333334</v>
      </c>
      <c r="I211" s="36">
        <v>16.426666666666666</v>
      </c>
      <c r="J211" s="36">
        <v>16.563333333333333</v>
      </c>
      <c r="K211" s="31">
        <v>16.29</v>
      </c>
      <c r="L211" s="31">
        <v>15.91</v>
      </c>
      <c r="M211" s="31">
        <v>3094.9036900000001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1659.15</v>
      </c>
      <c r="D212" s="36">
        <v>1641.0333333333335</v>
      </c>
      <c r="E212" s="36">
        <v>1610.116666666667</v>
      </c>
      <c r="F212" s="36">
        <v>1561.0833333333335</v>
      </c>
      <c r="G212" s="36">
        <v>1530.166666666667</v>
      </c>
      <c r="H212" s="36">
        <v>1690.0666666666671</v>
      </c>
      <c r="I212" s="36">
        <v>1720.9833333333336</v>
      </c>
      <c r="J212" s="36">
        <v>1770.0166666666671</v>
      </c>
      <c r="K212" s="31">
        <v>1671.95</v>
      </c>
      <c r="L212" s="31">
        <v>1592</v>
      </c>
      <c r="M212" s="31">
        <v>45.247590000000002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524.65</v>
      </c>
      <c r="D213" s="36">
        <v>523.9666666666667</v>
      </c>
      <c r="E213" s="36">
        <v>520.33333333333337</v>
      </c>
      <c r="F213" s="36">
        <v>516.01666666666665</v>
      </c>
      <c r="G213" s="36">
        <v>512.38333333333333</v>
      </c>
      <c r="H213" s="36">
        <v>528.28333333333342</v>
      </c>
      <c r="I213" s="36">
        <v>531.91666666666663</v>
      </c>
      <c r="J213" s="36">
        <v>536.23333333333346</v>
      </c>
      <c r="K213" s="31">
        <v>527.6</v>
      </c>
      <c r="L213" s="31">
        <v>519.65</v>
      </c>
      <c r="M213" s="31">
        <v>47.719059999999999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24.51</v>
      </c>
      <c r="D214" s="36">
        <v>24.5</v>
      </c>
      <c r="E214" s="36">
        <v>24.36</v>
      </c>
      <c r="F214" s="36">
        <v>24.21</v>
      </c>
      <c r="G214" s="36">
        <v>24.07</v>
      </c>
      <c r="H214" s="36">
        <v>24.65</v>
      </c>
      <c r="I214" s="36">
        <v>24.79</v>
      </c>
      <c r="J214" s="36">
        <v>24.939999999999998</v>
      </c>
      <c r="K214" s="31">
        <v>24.64</v>
      </c>
      <c r="L214" s="31">
        <v>24.35</v>
      </c>
      <c r="M214" s="31">
        <v>879.12368000000004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135.30000000000001</v>
      </c>
      <c r="D215" s="36">
        <v>135.5</v>
      </c>
      <c r="E215" s="36">
        <v>134.82</v>
      </c>
      <c r="F215" s="36">
        <v>134.34</v>
      </c>
      <c r="G215" s="36">
        <v>133.66</v>
      </c>
      <c r="H215" s="36">
        <v>135.97999999999999</v>
      </c>
      <c r="I215" s="36">
        <v>136.66</v>
      </c>
      <c r="J215" s="36">
        <v>137.13999999999999</v>
      </c>
      <c r="K215" s="31">
        <v>136.18</v>
      </c>
      <c r="L215" s="31">
        <v>135.02000000000001</v>
      </c>
      <c r="M215" s="31">
        <v>65.001419999999996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263.12</v>
      </c>
      <c r="D216" s="36">
        <v>261.94</v>
      </c>
      <c r="E216" s="36">
        <v>259.43</v>
      </c>
      <c r="F216" s="36">
        <v>255.74</v>
      </c>
      <c r="G216" s="36">
        <v>253.23000000000002</v>
      </c>
      <c r="H216" s="36">
        <v>265.63</v>
      </c>
      <c r="I216" s="36">
        <v>268.14</v>
      </c>
      <c r="J216" s="36">
        <v>271.83</v>
      </c>
      <c r="K216" s="31">
        <v>264.45</v>
      </c>
      <c r="L216" s="31">
        <v>258.25</v>
      </c>
      <c r="M216" s="31">
        <v>1323.9655600000001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1192.6500000000001</v>
      </c>
      <c r="D217" s="36">
        <v>1186.4833333333333</v>
      </c>
      <c r="E217" s="36">
        <v>1177.1666666666667</v>
      </c>
      <c r="F217" s="36">
        <v>1161.6833333333334</v>
      </c>
      <c r="G217" s="36">
        <v>1152.3666666666668</v>
      </c>
      <c r="H217" s="36">
        <v>1201.9666666666667</v>
      </c>
      <c r="I217" s="36">
        <v>1211.2833333333333</v>
      </c>
      <c r="J217" s="36">
        <v>1226.7666666666667</v>
      </c>
      <c r="K217" s="31">
        <v>1195.8</v>
      </c>
      <c r="L217" s="31">
        <v>1171</v>
      </c>
      <c r="M217" s="31">
        <v>18.768260000000001</v>
      </c>
      <c r="N217" s="1"/>
      <c r="O217" s="1"/>
    </row>
    <row r="218" spans="1:15" ht="12.75" customHeight="1">
      <c r="A218" s="54"/>
      <c r="B218" s="191"/>
      <c r="C218" s="273"/>
      <c r="D218" s="273"/>
      <c r="E218" s="273"/>
      <c r="F218" s="273"/>
      <c r="G218" s="273"/>
      <c r="H218" s="273"/>
      <c r="I218" s="273"/>
      <c r="J218" s="273"/>
      <c r="K218" s="273"/>
      <c r="L218" s="274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5"/>
      <c r="B1" s="36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45525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9" t="s">
        <v>16</v>
      </c>
      <c r="B9" s="361" t="s">
        <v>18</v>
      </c>
      <c r="C9" s="364" t="s">
        <v>20</v>
      </c>
      <c r="D9" s="364" t="s">
        <v>21</v>
      </c>
      <c r="E9" s="356" t="s">
        <v>22</v>
      </c>
      <c r="F9" s="357"/>
      <c r="G9" s="358"/>
      <c r="H9" s="356" t="s">
        <v>23</v>
      </c>
      <c r="I9" s="357"/>
      <c r="J9" s="358"/>
      <c r="K9" s="26"/>
      <c r="L9" s="27"/>
      <c r="M9" s="48"/>
      <c r="N9" s="1"/>
      <c r="O9" s="1"/>
    </row>
    <row r="10" spans="1:15" ht="42.75" customHeight="1">
      <c r="A10" s="360"/>
      <c r="B10" s="363"/>
      <c r="C10" s="363"/>
      <c r="D10" s="3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1098.75</v>
      </c>
      <c r="D11" s="36">
        <v>1094.05</v>
      </c>
      <c r="E11" s="36">
        <v>1075.25</v>
      </c>
      <c r="F11" s="36">
        <v>1051.75</v>
      </c>
      <c r="G11" s="36">
        <v>1032.95</v>
      </c>
      <c r="H11" s="36">
        <v>1117.55</v>
      </c>
      <c r="I11" s="36">
        <v>1136.3499999999997</v>
      </c>
      <c r="J11" s="36">
        <v>1159.8499999999999</v>
      </c>
      <c r="K11" s="31">
        <v>1112.8499999999999</v>
      </c>
      <c r="L11" s="31">
        <v>1070.55</v>
      </c>
      <c r="M11" s="31">
        <v>2.86388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35275.800000000003</v>
      </c>
      <c r="D12" s="36">
        <v>35457.26666666667</v>
      </c>
      <c r="E12" s="36">
        <v>34854.53333333334</v>
      </c>
      <c r="F12" s="36">
        <v>34433.26666666667</v>
      </c>
      <c r="G12" s="36">
        <v>33830.53333333334</v>
      </c>
      <c r="H12" s="36">
        <v>35878.53333333334</v>
      </c>
      <c r="I12" s="36">
        <v>36481.266666666663</v>
      </c>
      <c r="J12" s="36">
        <v>36902.53333333334</v>
      </c>
      <c r="K12" s="31">
        <v>36060</v>
      </c>
      <c r="L12" s="31">
        <v>35036</v>
      </c>
      <c r="M12" s="31">
        <v>5.1400000000000001E-2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7800.75</v>
      </c>
      <c r="D13" s="36">
        <v>7805.7666666666664</v>
      </c>
      <c r="E13" s="36">
        <v>7730.5333333333328</v>
      </c>
      <c r="F13" s="36">
        <v>7660.3166666666666</v>
      </c>
      <c r="G13" s="36">
        <v>7585.083333333333</v>
      </c>
      <c r="H13" s="36">
        <v>7875.9833333333327</v>
      </c>
      <c r="I13" s="36">
        <v>7951.2166666666662</v>
      </c>
      <c r="J13" s="36">
        <v>8021.4333333333325</v>
      </c>
      <c r="K13" s="31">
        <v>7881</v>
      </c>
      <c r="L13" s="31">
        <v>7735.55</v>
      </c>
      <c r="M13" s="31">
        <v>1.8075300000000001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2325.75</v>
      </c>
      <c r="D14" s="36">
        <v>2336.8666666666668</v>
      </c>
      <c r="E14" s="36">
        <v>2308.7833333333338</v>
      </c>
      <c r="F14" s="36">
        <v>2291.8166666666671</v>
      </c>
      <c r="G14" s="36">
        <v>2263.733333333334</v>
      </c>
      <c r="H14" s="36">
        <v>2353.8333333333335</v>
      </c>
      <c r="I14" s="36">
        <v>2381.9166666666665</v>
      </c>
      <c r="J14" s="36">
        <v>2398.8833333333332</v>
      </c>
      <c r="K14" s="31">
        <v>2364.9499999999998</v>
      </c>
      <c r="L14" s="31">
        <v>2319.9</v>
      </c>
      <c r="M14" s="31">
        <v>3.29779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4527.95</v>
      </c>
      <c r="D15" s="36">
        <v>4515.9833333333336</v>
      </c>
      <c r="E15" s="36">
        <v>4472.9666666666672</v>
      </c>
      <c r="F15" s="36">
        <v>4417.9833333333336</v>
      </c>
      <c r="G15" s="36">
        <v>4374.9666666666672</v>
      </c>
      <c r="H15" s="36">
        <v>4570.9666666666672</v>
      </c>
      <c r="I15" s="36">
        <v>4613.9833333333336</v>
      </c>
      <c r="J15" s="36">
        <v>4668.9666666666672</v>
      </c>
      <c r="K15" s="31">
        <v>4559</v>
      </c>
      <c r="L15" s="31">
        <v>4461</v>
      </c>
      <c r="M15" s="31">
        <v>0.29252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1346.95</v>
      </c>
      <c r="D16" s="36">
        <v>1353.95</v>
      </c>
      <c r="E16" s="36">
        <v>1334.95</v>
      </c>
      <c r="F16" s="36">
        <v>1322.95</v>
      </c>
      <c r="G16" s="36">
        <v>1303.95</v>
      </c>
      <c r="H16" s="36">
        <v>1365.95</v>
      </c>
      <c r="I16" s="36">
        <v>1384.95</v>
      </c>
      <c r="J16" s="36">
        <v>1396.95</v>
      </c>
      <c r="K16" s="31">
        <v>1372.95</v>
      </c>
      <c r="L16" s="31">
        <v>1341.95</v>
      </c>
      <c r="M16" s="31">
        <v>6.843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621.15</v>
      </c>
      <c r="D17" s="36">
        <v>621.94999999999993</v>
      </c>
      <c r="E17" s="36">
        <v>617.84999999999991</v>
      </c>
      <c r="F17" s="36">
        <v>614.54999999999995</v>
      </c>
      <c r="G17" s="36">
        <v>610.44999999999993</v>
      </c>
      <c r="H17" s="36">
        <v>625.24999999999989</v>
      </c>
      <c r="I17" s="36">
        <v>629.35</v>
      </c>
      <c r="J17" s="36">
        <v>632.64999999999986</v>
      </c>
      <c r="K17" s="31">
        <v>626.04999999999995</v>
      </c>
      <c r="L17" s="31">
        <v>618.65</v>
      </c>
      <c r="M17" s="31">
        <v>20.260459999999998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621.4</v>
      </c>
      <c r="D18" s="36">
        <v>620.01666666666665</v>
      </c>
      <c r="E18" s="36">
        <v>614.18333333333328</v>
      </c>
      <c r="F18" s="36">
        <v>606.96666666666658</v>
      </c>
      <c r="G18" s="36">
        <v>601.13333333333321</v>
      </c>
      <c r="H18" s="36">
        <v>627.23333333333335</v>
      </c>
      <c r="I18" s="36">
        <v>633.06666666666683</v>
      </c>
      <c r="J18" s="36">
        <v>640.28333333333342</v>
      </c>
      <c r="K18" s="31">
        <v>625.85</v>
      </c>
      <c r="L18" s="31">
        <v>612.79999999999995</v>
      </c>
      <c r="M18" s="31">
        <v>20.030909999999999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1673.3</v>
      </c>
      <c r="D19" s="36">
        <v>1674.1000000000001</v>
      </c>
      <c r="E19" s="36">
        <v>1659.2000000000003</v>
      </c>
      <c r="F19" s="36">
        <v>1645.1000000000001</v>
      </c>
      <c r="G19" s="36">
        <v>1630.2000000000003</v>
      </c>
      <c r="H19" s="36">
        <v>1688.2000000000003</v>
      </c>
      <c r="I19" s="36">
        <v>1703.1000000000004</v>
      </c>
      <c r="J19" s="36">
        <v>1717.2000000000003</v>
      </c>
      <c r="K19" s="31">
        <v>1689</v>
      </c>
      <c r="L19" s="31">
        <v>1660</v>
      </c>
      <c r="M19" s="31">
        <v>1.0970299999999999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27818.400000000001</v>
      </c>
      <c r="D20" s="36">
        <v>27909.183333333334</v>
      </c>
      <c r="E20" s="36">
        <v>27568.366666666669</v>
      </c>
      <c r="F20" s="36">
        <v>27318.333333333336</v>
      </c>
      <c r="G20" s="36">
        <v>26977.51666666667</v>
      </c>
      <c r="H20" s="36">
        <v>28159.216666666667</v>
      </c>
      <c r="I20" s="36">
        <v>28500.033333333333</v>
      </c>
      <c r="J20" s="36">
        <v>28750.066666666666</v>
      </c>
      <c r="K20" s="31">
        <v>28250</v>
      </c>
      <c r="L20" s="31">
        <v>27659.15</v>
      </c>
      <c r="M20" s="31">
        <v>7.954E-2</v>
      </c>
      <c r="N20" s="1"/>
      <c r="O20" s="1"/>
    </row>
    <row r="21" spans="1:15" ht="12" customHeight="1">
      <c r="A21" s="33">
        <v>11</v>
      </c>
      <c r="B21" s="53" t="s">
        <v>780</v>
      </c>
      <c r="C21" s="31">
        <v>1306.5</v>
      </c>
      <c r="D21" s="36">
        <v>1320.1666666666667</v>
      </c>
      <c r="E21" s="36">
        <v>1286.3333333333335</v>
      </c>
      <c r="F21" s="36">
        <v>1266.1666666666667</v>
      </c>
      <c r="G21" s="36">
        <v>1232.3333333333335</v>
      </c>
      <c r="H21" s="36">
        <v>1340.3333333333335</v>
      </c>
      <c r="I21" s="36">
        <v>1374.166666666667</v>
      </c>
      <c r="J21" s="36">
        <v>1394.3333333333335</v>
      </c>
      <c r="K21" s="31">
        <v>1354</v>
      </c>
      <c r="L21" s="31">
        <v>1300</v>
      </c>
      <c r="M21" s="31">
        <v>4.1587500000000004</v>
      </c>
      <c r="N21" s="1"/>
      <c r="O21" s="1"/>
    </row>
    <row r="22" spans="1:15" ht="12" customHeight="1">
      <c r="A22" s="33">
        <v>12</v>
      </c>
      <c r="B22" s="53" t="s">
        <v>820</v>
      </c>
      <c r="C22" s="31">
        <v>1099.9000000000001</v>
      </c>
      <c r="D22" s="36">
        <v>1100.3166666666666</v>
      </c>
      <c r="E22" s="36">
        <v>1090.3833333333332</v>
      </c>
      <c r="F22" s="36">
        <v>1080.8666666666666</v>
      </c>
      <c r="G22" s="36">
        <v>1070.9333333333332</v>
      </c>
      <c r="H22" s="36">
        <v>1109.8333333333333</v>
      </c>
      <c r="I22" s="36">
        <v>1119.7666666666667</v>
      </c>
      <c r="J22" s="36">
        <v>1129.2833333333333</v>
      </c>
      <c r="K22" s="31">
        <v>1110.25</v>
      </c>
      <c r="L22" s="31">
        <v>1090.8</v>
      </c>
      <c r="M22" s="31">
        <v>10.99089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3070.65</v>
      </c>
      <c r="D23" s="36">
        <v>3085.1666666666665</v>
      </c>
      <c r="E23" s="36">
        <v>3044.333333333333</v>
      </c>
      <c r="F23" s="36">
        <v>3018.0166666666664</v>
      </c>
      <c r="G23" s="36">
        <v>2977.1833333333329</v>
      </c>
      <c r="H23" s="36">
        <v>3111.4833333333331</v>
      </c>
      <c r="I23" s="36">
        <v>3152.3166666666662</v>
      </c>
      <c r="J23" s="36">
        <v>3178.6333333333332</v>
      </c>
      <c r="K23" s="31">
        <v>3126</v>
      </c>
      <c r="L23" s="31">
        <v>3058.85</v>
      </c>
      <c r="M23" s="31">
        <v>6.62263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1924.6</v>
      </c>
      <c r="D24" s="36">
        <v>1914.8999999999999</v>
      </c>
      <c r="E24" s="36">
        <v>1889.7999999999997</v>
      </c>
      <c r="F24" s="36">
        <v>1854.9999999999998</v>
      </c>
      <c r="G24" s="36">
        <v>1829.8999999999996</v>
      </c>
      <c r="H24" s="36">
        <v>1949.6999999999998</v>
      </c>
      <c r="I24" s="36">
        <v>1974.7999999999997</v>
      </c>
      <c r="J24" s="36">
        <v>2009.6</v>
      </c>
      <c r="K24" s="31">
        <v>1940</v>
      </c>
      <c r="L24" s="31">
        <v>1880.1</v>
      </c>
      <c r="M24" s="31">
        <v>10.88866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1492.55</v>
      </c>
      <c r="D25" s="36">
        <v>1496.2833333333335</v>
      </c>
      <c r="E25" s="36">
        <v>1482.5666666666671</v>
      </c>
      <c r="F25" s="36">
        <v>1472.5833333333335</v>
      </c>
      <c r="G25" s="36">
        <v>1458.866666666667</v>
      </c>
      <c r="H25" s="36">
        <v>1506.2666666666671</v>
      </c>
      <c r="I25" s="36">
        <v>1519.9833333333338</v>
      </c>
      <c r="J25" s="36">
        <v>1529.9666666666672</v>
      </c>
      <c r="K25" s="31">
        <v>1510</v>
      </c>
      <c r="L25" s="31">
        <v>1486.3</v>
      </c>
      <c r="M25" s="31">
        <v>9.9064300000000003</v>
      </c>
      <c r="N25" s="1"/>
      <c r="O25" s="1"/>
    </row>
    <row r="26" spans="1:15" ht="12.75" customHeight="1">
      <c r="A26" s="33">
        <v>16</v>
      </c>
      <c r="B26" s="53" t="s">
        <v>787</v>
      </c>
      <c r="C26" s="31">
        <v>695.45</v>
      </c>
      <c r="D26" s="36">
        <v>696.51666666666677</v>
      </c>
      <c r="E26" s="36">
        <v>691.18333333333351</v>
      </c>
      <c r="F26" s="36">
        <v>686.91666666666674</v>
      </c>
      <c r="G26" s="36">
        <v>681.58333333333348</v>
      </c>
      <c r="H26" s="36">
        <v>700.78333333333353</v>
      </c>
      <c r="I26" s="36">
        <v>706.11666666666679</v>
      </c>
      <c r="J26" s="36">
        <v>710.38333333333355</v>
      </c>
      <c r="K26" s="31">
        <v>701.85</v>
      </c>
      <c r="L26" s="31">
        <v>692.25</v>
      </c>
      <c r="M26" s="31">
        <v>119.90722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859.1</v>
      </c>
      <c r="D27" s="36">
        <v>857.85</v>
      </c>
      <c r="E27" s="36">
        <v>852.2</v>
      </c>
      <c r="F27" s="36">
        <v>845.30000000000007</v>
      </c>
      <c r="G27" s="36">
        <v>839.65000000000009</v>
      </c>
      <c r="H27" s="36">
        <v>864.75</v>
      </c>
      <c r="I27" s="36">
        <v>870.39999999999986</v>
      </c>
      <c r="J27" s="36">
        <v>877.3</v>
      </c>
      <c r="K27" s="31">
        <v>863.5</v>
      </c>
      <c r="L27" s="31">
        <v>850.95</v>
      </c>
      <c r="M27" s="31">
        <v>46.874299999999998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357.8</v>
      </c>
      <c r="D28" s="36">
        <v>359.5333333333333</v>
      </c>
      <c r="E28" s="36">
        <v>355.31666666666661</v>
      </c>
      <c r="F28" s="36">
        <v>352.83333333333331</v>
      </c>
      <c r="G28" s="36">
        <v>348.61666666666662</v>
      </c>
      <c r="H28" s="36">
        <v>362.01666666666659</v>
      </c>
      <c r="I28" s="36">
        <v>366.23333333333329</v>
      </c>
      <c r="J28" s="36">
        <v>368.71666666666658</v>
      </c>
      <c r="K28" s="31">
        <v>363.75</v>
      </c>
      <c r="L28" s="31">
        <v>357.05</v>
      </c>
      <c r="M28" s="31">
        <v>15.99189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218.11</v>
      </c>
      <c r="D29" s="36">
        <v>216.98666666666668</v>
      </c>
      <c r="E29" s="36">
        <v>214.37333333333336</v>
      </c>
      <c r="F29" s="36">
        <v>210.63666666666668</v>
      </c>
      <c r="G29" s="36">
        <v>208.02333333333337</v>
      </c>
      <c r="H29" s="36">
        <v>220.72333333333336</v>
      </c>
      <c r="I29" s="36">
        <v>223.3366666666667</v>
      </c>
      <c r="J29" s="36">
        <v>227.07333333333335</v>
      </c>
      <c r="K29" s="31">
        <v>219.6</v>
      </c>
      <c r="L29" s="31">
        <v>213.25</v>
      </c>
      <c r="M29" s="31">
        <v>52.856610000000003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322.25</v>
      </c>
      <c r="D30" s="36">
        <v>320.91666666666669</v>
      </c>
      <c r="E30" s="36">
        <v>317.63333333333338</v>
      </c>
      <c r="F30" s="36">
        <v>313.01666666666671</v>
      </c>
      <c r="G30" s="36">
        <v>309.73333333333341</v>
      </c>
      <c r="H30" s="36">
        <v>325.53333333333336</v>
      </c>
      <c r="I30" s="36">
        <v>328.81666666666666</v>
      </c>
      <c r="J30" s="36">
        <v>333.43333333333334</v>
      </c>
      <c r="K30" s="31">
        <v>324.2</v>
      </c>
      <c r="L30" s="31">
        <v>316.3</v>
      </c>
      <c r="M30" s="31">
        <v>17.572700000000001</v>
      </c>
      <c r="N30" s="1"/>
      <c r="O30" s="1"/>
    </row>
    <row r="31" spans="1:15" ht="12.75" customHeight="1">
      <c r="A31" s="33">
        <v>21</v>
      </c>
      <c r="B31" s="53" t="s">
        <v>881</v>
      </c>
      <c r="C31" s="31">
        <v>817.55</v>
      </c>
      <c r="D31" s="36">
        <v>804.85</v>
      </c>
      <c r="E31" s="36">
        <v>788.75</v>
      </c>
      <c r="F31" s="36">
        <v>759.94999999999993</v>
      </c>
      <c r="G31" s="36">
        <v>743.84999999999991</v>
      </c>
      <c r="H31" s="36">
        <v>833.65000000000009</v>
      </c>
      <c r="I31" s="36">
        <v>849.75000000000023</v>
      </c>
      <c r="J31" s="36">
        <v>878.55000000000018</v>
      </c>
      <c r="K31" s="31">
        <v>820.95</v>
      </c>
      <c r="L31" s="31">
        <v>776.05</v>
      </c>
      <c r="M31" s="31">
        <v>19.144480000000001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912.8</v>
      </c>
      <c r="D32" s="36">
        <v>914.7166666666667</v>
      </c>
      <c r="E32" s="36">
        <v>902.08333333333337</v>
      </c>
      <c r="F32" s="36">
        <v>891.36666666666667</v>
      </c>
      <c r="G32" s="36">
        <v>878.73333333333335</v>
      </c>
      <c r="H32" s="36">
        <v>925.43333333333339</v>
      </c>
      <c r="I32" s="36">
        <v>938.06666666666661</v>
      </c>
      <c r="J32" s="36">
        <v>948.78333333333342</v>
      </c>
      <c r="K32" s="31">
        <v>927.35</v>
      </c>
      <c r="L32" s="31">
        <v>904</v>
      </c>
      <c r="M32" s="31">
        <v>0.81584000000000001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1605.35</v>
      </c>
      <c r="D33" s="36">
        <v>1592.2166666666665</v>
      </c>
      <c r="E33" s="36">
        <v>1574.133333333333</v>
      </c>
      <c r="F33" s="36">
        <v>1542.9166666666665</v>
      </c>
      <c r="G33" s="36">
        <v>1524.833333333333</v>
      </c>
      <c r="H33" s="36">
        <v>1623.4333333333329</v>
      </c>
      <c r="I33" s="36">
        <v>1641.5166666666664</v>
      </c>
      <c r="J33" s="36">
        <v>1672.7333333333329</v>
      </c>
      <c r="K33" s="31">
        <v>1610.3</v>
      </c>
      <c r="L33" s="31">
        <v>1561</v>
      </c>
      <c r="M33" s="31">
        <v>6.3280599999999998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2958.7</v>
      </c>
      <c r="D34" s="36">
        <v>3006.3166666666671</v>
      </c>
      <c r="E34" s="36">
        <v>2887.6333333333341</v>
      </c>
      <c r="F34" s="36">
        <v>2816.5666666666671</v>
      </c>
      <c r="G34" s="36">
        <v>2697.8833333333341</v>
      </c>
      <c r="H34" s="36">
        <v>3077.3833333333341</v>
      </c>
      <c r="I34" s="36">
        <v>3196.0666666666675</v>
      </c>
      <c r="J34" s="36">
        <v>3267.1333333333341</v>
      </c>
      <c r="K34" s="31">
        <v>3125</v>
      </c>
      <c r="L34" s="31">
        <v>2935.25</v>
      </c>
      <c r="M34" s="31">
        <v>4.7412299999999998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1083.8</v>
      </c>
      <c r="D35" s="36">
        <v>1078.1333333333334</v>
      </c>
      <c r="E35" s="36">
        <v>1069.0666666666668</v>
      </c>
      <c r="F35" s="36">
        <v>1054.3333333333335</v>
      </c>
      <c r="G35" s="36">
        <v>1045.2666666666669</v>
      </c>
      <c r="H35" s="36">
        <v>1092.8666666666668</v>
      </c>
      <c r="I35" s="36">
        <v>1101.9333333333334</v>
      </c>
      <c r="J35" s="36">
        <v>1116.6666666666667</v>
      </c>
      <c r="K35" s="31">
        <v>1087.2</v>
      </c>
      <c r="L35" s="31">
        <v>1063.4000000000001</v>
      </c>
      <c r="M35" s="31">
        <v>0.84547000000000005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5733.05</v>
      </c>
      <c r="D36" s="36">
        <v>5745.3666666666659</v>
      </c>
      <c r="E36" s="36">
        <v>5692.7333333333318</v>
      </c>
      <c r="F36" s="36">
        <v>5652.4166666666661</v>
      </c>
      <c r="G36" s="36">
        <v>5599.7833333333319</v>
      </c>
      <c r="H36" s="36">
        <v>5785.6833333333316</v>
      </c>
      <c r="I36" s="36">
        <v>5838.3166666666648</v>
      </c>
      <c r="J36" s="36">
        <v>5878.6333333333314</v>
      </c>
      <c r="K36" s="31">
        <v>5798</v>
      </c>
      <c r="L36" s="31">
        <v>5705.05</v>
      </c>
      <c r="M36" s="31">
        <v>3.7039300000000002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2018.75</v>
      </c>
      <c r="D37" s="36">
        <v>2021.9166666666667</v>
      </c>
      <c r="E37" s="36">
        <v>1998.8333333333335</v>
      </c>
      <c r="F37" s="36">
        <v>1978.9166666666667</v>
      </c>
      <c r="G37" s="36">
        <v>1955.8333333333335</v>
      </c>
      <c r="H37" s="36">
        <v>2041.8333333333335</v>
      </c>
      <c r="I37" s="36">
        <v>2064.916666666667</v>
      </c>
      <c r="J37" s="36">
        <v>2084.8333333333335</v>
      </c>
      <c r="K37" s="31">
        <v>2045</v>
      </c>
      <c r="L37" s="31">
        <v>2002</v>
      </c>
      <c r="M37" s="31">
        <v>0.26468999999999998</v>
      </c>
      <c r="N37" s="1"/>
      <c r="O37" s="1"/>
    </row>
    <row r="38" spans="1:15" ht="12.75" customHeight="1">
      <c r="A38" s="33">
        <v>28</v>
      </c>
      <c r="B38" s="53" t="s">
        <v>735</v>
      </c>
      <c r="C38" s="31">
        <v>67.31</v>
      </c>
      <c r="D38" s="36">
        <v>66.11</v>
      </c>
      <c r="E38" s="36">
        <v>63.569999999999993</v>
      </c>
      <c r="F38" s="36">
        <v>59.829999999999991</v>
      </c>
      <c r="G38" s="36">
        <v>57.289999999999985</v>
      </c>
      <c r="H38" s="36">
        <v>69.849999999999994</v>
      </c>
      <c r="I38" s="36">
        <v>72.389999999999986</v>
      </c>
      <c r="J38" s="36">
        <v>76.13000000000001</v>
      </c>
      <c r="K38" s="31">
        <v>68.650000000000006</v>
      </c>
      <c r="L38" s="31">
        <v>62.37</v>
      </c>
      <c r="M38" s="31">
        <v>665.56161999999995</v>
      </c>
      <c r="N38" s="1"/>
      <c r="O38" s="1"/>
    </row>
    <row r="39" spans="1:15" ht="12.75" customHeight="1">
      <c r="A39" s="33">
        <v>29</v>
      </c>
      <c r="B39" s="53" t="s">
        <v>821</v>
      </c>
      <c r="C39" s="31">
        <v>25.39</v>
      </c>
      <c r="D39" s="36">
        <v>25.5</v>
      </c>
      <c r="E39" s="36">
        <v>25.16</v>
      </c>
      <c r="F39" s="36">
        <v>24.93</v>
      </c>
      <c r="G39" s="36">
        <v>24.59</v>
      </c>
      <c r="H39" s="36">
        <v>25.73</v>
      </c>
      <c r="I39" s="36">
        <v>26.070000000000004</v>
      </c>
      <c r="J39" s="36">
        <v>26.3</v>
      </c>
      <c r="K39" s="31">
        <v>25.84</v>
      </c>
      <c r="L39" s="31">
        <v>25.27</v>
      </c>
      <c r="M39" s="31">
        <v>68.064109999999999</v>
      </c>
      <c r="N39" s="1"/>
      <c r="O39" s="1"/>
    </row>
    <row r="40" spans="1:15" ht="12.75" customHeight="1">
      <c r="A40" s="33">
        <v>30</v>
      </c>
      <c r="B40" s="53" t="s">
        <v>810</v>
      </c>
      <c r="C40" s="31">
        <v>1542.1</v>
      </c>
      <c r="D40" s="36">
        <v>1544.8833333333332</v>
      </c>
      <c r="E40" s="36">
        <v>1525.2666666666664</v>
      </c>
      <c r="F40" s="36">
        <v>1508.4333333333332</v>
      </c>
      <c r="G40" s="36">
        <v>1488.8166666666664</v>
      </c>
      <c r="H40" s="36">
        <v>1561.7166666666665</v>
      </c>
      <c r="I40" s="36">
        <v>1581.3333333333333</v>
      </c>
      <c r="J40" s="36">
        <v>1598.1666666666665</v>
      </c>
      <c r="K40" s="31">
        <v>1564.5</v>
      </c>
      <c r="L40" s="31">
        <v>1528.05</v>
      </c>
      <c r="M40" s="31">
        <v>3.7139899999999999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4240.55</v>
      </c>
      <c r="D41" s="36">
        <v>4195.4666666666672</v>
      </c>
      <c r="E41" s="36">
        <v>4134.1333333333341</v>
      </c>
      <c r="F41" s="36">
        <v>4027.7166666666672</v>
      </c>
      <c r="G41" s="36">
        <v>3966.3833333333341</v>
      </c>
      <c r="H41" s="36">
        <v>4301.8833333333341</v>
      </c>
      <c r="I41" s="36">
        <v>4363.2166666666662</v>
      </c>
      <c r="J41" s="36">
        <v>4469.6333333333341</v>
      </c>
      <c r="K41" s="31">
        <v>4256.8</v>
      </c>
      <c r="L41" s="31">
        <v>4089.05</v>
      </c>
      <c r="M41" s="31">
        <v>1.7338199999999999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626.45000000000005</v>
      </c>
      <c r="D42" s="36">
        <v>630.18333333333339</v>
      </c>
      <c r="E42" s="36">
        <v>620.91666666666674</v>
      </c>
      <c r="F42" s="36">
        <v>615.38333333333333</v>
      </c>
      <c r="G42" s="36">
        <v>606.11666666666667</v>
      </c>
      <c r="H42" s="36">
        <v>635.71666666666681</v>
      </c>
      <c r="I42" s="36">
        <v>644.98333333333346</v>
      </c>
      <c r="J42" s="36">
        <v>650.51666666666688</v>
      </c>
      <c r="K42" s="31">
        <v>639.45000000000005</v>
      </c>
      <c r="L42" s="31">
        <v>624.65</v>
      </c>
      <c r="M42" s="31">
        <v>13.9085</v>
      </c>
      <c r="N42" s="1"/>
      <c r="O42" s="1"/>
    </row>
    <row r="43" spans="1:15" ht="12.75" customHeight="1">
      <c r="A43" s="33">
        <v>33</v>
      </c>
      <c r="B43" s="53" t="s">
        <v>847</v>
      </c>
      <c r="C43" s="31">
        <v>3591.25</v>
      </c>
      <c r="D43" s="36">
        <v>3602.5333333333333</v>
      </c>
      <c r="E43" s="36">
        <v>3569.0666666666666</v>
      </c>
      <c r="F43" s="36">
        <v>3546.8833333333332</v>
      </c>
      <c r="G43" s="36">
        <v>3513.4166666666665</v>
      </c>
      <c r="H43" s="36">
        <v>3624.7166666666667</v>
      </c>
      <c r="I43" s="36">
        <v>3658.1833333333329</v>
      </c>
      <c r="J43" s="36">
        <v>3680.3666666666668</v>
      </c>
      <c r="K43" s="31">
        <v>3636</v>
      </c>
      <c r="L43" s="31">
        <v>3580.35</v>
      </c>
      <c r="M43" s="31">
        <v>0.22664999999999999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2696.9</v>
      </c>
      <c r="D44" s="36">
        <v>2595.0500000000002</v>
      </c>
      <c r="E44" s="36">
        <v>2450.1500000000005</v>
      </c>
      <c r="F44" s="36">
        <v>2203.4000000000005</v>
      </c>
      <c r="G44" s="36">
        <v>2058.5000000000009</v>
      </c>
      <c r="H44" s="36">
        <v>2841.8</v>
      </c>
      <c r="I44" s="36">
        <v>2986.7</v>
      </c>
      <c r="J44" s="36">
        <v>3233.45</v>
      </c>
      <c r="K44" s="31">
        <v>2739.95</v>
      </c>
      <c r="L44" s="31">
        <v>2348.3000000000002</v>
      </c>
      <c r="M44" s="31">
        <v>147.03505999999999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805.3</v>
      </c>
      <c r="D45" s="36">
        <v>804.6</v>
      </c>
      <c r="E45" s="36">
        <v>800.95</v>
      </c>
      <c r="F45" s="36">
        <v>796.6</v>
      </c>
      <c r="G45" s="36">
        <v>792.95</v>
      </c>
      <c r="H45" s="36">
        <v>808.95</v>
      </c>
      <c r="I45" s="36">
        <v>812.59999999999991</v>
      </c>
      <c r="J45" s="36">
        <v>816.95</v>
      </c>
      <c r="K45" s="31">
        <v>808.25</v>
      </c>
      <c r="L45" s="31">
        <v>800.25</v>
      </c>
      <c r="M45" s="31">
        <v>0.76800999999999997</v>
      </c>
      <c r="N45" s="1"/>
      <c r="O45" s="1"/>
    </row>
    <row r="46" spans="1:15" ht="12.75" customHeight="1">
      <c r="A46" s="33">
        <v>36</v>
      </c>
      <c r="B46" s="53" t="s">
        <v>789</v>
      </c>
      <c r="C46" s="31">
        <v>8356.5</v>
      </c>
      <c r="D46" s="36">
        <v>8329.6</v>
      </c>
      <c r="E46" s="36">
        <v>8230.2000000000007</v>
      </c>
      <c r="F46" s="36">
        <v>8103.9</v>
      </c>
      <c r="G46" s="36">
        <v>8004.5</v>
      </c>
      <c r="H46" s="36">
        <v>8455.9000000000015</v>
      </c>
      <c r="I46" s="36">
        <v>8555.2999999999993</v>
      </c>
      <c r="J46" s="36">
        <v>8681.6000000000022</v>
      </c>
      <c r="K46" s="31">
        <v>8429</v>
      </c>
      <c r="L46" s="31">
        <v>8203.2999999999993</v>
      </c>
      <c r="M46" s="31">
        <v>0.93976000000000004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6672.9</v>
      </c>
      <c r="D47" s="36">
        <v>6703.833333333333</v>
      </c>
      <c r="E47" s="36">
        <v>6619.0666666666657</v>
      </c>
      <c r="F47" s="36">
        <v>6565.2333333333327</v>
      </c>
      <c r="G47" s="36">
        <v>6480.4666666666653</v>
      </c>
      <c r="H47" s="36">
        <v>6757.6666666666661</v>
      </c>
      <c r="I47" s="36">
        <v>6842.4333333333343</v>
      </c>
      <c r="J47" s="36">
        <v>6896.2666666666664</v>
      </c>
      <c r="K47" s="31">
        <v>6788.6</v>
      </c>
      <c r="L47" s="31">
        <v>6650</v>
      </c>
      <c r="M47" s="31">
        <v>1.4606399999999999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499.05</v>
      </c>
      <c r="D48" s="36">
        <v>494.18333333333339</v>
      </c>
      <c r="E48" s="36">
        <v>488.51666666666677</v>
      </c>
      <c r="F48" s="36">
        <v>477.98333333333335</v>
      </c>
      <c r="G48" s="36">
        <v>472.31666666666672</v>
      </c>
      <c r="H48" s="36">
        <v>504.71666666666681</v>
      </c>
      <c r="I48" s="36">
        <v>510.38333333333344</v>
      </c>
      <c r="J48" s="36">
        <v>520.91666666666686</v>
      </c>
      <c r="K48" s="31">
        <v>499.85</v>
      </c>
      <c r="L48" s="31">
        <v>483.65</v>
      </c>
      <c r="M48" s="31">
        <v>31.644600000000001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307.45</v>
      </c>
      <c r="D49" s="36">
        <v>306.66666666666669</v>
      </c>
      <c r="E49" s="36">
        <v>304.33333333333337</v>
      </c>
      <c r="F49" s="36">
        <v>301.2166666666667</v>
      </c>
      <c r="G49" s="36">
        <v>298.88333333333338</v>
      </c>
      <c r="H49" s="36">
        <v>309.78333333333336</v>
      </c>
      <c r="I49" s="36">
        <v>312.11666666666673</v>
      </c>
      <c r="J49" s="36">
        <v>315.23333333333335</v>
      </c>
      <c r="K49" s="31">
        <v>309</v>
      </c>
      <c r="L49" s="31">
        <v>303.55</v>
      </c>
      <c r="M49" s="31">
        <v>3.7785099999999998</v>
      </c>
      <c r="N49" s="1"/>
      <c r="O49" s="1"/>
    </row>
    <row r="50" spans="1:15" ht="12.75" customHeight="1">
      <c r="A50" s="33">
        <v>40</v>
      </c>
      <c r="B50" s="53" t="s">
        <v>788</v>
      </c>
      <c r="C50" s="31">
        <v>775.8</v>
      </c>
      <c r="D50" s="36">
        <v>777.25</v>
      </c>
      <c r="E50" s="36">
        <v>761.55</v>
      </c>
      <c r="F50" s="36">
        <v>747.3</v>
      </c>
      <c r="G50" s="36">
        <v>731.59999999999991</v>
      </c>
      <c r="H50" s="36">
        <v>791.5</v>
      </c>
      <c r="I50" s="36">
        <v>807.2</v>
      </c>
      <c r="J50" s="36">
        <v>821.45</v>
      </c>
      <c r="K50" s="31">
        <v>792.95</v>
      </c>
      <c r="L50" s="31">
        <v>763</v>
      </c>
      <c r="M50" s="31">
        <v>9.3132999999999999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645.65</v>
      </c>
      <c r="D51" s="36">
        <v>643.88333333333333</v>
      </c>
      <c r="E51" s="36">
        <v>636.76666666666665</v>
      </c>
      <c r="F51" s="36">
        <v>627.88333333333333</v>
      </c>
      <c r="G51" s="36">
        <v>620.76666666666665</v>
      </c>
      <c r="H51" s="36">
        <v>652.76666666666665</v>
      </c>
      <c r="I51" s="36">
        <v>659.88333333333321</v>
      </c>
      <c r="J51" s="36">
        <v>668.76666666666665</v>
      </c>
      <c r="K51" s="31">
        <v>651</v>
      </c>
      <c r="L51" s="31">
        <v>635</v>
      </c>
      <c r="M51" s="31">
        <v>0.54805000000000004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260</v>
      </c>
      <c r="D52" s="36">
        <v>259.53333333333336</v>
      </c>
      <c r="E52" s="36">
        <v>257.31666666666672</v>
      </c>
      <c r="F52" s="36">
        <v>254.63333333333338</v>
      </c>
      <c r="G52" s="36">
        <v>252.41666666666674</v>
      </c>
      <c r="H52" s="36">
        <v>262.2166666666667</v>
      </c>
      <c r="I52" s="36">
        <v>264.43333333333328</v>
      </c>
      <c r="J52" s="36">
        <v>267.11666666666667</v>
      </c>
      <c r="K52" s="31">
        <v>261.75</v>
      </c>
      <c r="L52" s="31">
        <v>256.85000000000002</v>
      </c>
      <c r="M52" s="31">
        <v>86.239130000000003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3103.2</v>
      </c>
      <c r="D53" s="36">
        <v>3095.85</v>
      </c>
      <c r="E53" s="36">
        <v>3085.35</v>
      </c>
      <c r="F53" s="36">
        <v>3067.5</v>
      </c>
      <c r="G53" s="36">
        <v>3057</v>
      </c>
      <c r="H53" s="36">
        <v>3113.7</v>
      </c>
      <c r="I53" s="36">
        <v>3124.2</v>
      </c>
      <c r="J53" s="36">
        <v>3142.0499999999997</v>
      </c>
      <c r="K53" s="31">
        <v>3106.35</v>
      </c>
      <c r="L53" s="31">
        <v>3078</v>
      </c>
      <c r="M53" s="31">
        <v>6.6828200000000004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393.4</v>
      </c>
      <c r="D54" s="36">
        <v>393.34999999999997</v>
      </c>
      <c r="E54" s="36">
        <v>388.29999999999995</v>
      </c>
      <c r="F54" s="36">
        <v>383.2</v>
      </c>
      <c r="G54" s="36">
        <v>378.15</v>
      </c>
      <c r="H54" s="36">
        <v>398.44999999999993</v>
      </c>
      <c r="I54" s="36">
        <v>403.5</v>
      </c>
      <c r="J54" s="36">
        <v>408.59999999999991</v>
      </c>
      <c r="K54" s="31">
        <v>398.4</v>
      </c>
      <c r="L54" s="31">
        <v>388.25</v>
      </c>
      <c r="M54" s="31">
        <v>8.4276700000000009</v>
      </c>
      <c r="N54" s="1"/>
      <c r="O54" s="1"/>
    </row>
    <row r="55" spans="1:15" ht="12.75" customHeight="1">
      <c r="A55" s="33">
        <v>45</v>
      </c>
      <c r="B55" s="53" t="s">
        <v>848</v>
      </c>
      <c r="C55" s="31">
        <v>6555.45</v>
      </c>
      <c r="D55" s="36">
        <v>6582.55</v>
      </c>
      <c r="E55" s="36">
        <v>6493.25</v>
      </c>
      <c r="F55" s="36">
        <v>6431.05</v>
      </c>
      <c r="G55" s="36">
        <v>6341.75</v>
      </c>
      <c r="H55" s="36">
        <v>6644.75</v>
      </c>
      <c r="I55" s="36">
        <v>6734.0500000000011</v>
      </c>
      <c r="J55" s="36">
        <v>6796.25</v>
      </c>
      <c r="K55" s="31">
        <v>6671.85</v>
      </c>
      <c r="L55" s="31">
        <v>6520.35</v>
      </c>
      <c r="M55" s="31">
        <v>4.0820000000000002E-2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1896.75</v>
      </c>
      <c r="D56" s="36">
        <v>1896.7</v>
      </c>
      <c r="E56" s="36">
        <v>1882.8500000000001</v>
      </c>
      <c r="F56" s="36">
        <v>1868.95</v>
      </c>
      <c r="G56" s="36">
        <v>1855.1000000000001</v>
      </c>
      <c r="H56" s="36">
        <v>1910.6000000000001</v>
      </c>
      <c r="I56" s="36">
        <v>1924.45</v>
      </c>
      <c r="J56" s="36">
        <v>1938.3500000000001</v>
      </c>
      <c r="K56" s="31">
        <v>1910.55</v>
      </c>
      <c r="L56" s="31">
        <v>1882.8</v>
      </c>
      <c r="M56" s="31">
        <v>8.16174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7872.8</v>
      </c>
      <c r="D57" s="36">
        <v>7825.8666666666659</v>
      </c>
      <c r="E57" s="36">
        <v>7759.2333333333318</v>
      </c>
      <c r="F57" s="36">
        <v>7645.6666666666661</v>
      </c>
      <c r="G57" s="36">
        <v>7579.0333333333319</v>
      </c>
      <c r="H57" s="36">
        <v>7939.4333333333316</v>
      </c>
      <c r="I57" s="36">
        <v>8006.0666666666648</v>
      </c>
      <c r="J57" s="36">
        <v>8119.6333333333314</v>
      </c>
      <c r="K57" s="31">
        <v>7892.5</v>
      </c>
      <c r="L57" s="31">
        <v>7712.3</v>
      </c>
      <c r="M57" s="31">
        <v>0.25639000000000001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1537.3</v>
      </c>
      <c r="D58" s="36">
        <v>1531.8500000000001</v>
      </c>
      <c r="E58" s="36">
        <v>1520.4500000000003</v>
      </c>
      <c r="F58" s="36">
        <v>1503.6000000000001</v>
      </c>
      <c r="G58" s="36">
        <v>1492.2000000000003</v>
      </c>
      <c r="H58" s="36">
        <v>1548.7000000000003</v>
      </c>
      <c r="I58" s="36">
        <v>1560.1000000000004</v>
      </c>
      <c r="J58" s="36">
        <v>1576.9500000000003</v>
      </c>
      <c r="K58" s="31">
        <v>1543.25</v>
      </c>
      <c r="L58" s="31">
        <v>1515</v>
      </c>
      <c r="M58" s="31">
        <v>11.13655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687.7</v>
      </c>
      <c r="D59" s="36">
        <v>694.05000000000007</v>
      </c>
      <c r="E59" s="36">
        <v>679.65000000000009</v>
      </c>
      <c r="F59" s="36">
        <v>671.6</v>
      </c>
      <c r="G59" s="36">
        <v>657.2</v>
      </c>
      <c r="H59" s="36">
        <v>702.10000000000014</v>
      </c>
      <c r="I59" s="36">
        <v>716.5</v>
      </c>
      <c r="J59" s="36">
        <v>724.55000000000018</v>
      </c>
      <c r="K59" s="31">
        <v>708.45</v>
      </c>
      <c r="L59" s="31">
        <v>686</v>
      </c>
      <c r="M59" s="31">
        <v>6.2099599999999997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5079.2</v>
      </c>
      <c r="D60" s="36">
        <v>5054.2833333333328</v>
      </c>
      <c r="E60" s="36">
        <v>5012.6166666666659</v>
      </c>
      <c r="F60" s="36">
        <v>4946.0333333333328</v>
      </c>
      <c r="G60" s="36">
        <v>4904.3666666666659</v>
      </c>
      <c r="H60" s="36">
        <v>5120.8666666666659</v>
      </c>
      <c r="I60" s="36">
        <v>5162.5333333333338</v>
      </c>
      <c r="J60" s="36">
        <v>5229.1166666666659</v>
      </c>
      <c r="K60" s="31">
        <v>5095.95</v>
      </c>
      <c r="L60" s="31">
        <v>4987.7</v>
      </c>
      <c r="M60" s="31">
        <v>3.20092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1168</v>
      </c>
      <c r="D61" s="36">
        <v>1166.55</v>
      </c>
      <c r="E61" s="36">
        <v>1156.0999999999999</v>
      </c>
      <c r="F61" s="36">
        <v>1144.2</v>
      </c>
      <c r="G61" s="36">
        <v>1133.75</v>
      </c>
      <c r="H61" s="36">
        <v>1178.4499999999998</v>
      </c>
      <c r="I61" s="36">
        <v>1188.9000000000001</v>
      </c>
      <c r="J61" s="36">
        <v>1200.7999999999997</v>
      </c>
      <c r="K61" s="31">
        <v>1177</v>
      </c>
      <c r="L61" s="31">
        <v>1154.6500000000001</v>
      </c>
      <c r="M61" s="31">
        <v>67.217489999999998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3768.9</v>
      </c>
      <c r="D62" s="36">
        <v>3797.6666666666665</v>
      </c>
      <c r="E62" s="36">
        <v>3688.2833333333328</v>
      </c>
      <c r="F62" s="36">
        <v>3607.6666666666665</v>
      </c>
      <c r="G62" s="36">
        <v>3498.2833333333328</v>
      </c>
      <c r="H62" s="36">
        <v>3878.2833333333328</v>
      </c>
      <c r="I62" s="36">
        <v>3987.666666666667</v>
      </c>
      <c r="J62" s="36">
        <v>4068.2833333333328</v>
      </c>
      <c r="K62" s="31">
        <v>3907.05</v>
      </c>
      <c r="L62" s="31">
        <v>3717.05</v>
      </c>
      <c r="M62" s="31">
        <v>5.2356699999999998</v>
      </c>
      <c r="N62" s="1"/>
      <c r="O62" s="1"/>
    </row>
    <row r="63" spans="1:15" ht="12.75" customHeight="1">
      <c r="A63" s="33">
        <v>53</v>
      </c>
      <c r="B63" s="53" t="s">
        <v>791</v>
      </c>
      <c r="C63" s="31">
        <v>401.95</v>
      </c>
      <c r="D63" s="36">
        <v>400.31666666666666</v>
      </c>
      <c r="E63" s="36">
        <v>391.63333333333333</v>
      </c>
      <c r="F63" s="36">
        <v>381.31666666666666</v>
      </c>
      <c r="G63" s="36">
        <v>372.63333333333333</v>
      </c>
      <c r="H63" s="36">
        <v>410.63333333333333</v>
      </c>
      <c r="I63" s="36">
        <v>419.31666666666661</v>
      </c>
      <c r="J63" s="36">
        <v>429.63333333333333</v>
      </c>
      <c r="K63" s="31">
        <v>409</v>
      </c>
      <c r="L63" s="31">
        <v>390</v>
      </c>
      <c r="M63" s="31">
        <v>71.790700000000001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2703</v>
      </c>
      <c r="D64" s="36">
        <v>2706</v>
      </c>
      <c r="E64" s="36">
        <v>2649</v>
      </c>
      <c r="F64" s="36">
        <v>2595</v>
      </c>
      <c r="G64" s="36">
        <v>2538</v>
      </c>
      <c r="H64" s="36">
        <v>2760</v>
      </c>
      <c r="I64" s="36">
        <v>2817</v>
      </c>
      <c r="J64" s="36">
        <v>2871</v>
      </c>
      <c r="K64" s="31">
        <v>2763</v>
      </c>
      <c r="L64" s="31">
        <v>2652</v>
      </c>
      <c r="M64" s="31">
        <v>13.492319999999999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9779.7000000000007</v>
      </c>
      <c r="D65" s="36">
        <v>9803.7999999999993</v>
      </c>
      <c r="E65" s="36">
        <v>9730.9499999999989</v>
      </c>
      <c r="F65" s="36">
        <v>9682.1999999999989</v>
      </c>
      <c r="G65" s="36">
        <v>9609.3499999999985</v>
      </c>
      <c r="H65" s="36">
        <v>9852.5499999999993</v>
      </c>
      <c r="I65" s="36">
        <v>9925.3999999999978</v>
      </c>
      <c r="J65" s="36">
        <v>9974.15</v>
      </c>
      <c r="K65" s="31">
        <v>9876.65</v>
      </c>
      <c r="L65" s="31">
        <v>9755.0499999999993</v>
      </c>
      <c r="M65" s="31">
        <v>1.3284400000000001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6722.2</v>
      </c>
      <c r="D66" s="36">
        <v>6704.1499999999987</v>
      </c>
      <c r="E66" s="36">
        <v>6634.3999999999978</v>
      </c>
      <c r="F66" s="36">
        <v>6546.5999999999995</v>
      </c>
      <c r="G66" s="36">
        <v>6476.8499999999985</v>
      </c>
      <c r="H66" s="36">
        <v>6791.9499999999971</v>
      </c>
      <c r="I66" s="36">
        <v>6861.6999999999989</v>
      </c>
      <c r="J66" s="36">
        <v>6949.4999999999964</v>
      </c>
      <c r="K66" s="31">
        <v>6773.9</v>
      </c>
      <c r="L66" s="31">
        <v>6616.35</v>
      </c>
      <c r="M66" s="31">
        <v>9.5715900000000005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1602.1</v>
      </c>
      <c r="D67" s="36">
        <v>1592.8333333333333</v>
      </c>
      <c r="E67" s="36">
        <v>1560.7666666666664</v>
      </c>
      <c r="F67" s="36">
        <v>1519.4333333333332</v>
      </c>
      <c r="G67" s="36">
        <v>1487.3666666666663</v>
      </c>
      <c r="H67" s="36">
        <v>1634.1666666666665</v>
      </c>
      <c r="I67" s="36">
        <v>1666.2333333333336</v>
      </c>
      <c r="J67" s="36">
        <v>1707.5666666666666</v>
      </c>
      <c r="K67" s="31">
        <v>1624.9</v>
      </c>
      <c r="L67" s="31">
        <v>1551.5</v>
      </c>
      <c r="M67" s="31">
        <v>31.498629999999999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9776.5</v>
      </c>
      <c r="D68" s="36">
        <v>9723.35</v>
      </c>
      <c r="E68" s="36">
        <v>9649.0500000000011</v>
      </c>
      <c r="F68" s="36">
        <v>9521.6</v>
      </c>
      <c r="G68" s="36">
        <v>9447.3000000000011</v>
      </c>
      <c r="H68" s="36">
        <v>9850.8000000000011</v>
      </c>
      <c r="I68" s="36">
        <v>9925.1</v>
      </c>
      <c r="J68" s="36">
        <v>10052.550000000001</v>
      </c>
      <c r="K68" s="31">
        <v>9797.65</v>
      </c>
      <c r="L68" s="31">
        <v>9595.9</v>
      </c>
      <c r="M68" s="31">
        <v>0.21525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2151.65</v>
      </c>
      <c r="D69" s="36">
        <v>2166.1</v>
      </c>
      <c r="E69" s="36">
        <v>2132.1999999999998</v>
      </c>
      <c r="F69" s="36">
        <v>2112.75</v>
      </c>
      <c r="G69" s="36">
        <v>2078.85</v>
      </c>
      <c r="H69" s="36">
        <v>2185.5499999999997</v>
      </c>
      <c r="I69" s="36">
        <v>2219.4500000000003</v>
      </c>
      <c r="J69" s="36">
        <v>2238.8999999999996</v>
      </c>
      <c r="K69" s="31">
        <v>2200</v>
      </c>
      <c r="L69" s="31">
        <v>2146.65</v>
      </c>
      <c r="M69" s="31">
        <v>0.57301999999999997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2841.55</v>
      </c>
      <c r="D70" s="36">
        <v>2835.2666666666669</v>
      </c>
      <c r="E70" s="36">
        <v>2812.6333333333337</v>
      </c>
      <c r="F70" s="36">
        <v>2783.7166666666667</v>
      </c>
      <c r="G70" s="36">
        <v>2761.0833333333335</v>
      </c>
      <c r="H70" s="36">
        <v>2864.1833333333338</v>
      </c>
      <c r="I70" s="36">
        <v>2886.8166666666671</v>
      </c>
      <c r="J70" s="36">
        <v>2915.733333333334</v>
      </c>
      <c r="K70" s="31">
        <v>2857.9</v>
      </c>
      <c r="L70" s="31">
        <v>2806.35</v>
      </c>
      <c r="M70" s="31">
        <v>2.3063699999999998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570.85</v>
      </c>
      <c r="D71" s="36">
        <v>561.35</v>
      </c>
      <c r="E71" s="36">
        <v>544.5</v>
      </c>
      <c r="F71" s="36">
        <v>518.15</v>
      </c>
      <c r="G71" s="36">
        <v>501.29999999999995</v>
      </c>
      <c r="H71" s="36">
        <v>587.70000000000005</v>
      </c>
      <c r="I71" s="36">
        <v>604.55000000000018</v>
      </c>
      <c r="J71" s="36">
        <v>630.90000000000009</v>
      </c>
      <c r="K71" s="31">
        <v>578.20000000000005</v>
      </c>
      <c r="L71" s="31">
        <v>535</v>
      </c>
      <c r="M71" s="31">
        <v>83.314509999999999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196.91</v>
      </c>
      <c r="D72" s="36">
        <v>195.57000000000002</v>
      </c>
      <c r="E72" s="36">
        <v>193.94000000000005</v>
      </c>
      <c r="F72" s="36">
        <v>190.97000000000003</v>
      </c>
      <c r="G72" s="36">
        <v>189.34000000000006</v>
      </c>
      <c r="H72" s="36">
        <v>198.54000000000005</v>
      </c>
      <c r="I72" s="36">
        <v>200.17</v>
      </c>
      <c r="J72" s="36">
        <v>203.14000000000004</v>
      </c>
      <c r="K72" s="31">
        <v>197.2</v>
      </c>
      <c r="L72" s="31">
        <v>192.6</v>
      </c>
      <c r="M72" s="31">
        <v>81.087090000000003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254.35</v>
      </c>
      <c r="D73" s="36">
        <v>252.11666666666665</v>
      </c>
      <c r="E73" s="36">
        <v>249.18333333333328</v>
      </c>
      <c r="F73" s="36">
        <v>244.01666666666662</v>
      </c>
      <c r="G73" s="36">
        <v>241.08333333333326</v>
      </c>
      <c r="H73" s="36">
        <v>257.2833333333333</v>
      </c>
      <c r="I73" s="36">
        <v>260.21666666666664</v>
      </c>
      <c r="J73" s="36">
        <v>265.38333333333333</v>
      </c>
      <c r="K73" s="31">
        <v>255.05</v>
      </c>
      <c r="L73" s="31">
        <v>246.95</v>
      </c>
      <c r="M73" s="31">
        <v>252.68902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119.25</v>
      </c>
      <c r="D74" s="36">
        <v>118.96666666666665</v>
      </c>
      <c r="E74" s="36">
        <v>117.7833333333333</v>
      </c>
      <c r="F74" s="36">
        <v>116.31666666666665</v>
      </c>
      <c r="G74" s="36">
        <v>115.1333333333333</v>
      </c>
      <c r="H74" s="36">
        <v>120.43333333333331</v>
      </c>
      <c r="I74" s="36">
        <v>121.61666666666667</v>
      </c>
      <c r="J74" s="36">
        <v>123.08333333333331</v>
      </c>
      <c r="K74" s="31">
        <v>120.15</v>
      </c>
      <c r="L74" s="31">
        <v>117.5</v>
      </c>
      <c r="M74" s="31">
        <v>53.671289999999999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63.15</v>
      </c>
      <c r="D75" s="36">
        <v>63.016666666666659</v>
      </c>
      <c r="E75" s="36">
        <v>62.48333333333332</v>
      </c>
      <c r="F75" s="36">
        <v>61.816666666666663</v>
      </c>
      <c r="G75" s="36">
        <v>61.283333333333324</v>
      </c>
      <c r="H75" s="36">
        <v>63.683333333333316</v>
      </c>
      <c r="I75" s="36">
        <v>64.216666666666669</v>
      </c>
      <c r="J75" s="36">
        <v>64.883333333333312</v>
      </c>
      <c r="K75" s="31">
        <v>63.55</v>
      </c>
      <c r="L75" s="31">
        <v>62.35</v>
      </c>
      <c r="M75" s="31">
        <v>74.420779999999993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1419.25</v>
      </c>
      <c r="D76" s="36">
        <v>1422.3666666666668</v>
      </c>
      <c r="E76" s="36">
        <v>1406.8833333333337</v>
      </c>
      <c r="F76" s="36">
        <v>1394.5166666666669</v>
      </c>
      <c r="G76" s="36">
        <v>1379.0333333333338</v>
      </c>
      <c r="H76" s="36">
        <v>1434.7333333333336</v>
      </c>
      <c r="I76" s="36">
        <v>1450.2166666666667</v>
      </c>
      <c r="J76" s="36">
        <v>1462.5833333333335</v>
      </c>
      <c r="K76" s="31">
        <v>1437.85</v>
      </c>
      <c r="L76" s="31">
        <v>1410</v>
      </c>
      <c r="M76" s="31">
        <v>1.9353100000000001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6225.1</v>
      </c>
      <c r="D77" s="36">
        <v>6238.1833333333334</v>
      </c>
      <c r="E77" s="36">
        <v>6175.3666666666668</v>
      </c>
      <c r="F77" s="36">
        <v>6125.6333333333332</v>
      </c>
      <c r="G77" s="36">
        <v>6062.8166666666666</v>
      </c>
      <c r="H77" s="36">
        <v>6287.916666666667</v>
      </c>
      <c r="I77" s="36">
        <v>6350.7333333333345</v>
      </c>
      <c r="J77" s="36">
        <v>6400.4666666666672</v>
      </c>
      <c r="K77" s="31">
        <v>6301</v>
      </c>
      <c r="L77" s="31">
        <v>6188.45</v>
      </c>
      <c r="M77" s="31">
        <v>1.17919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568</v>
      </c>
      <c r="D78" s="36">
        <v>566.51666666666665</v>
      </c>
      <c r="E78" s="36">
        <v>562.48333333333335</v>
      </c>
      <c r="F78" s="36">
        <v>556.9666666666667</v>
      </c>
      <c r="G78" s="36">
        <v>552.93333333333339</v>
      </c>
      <c r="H78" s="36">
        <v>572.0333333333333</v>
      </c>
      <c r="I78" s="36">
        <v>576.06666666666661</v>
      </c>
      <c r="J78" s="36">
        <v>581.58333333333326</v>
      </c>
      <c r="K78" s="31">
        <v>570.54999999999995</v>
      </c>
      <c r="L78" s="31">
        <v>561</v>
      </c>
      <c r="M78" s="31">
        <v>18.090589999999999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1309.1500000000001</v>
      </c>
      <c r="D79" s="36">
        <v>1318.0500000000002</v>
      </c>
      <c r="E79" s="36">
        <v>1296.1500000000003</v>
      </c>
      <c r="F79" s="36">
        <v>1283.1500000000001</v>
      </c>
      <c r="G79" s="36">
        <v>1261.2500000000002</v>
      </c>
      <c r="H79" s="36">
        <v>1331.0500000000004</v>
      </c>
      <c r="I79" s="36">
        <v>1352.95</v>
      </c>
      <c r="J79" s="36">
        <v>1365.9500000000005</v>
      </c>
      <c r="K79" s="31">
        <v>1339.95</v>
      </c>
      <c r="L79" s="31">
        <v>1305.05</v>
      </c>
      <c r="M79" s="31">
        <v>6.8609099999999996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303.14999999999998</v>
      </c>
      <c r="D80" s="36">
        <v>301.81666666666666</v>
      </c>
      <c r="E80" s="36">
        <v>299.13333333333333</v>
      </c>
      <c r="F80" s="36">
        <v>295.11666666666667</v>
      </c>
      <c r="G80" s="36">
        <v>292.43333333333334</v>
      </c>
      <c r="H80" s="36">
        <v>305.83333333333331</v>
      </c>
      <c r="I80" s="36">
        <v>308.51666666666659</v>
      </c>
      <c r="J80" s="36">
        <v>312.5333333333333</v>
      </c>
      <c r="K80" s="31">
        <v>304.5</v>
      </c>
      <c r="L80" s="31">
        <v>297.8</v>
      </c>
      <c r="M80" s="31">
        <v>141.83642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1577.4</v>
      </c>
      <c r="D81" s="36">
        <v>1577.7</v>
      </c>
      <c r="E81" s="36">
        <v>1550.75</v>
      </c>
      <c r="F81" s="36">
        <v>1524.1</v>
      </c>
      <c r="G81" s="36">
        <v>1497.1499999999999</v>
      </c>
      <c r="H81" s="36">
        <v>1604.3500000000001</v>
      </c>
      <c r="I81" s="36">
        <v>1631.3000000000004</v>
      </c>
      <c r="J81" s="36">
        <v>1657.9500000000003</v>
      </c>
      <c r="K81" s="31">
        <v>1604.65</v>
      </c>
      <c r="L81" s="31">
        <v>1551.05</v>
      </c>
      <c r="M81" s="31">
        <v>10.42184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296.39999999999998</v>
      </c>
      <c r="D82" s="36">
        <v>294.98333333333329</v>
      </c>
      <c r="E82" s="36">
        <v>293.06666666666661</v>
      </c>
      <c r="F82" s="36">
        <v>289.73333333333329</v>
      </c>
      <c r="G82" s="36">
        <v>287.81666666666661</v>
      </c>
      <c r="H82" s="36">
        <v>298.31666666666661</v>
      </c>
      <c r="I82" s="36">
        <v>300.23333333333323</v>
      </c>
      <c r="J82" s="36">
        <v>303.56666666666661</v>
      </c>
      <c r="K82" s="31">
        <v>296.89999999999998</v>
      </c>
      <c r="L82" s="31">
        <v>291.64999999999998</v>
      </c>
      <c r="M82" s="31">
        <v>74.159630000000007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349.4</v>
      </c>
      <c r="D83" s="36">
        <v>350.3</v>
      </c>
      <c r="E83" s="36">
        <v>346.5</v>
      </c>
      <c r="F83" s="36">
        <v>343.59999999999997</v>
      </c>
      <c r="G83" s="36">
        <v>339.79999999999995</v>
      </c>
      <c r="H83" s="36">
        <v>353.20000000000005</v>
      </c>
      <c r="I83" s="36">
        <v>357.00000000000011</v>
      </c>
      <c r="J83" s="36">
        <v>359.90000000000009</v>
      </c>
      <c r="K83" s="31">
        <v>354.1</v>
      </c>
      <c r="L83" s="31">
        <v>347.4</v>
      </c>
      <c r="M83" s="31">
        <v>228.88865999999999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1449.15</v>
      </c>
      <c r="D84" s="36">
        <v>1460.1333333333332</v>
      </c>
      <c r="E84" s="36">
        <v>1435.5166666666664</v>
      </c>
      <c r="F84" s="36">
        <v>1421.8833333333332</v>
      </c>
      <c r="G84" s="36">
        <v>1397.2666666666664</v>
      </c>
      <c r="H84" s="36">
        <v>1473.7666666666664</v>
      </c>
      <c r="I84" s="36">
        <v>1498.3833333333332</v>
      </c>
      <c r="J84" s="36">
        <v>1512.0166666666664</v>
      </c>
      <c r="K84" s="31">
        <v>1484.75</v>
      </c>
      <c r="L84" s="31">
        <v>1446.5</v>
      </c>
      <c r="M84" s="31">
        <v>100.46892</v>
      </c>
      <c r="N84" s="1"/>
      <c r="O84" s="1"/>
    </row>
    <row r="85" spans="1:15" ht="12.75" customHeight="1">
      <c r="A85" s="33">
        <v>75</v>
      </c>
      <c r="B85" s="53" t="s">
        <v>790</v>
      </c>
      <c r="C85" s="31">
        <v>857.4</v>
      </c>
      <c r="D85" s="36">
        <v>864.81666666666661</v>
      </c>
      <c r="E85" s="36">
        <v>845.68333333333317</v>
      </c>
      <c r="F85" s="36">
        <v>833.96666666666658</v>
      </c>
      <c r="G85" s="36">
        <v>814.83333333333314</v>
      </c>
      <c r="H85" s="36">
        <v>876.53333333333319</v>
      </c>
      <c r="I85" s="36">
        <v>895.66666666666663</v>
      </c>
      <c r="J85" s="36">
        <v>907.38333333333321</v>
      </c>
      <c r="K85" s="31">
        <v>883.95</v>
      </c>
      <c r="L85" s="31">
        <v>853.1</v>
      </c>
      <c r="M85" s="31">
        <v>3.1975699999999998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346.75</v>
      </c>
      <c r="D86" s="36">
        <v>346.98333333333335</v>
      </c>
      <c r="E86" s="36">
        <v>343.06666666666672</v>
      </c>
      <c r="F86" s="36">
        <v>339.38333333333338</v>
      </c>
      <c r="G86" s="36">
        <v>335.46666666666675</v>
      </c>
      <c r="H86" s="36">
        <v>350.66666666666669</v>
      </c>
      <c r="I86" s="36">
        <v>354.58333333333331</v>
      </c>
      <c r="J86" s="36">
        <v>358.26666666666665</v>
      </c>
      <c r="K86" s="31">
        <v>350.9</v>
      </c>
      <c r="L86" s="31">
        <v>343.3</v>
      </c>
      <c r="M86" s="31">
        <v>42.964860000000002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1281.9000000000001</v>
      </c>
      <c r="D87" s="36">
        <v>1287.6666666666667</v>
      </c>
      <c r="E87" s="36">
        <v>1269.2833333333335</v>
      </c>
      <c r="F87" s="36">
        <v>1256.6666666666667</v>
      </c>
      <c r="G87" s="36">
        <v>1238.2833333333335</v>
      </c>
      <c r="H87" s="36">
        <v>1300.2833333333335</v>
      </c>
      <c r="I87" s="36">
        <v>1318.6666666666667</v>
      </c>
      <c r="J87" s="36">
        <v>1331.2833333333335</v>
      </c>
      <c r="K87" s="31">
        <v>1306.05</v>
      </c>
      <c r="L87" s="31">
        <v>1275.05</v>
      </c>
      <c r="M87" s="31">
        <v>1.05507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613.6</v>
      </c>
      <c r="D88" s="36">
        <v>616.68333333333339</v>
      </c>
      <c r="E88" s="36">
        <v>606.66666666666674</v>
      </c>
      <c r="F88" s="36">
        <v>599.73333333333335</v>
      </c>
      <c r="G88" s="36">
        <v>589.7166666666667</v>
      </c>
      <c r="H88" s="36">
        <v>623.61666666666679</v>
      </c>
      <c r="I88" s="36">
        <v>633.63333333333344</v>
      </c>
      <c r="J88" s="36">
        <v>640.56666666666683</v>
      </c>
      <c r="K88" s="31">
        <v>626.70000000000005</v>
      </c>
      <c r="L88" s="31">
        <v>609.75</v>
      </c>
      <c r="M88" s="31">
        <v>45.446860000000001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7978.65</v>
      </c>
      <c r="D89" s="36">
        <v>7968.5666666666666</v>
      </c>
      <c r="E89" s="36">
        <v>7913.1333333333332</v>
      </c>
      <c r="F89" s="36">
        <v>7847.6166666666668</v>
      </c>
      <c r="G89" s="36">
        <v>7792.1833333333334</v>
      </c>
      <c r="H89" s="36">
        <v>8034.083333333333</v>
      </c>
      <c r="I89" s="36">
        <v>8089.5166666666655</v>
      </c>
      <c r="J89" s="36">
        <v>8155.0333333333328</v>
      </c>
      <c r="K89" s="31">
        <v>8024</v>
      </c>
      <c r="L89" s="31">
        <v>7903.05</v>
      </c>
      <c r="M89" s="31">
        <v>6.9809999999999997E-2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1707.55</v>
      </c>
      <c r="D90" s="36">
        <v>1712.3166666666666</v>
      </c>
      <c r="E90" s="36">
        <v>1666.7333333333331</v>
      </c>
      <c r="F90" s="36">
        <v>1625.9166666666665</v>
      </c>
      <c r="G90" s="36">
        <v>1580.333333333333</v>
      </c>
      <c r="H90" s="36">
        <v>1753.1333333333332</v>
      </c>
      <c r="I90" s="36">
        <v>1798.7166666666667</v>
      </c>
      <c r="J90" s="36">
        <v>1839.5333333333333</v>
      </c>
      <c r="K90" s="31">
        <v>1757.9</v>
      </c>
      <c r="L90" s="31">
        <v>1671.5</v>
      </c>
      <c r="M90" s="31">
        <v>5.0617299999999998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2510.9499999999998</v>
      </c>
      <c r="D91" s="36">
        <v>2468.6666666666665</v>
      </c>
      <c r="E91" s="36">
        <v>2389.333333333333</v>
      </c>
      <c r="F91" s="36">
        <v>2267.7166666666667</v>
      </c>
      <c r="G91" s="36">
        <v>2188.3833333333332</v>
      </c>
      <c r="H91" s="36">
        <v>2590.2833333333328</v>
      </c>
      <c r="I91" s="36">
        <v>2669.6166666666659</v>
      </c>
      <c r="J91" s="36">
        <v>2791.2333333333327</v>
      </c>
      <c r="K91" s="31">
        <v>2548</v>
      </c>
      <c r="L91" s="31">
        <v>2347.0500000000002</v>
      </c>
      <c r="M91" s="31">
        <v>2.8646699999999998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512.65</v>
      </c>
      <c r="D92" s="36">
        <v>513.55000000000007</v>
      </c>
      <c r="E92" s="36">
        <v>509.10000000000014</v>
      </c>
      <c r="F92" s="36">
        <v>505.55000000000007</v>
      </c>
      <c r="G92" s="36">
        <v>501.10000000000014</v>
      </c>
      <c r="H92" s="36">
        <v>517.10000000000014</v>
      </c>
      <c r="I92" s="36">
        <v>521.55000000000018</v>
      </c>
      <c r="J92" s="36">
        <v>525.10000000000014</v>
      </c>
      <c r="K92" s="31">
        <v>518</v>
      </c>
      <c r="L92" s="31">
        <v>510</v>
      </c>
      <c r="M92" s="31">
        <v>2.5822699999999998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32054.5</v>
      </c>
      <c r="D93" s="36">
        <v>32043.966666666664</v>
      </c>
      <c r="E93" s="36">
        <v>31742.733333333326</v>
      </c>
      <c r="F93" s="36">
        <v>31430.966666666664</v>
      </c>
      <c r="G93" s="36">
        <v>31129.733333333326</v>
      </c>
      <c r="H93" s="36">
        <v>32355.733333333326</v>
      </c>
      <c r="I93" s="36">
        <v>32656.966666666664</v>
      </c>
      <c r="J93" s="36">
        <v>32968.733333333323</v>
      </c>
      <c r="K93" s="31">
        <v>32345.200000000001</v>
      </c>
      <c r="L93" s="31">
        <v>31732.2</v>
      </c>
      <c r="M93" s="31">
        <v>0.29425000000000001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1169.05</v>
      </c>
      <c r="D94" s="36">
        <v>1163.2333333333333</v>
      </c>
      <c r="E94" s="36">
        <v>1146.6166666666668</v>
      </c>
      <c r="F94" s="36">
        <v>1124.1833333333334</v>
      </c>
      <c r="G94" s="36">
        <v>1107.5666666666668</v>
      </c>
      <c r="H94" s="36">
        <v>1185.6666666666667</v>
      </c>
      <c r="I94" s="36">
        <v>1202.2833333333331</v>
      </c>
      <c r="J94" s="36">
        <v>1224.7166666666667</v>
      </c>
      <c r="K94" s="31">
        <v>1179.8499999999999</v>
      </c>
      <c r="L94" s="31">
        <v>1140.8</v>
      </c>
      <c r="M94" s="31">
        <v>10.39967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5765.8</v>
      </c>
      <c r="D95" s="36">
        <v>5755.95</v>
      </c>
      <c r="E95" s="36">
        <v>5738.0999999999995</v>
      </c>
      <c r="F95" s="36">
        <v>5710.4</v>
      </c>
      <c r="G95" s="36">
        <v>5692.5499999999993</v>
      </c>
      <c r="H95" s="36">
        <v>5783.65</v>
      </c>
      <c r="I95" s="36">
        <v>5801.5</v>
      </c>
      <c r="J95" s="36">
        <v>5829.2</v>
      </c>
      <c r="K95" s="31">
        <v>5773.8</v>
      </c>
      <c r="L95" s="31">
        <v>5728.25</v>
      </c>
      <c r="M95" s="31">
        <v>1.89035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2194.9</v>
      </c>
      <c r="D96" s="36">
        <v>2221.6333333333332</v>
      </c>
      <c r="E96" s="36">
        <v>2158.2666666666664</v>
      </c>
      <c r="F96" s="36">
        <v>2121.6333333333332</v>
      </c>
      <c r="G96" s="36">
        <v>2058.2666666666664</v>
      </c>
      <c r="H96" s="36">
        <v>2258.2666666666664</v>
      </c>
      <c r="I96" s="36">
        <v>2321.6333333333332</v>
      </c>
      <c r="J96" s="36">
        <v>2358.2666666666664</v>
      </c>
      <c r="K96" s="31">
        <v>2285</v>
      </c>
      <c r="L96" s="31">
        <v>2185</v>
      </c>
      <c r="M96" s="31">
        <v>1.0319700000000001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710.3</v>
      </c>
      <c r="D97" s="36">
        <v>709.5</v>
      </c>
      <c r="E97" s="36">
        <v>697.85</v>
      </c>
      <c r="F97" s="36">
        <v>685.4</v>
      </c>
      <c r="G97" s="36">
        <v>673.75</v>
      </c>
      <c r="H97" s="36">
        <v>721.95</v>
      </c>
      <c r="I97" s="36">
        <v>733.60000000000014</v>
      </c>
      <c r="J97" s="36">
        <v>746.05000000000007</v>
      </c>
      <c r="K97" s="31">
        <v>721.15</v>
      </c>
      <c r="L97" s="31">
        <v>697.05</v>
      </c>
      <c r="M97" s="31">
        <v>2.8067299999999999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176.89</v>
      </c>
      <c r="D98" s="36">
        <v>177.16</v>
      </c>
      <c r="E98" s="36">
        <v>173.97</v>
      </c>
      <c r="F98" s="36">
        <v>171.05</v>
      </c>
      <c r="G98" s="36">
        <v>167.86</v>
      </c>
      <c r="H98" s="36">
        <v>180.07999999999998</v>
      </c>
      <c r="I98" s="36">
        <v>183.26999999999998</v>
      </c>
      <c r="J98" s="36">
        <v>186.18999999999997</v>
      </c>
      <c r="K98" s="31">
        <v>180.35</v>
      </c>
      <c r="L98" s="31">
        <v>174.24</v>
      </c>
      <c r="M98" s="31">
        <v>83.410899999999998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735.55</v>
      </c>
      <c r="D99" s="36">
        <v>731.36666666666667</v>
      </c>
      <c r="E99" s="36">
        <v>715.23333333333335</v>
      </c>
      <c r="F99" s="36">
        <v>694.91666666666663</v>
      </c>
      <c r="G99" s="36">
        <v>678.7833333333333</v>
      </c>
      <c r="H99" s="36">
        <v>751.68333333333339</v>
      </c>
      <c r="I99" s="36">
        <v>767.81666666666683</v>
      </c>
      <c r="J99" s="36">
        <v>788.13333333333344</v>
      </c>
      <c r="K99" s="31">
        <v>747.5</v>
      </c>
      <c r="L99" s="31">
        <v>711.05</v>
      </c>
      <c r="M99" s="31">
        <v>37.188279999999999</v>
      </c>
      <c r="N99" s="1"/>
      <c r="O99" s="1"/>
    </row>
    <row r="100" spans="1:15" ht="12.75" customHeight="1">
      <c r="A100" s="33">
        <v>90</v>
      </c>
      <c r="B100" s="53" t="s">
        <v>786</v>
      </c>
      <c r="C100" s="31">
        <v>553.65</v>
      </c>
      <c r="D100" s="36">
        <v>546.43333333333339</v>
      </c>
      <c r="E100" s="36">
        <v>535.36666666666679</v>
      </c>
      <c r="F100" s="36">
        <v>517.08333333333337</v>
      </c>
      <c r="G100" s="36">
        <v>506.01666666666677</v>
      </c>
      <c r="H100" s="36">
        <v>564.71666666666681</v>
      </c>
      <c r="I100" s="36">
        <v>575.78333333333342</v>
      </c>
      <c r="J100" s="36">
        <v>594.06666666666683</v>
      </c>
      <c r="K100" s="31">
        <v>557.5</v>
      </c>
      <c r="L100" s="31">
        <v>528.15</v>
      </c>
      <c r="M100" s="31">
        <v>7.4870200000000002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4588.1000000000004</v>
      </c>
      <c r="D101" s="36">
        <v>4608.3166666666666</v>
      </c>
      <c r="E101" s="36">
        <v>4533.833333333333</v>
      </c>
      <c r="F101" s="36">
        <v>4479.5666666666666</v>
      </c>
      <c r="G101" s="36">
        <v>4405.083333333333</v>
      </c>
      <c r="H101" s="36">
        <v>4662.583333333333</v>
      </c>
      <c r="I101" s="36">
        <v>4737.0666666666666</v>
      </c>
      <c r="J101" s="36">
        <v>4791.333333333333</v>
      </c>
      <c r="K101" s="31">
        <v>4682.8</v>
      </c>
      <c r="L101" s="31">
        <v>4554.05</v>
      </c>
      <c r="M101" s="31">
        <v>0.42753999999999998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321.5</v>
      </c>
      <c r="D102" s="36">
        <v>321.03333333333336</v>
      </c>
      <c r="E102" s="36">
        <v>319.06666666666672</v>
      </c>
      <c r="F102" s="36">
        <v>316.63333333333338</v>
      </c>
      <c r="G102" s="36">
        <v>314.66666666666674</v>
      </c>
      <c r="H102" s="36">
        <v>323.4666666666667</v>
      </c>
      <c r="I102" s="36">
        <v>325.43333333333328</v>
      </c>
      <c r="J102" s="36">
        <v>327.86666666666667</v>
      </c>
      <c r="K102" s="31">
        <v>323</v>
      </c>
      <c r="L102" s="31">
        <v>318.60000000000002</v>
      </c>
      <c r="M102" s="31">
        <v>1.5796600000000001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285.10000000000002</v>
      </c>
      <c r="D103" s="36">
        <v>283.91666666666669</v>
      </c>
      <c r="E103" s="36">
        <v>281.83333333333337</v>
      </c>
      <c r="F103" s="36">
        <v>278.56666666666666</v>
      </c>
      <c r="G103" s="36">
        <v>276.48333333333335</v>
      </c>
      <c r="H103" s="36">
        <v>287.18333333333339</v>
      </c>
      <c r="I103" s="36">
        <v>289.26666666666677</v>
      </c>
      <c r="J103" s="36">
        <v>292.53333333333342</v>
      </c>
      <c r="K103" s="31">
        <v>286</v>
      </c>
      <c r="L103" s="31">
        <v>280.64999999999998</v>
      </c>
      <c r="M103" s="31">
        <v>3.9017599999999999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847.65</v>
      </c>
      <c r="D104" s="36">
        <v>846.36666666666667</v>
      </c>
      <c r="E104" s="36">
        <v>841.93333333333339</v>
      </c>
      <c r="F104" s="36">
        <v>836.2166666666667</v>
      </c>
      <c r="G104" s="36">
        <v>831.78333333333342</v>
      </c>
      <c r="H104" s="36">
        <v>852.08333333333337</v>
      </c>
      <c r="I104" s="36">
        <v>856.51666666666654</v>
      </c>
      <c r="J104" s="36">
        <v>862.23333333333335</v>
      </c>
      <c r="K104" s="31">
        <v>850.8</v>
      </c>
      <c r="L104" s="31">
        <v>840.65</v>
      </c>
      <c r="M104" s="31">
        <v>2.6574399999999998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111.36</v>
      </c>
      <c r="D105" s="36">
        <v>110.97333333333331</v>
      </c>
      <c r="E105" s="36">
        <v>109.98666666666664</v>
      </c>
      <c r="F105" s="36">
        <v>108.61333333333332</v>
      </c>
      <c r="G105" s="36">
        <v>107.62666666666664</v>
      </c>
      <c r="H105" s="36">
        <v>112.34666666666664</v>
      </c>
      <c r="I105" s="36">
        <v>113.33333333333331</v>
      </c>
      <c r="J105" s="36">
        <v>114.70666666666664</v>
      </c>
      <c r="K105" s="31">
        <v>111.96</v>
      </c>
      <c r="L105" s="31">
        <v>109.6</v>
      </c>
      <c r="M105" s="31">
        <v>242.47603000000001</v>
      </c>
      <c r="N105" s="1"/>
      <c r="O105" s="1"/>
    </row>
    <row r="106" spans="1:15" ht="12.75" customHeight="1">
      <c r="A106" s="33">
        <v>96</v>
      </c>
      <c r="B106" s="53" t="s">
        <v>808</v>
      </c>
      <c r="C106" s="31">
        <v>1778</v>
      </c>
      <c r="D106" s="36">
        <v>1782.1166666666668</v>
      </c>
      <c r="E106" s="36">
        <v>1748.6833333333336</v>
      </c>
      <c r="F106" s="36">
        <v>1719.3666666666668</v>
      </c>
      <c r="G106" s="36">
        <v>1685.9333333333336</v>
      </c>
      <c r="H106" s="36">
        <v>1811.4333333333336</v>
      </c>
      <c r="I106" s="36">
        <v>1844.866666666667</v>
      </c>
      <c r="J106" s="36">
        <v>1874.1833333333336</v>
      </c>
      <c r="K106" s="31">
        <v>1815.55</v>
      </c>
      <c r="L106" s="31">
        <v>1752.8</v>
      </c>
      <c r="M106" s="31">
        <v>7.5716900000000003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204.83</v>
      </c>
      <c r="D107" s="36">
        <v>205.64333333333335</v>
      </c>
      <c r="E107" s="36">
        <v>202.73666666666668</v>
      </c>
      <c r="F107" s="36">
        <v>200.64333333333335</v>
      </c>
      <c r="G107" s="36">
        <v>197.73666666666668</v>
      </c>
      <c r="H107" s="36">
        <v>207.73666666666668</v>
      </c>
      <c r="I107" s="36">
        <v>210.64333333333337</v>
      </c>
      <c r="J107" s="36">
        <v>212.73666666666668</v>
      </c>
      <c r="K107" s="31">
        <v>208.55</v>
      </c>
      <c r="L107" s="31">
        <v>203.55</v>
      </c>
      <c r="M107" s="31">
        <v>1.92028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1540.65</v>
      </c>
      <c r="D108" s="36">
        <v>1552.6833333333334</v>
      </c>
      <c r="E108" s="36">
        <v>1515.9666666666667</v>
      </c>
      <c r="F108" s="36">
        <v>1491.2833333333333</v>
      </c>
      <c r="G108" s="36">
        <v>1454.5666666666666</v>
      </c>
      <c r="H108" s="36">
        <v>1577.3666666666668</v>
      </c>
      <c r="I108" s="36">
        <v>1614.0833333333335</v>
      </c>
      <c r="J108" s="36">
        <v>1638.7666666666669</v>
      </c>
      <c r="K108" s="31">
        <v>1589.4</v>
      </c>
      <c r="L108" s="31">
        <v>1528</v>
      </c>
      <c r="M108" s="31">
        <v>1.0552900000000001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250.7</v>
      </c>
      <c r="D109" s="36">
        <v>252.18333333333331</v>
      </c>
      <c r="E109" s="36">
        <v>248.36666666666662</v>
      </c>
      <c r="F109" s="36">
        <v>246.0333333333333</v>
      </c>
      <c r="G109" s="36">
        <v>242.21666666666661</v>
      </c>
      <c r="H109" s="36">
        <v>254.51666666666662</v>
      </c>
      <c r="I109" s="36">
        <v>258.33333333333326</v>
      </c>
      <c r="J109" s="36">
        <v>260.66666666666663</v>
      </c>
      <c r="K109" s="31">
        <v>256</v>
      </c>
      <c r="L109" s="31">
        <v>249.85</v>
      </c>
      <c r="M109" s="31">
        <v>21.834720000000001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2760.2</v>
      </c>
      <c r="D110" s="36">
        <v>2740.4</v>
      </c>
      <c r="E110" s="36">
        <v>2715.8</v>
      </c>
      <c r="F110" s="36">
        <v>2671.4</v>
      </c>
      <c r="G110" s="36">
        <v>2646.8</v>
      </c>
      <c r="H110" s="36">
        <v>2784.8</v>
      </c>
      <c r="I110" s="36">
        <v>2809.3999999999996</v>
      </c>
      <c r="J110" s="36">
        <v>2853.8</v>
      </c>
      <c r="K110" s="31">
        <v>2765</v>
      </c>
      <c r="L110" s="31">
        <v>2696</v>
      </c>
      <c r="M110" s="31">
        <v>1.78678</v>
      </c>
      <c r="N110" s="1"/>
      <c r="O110" s="1"/>
    </row>
    <row r="111" spans="1:15" ht="12.75" customHeight="1">
      <c r="A111" s="33">
        <v>101</v>
      </c>
      <c r="B111" s="53" t="s">
        <v>849</v>
      </c>
      <c r="C111" s="31">
        <v>914.65</v>
      </c>
      <c r="D111" s="36">
        <v>904.9</v>
      </c>
      <c r="E111" s="36">
        <v>891.8</v>
      </c>
      <c r="F111" s="36">
        <v>868.94999999999993</v>
      </c>
      <c r="G111" s="36">
        <v>855.84999999999991</v>
      </c>
      <c r="H111" s="36">
        <v>927.75</v>
      </c>
      <c r="I111" s="36">
        <v>940.85000000000014</v>
      </c>
      <c r="J111" s="36">
        <v>963.7</v>
      </c>
      <c r="K111" s="31">
        <v>918</v>
      </c>
      <c r="L111" s="31">
        <v>882.05</v>
      </c>
      <c r="M111" s="31">
        <v>2.9627300000000001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60.32</v>
      </c>
      <c r="D112" s="36">
        <v>60.35</v>
      </c>
      <c r="E112" s="36">
        <v>60</v>
      </c>
      <c r="F112" s="36">
        <v>59.68</v>
      </c>
      <c r="G112" s="36">
        <v>59.33</v>
      </c>
      <c r="H112" s="36">
        <v>60.67</v>
      </c>
      <c r="I112" s="36">
        <v>61.02000000000001</v>
      </c>
      <c r="J112" s="36">
        <v>61.34</v>
      </c>
      <c r="K112" s="31">
        <v>60.7</v>
      </c>
      <c r="L112" s="31">
        <v>60.03</v>
      </c>
      <c r="M112" s="31">
        <v>44.9024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2886.1</v>
      </c>
      <c r="D113" s="36">
        <v>2891.7000000000003</v>
      </c>
      <c r="E113" s="36">
        <v>2849.4000000000005</v>
      </c>
      <c r="F113" s="36">
        <v>2812.7000000000003</v>
      </c>
      <c r="G113" s="36">
        <v>2770.4000000000005</v>
      </c>
      <c r="H113" s="36">
        <v>2928.4000000000005</v>
      </c>
      <c r="I113" s="36">
        <v>2970.7000000000007</v>
      </c>
      <c r="J113" s="36">
        <v>3007.4000000000005</v>
      </c>
      <c r="K113" s="31">
        <v>2934</v>
      </c>
      <c r="L113" s="31">
        <v>2855</v>
      </c>
      <c r="M113" s="31">
        <v>22.43572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730.1</v>
      </c>
      <c r="D114" s="36">
        <v>727.51666666666677</v>
      </c>
      <c r="E114" s="36">
        <v>719.13333333333355</v>
      </c>
      <c r="F114" s="36">
        <v>708.16666666666674</v>
      </c>
      <c r="G114" s="36">
        <v>699.78333333333353</v>
      </c>
      <c r="H114" s="36">
        <v>738.48333333333358</v>
      </c>
      <c r="I114" s="36">
        <v>746.86666666666679</v>
      </c>
      <c r="J114" s="36">
        <v>757.8333333333336</v>
      </c>
      <c r="K114" s="31">
        <v>735.9</v>
      </c>
      <c r="L114" s="31">
        <v>716.55</v>
      </c>
      <c r="M114" s="31">
        <v>0.57926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2151.6</v>
      </c>
      <c r="D115" s="36">
        <v>2143.9833333333336</v>
      </c>
      <c r="E115" s="36">
        <v>2128.9666666666672</v>
      </c>
      <c r="F115" s="36">
        <v>2106.3333333333335</v>
      </c>
      <c r="G115" s="36">
        <v>2091.3166666666671</v>
      </c>
      <c r="H115" s="36">
        <v>2166.6166666666672</v>
      </c>
      <c r="I115" s="36">
        <v>2181.6333333333337</v>
      </c>
      <c r="J115" s="36">
        <v>2204.2666666666673</v>
      </c>
      <c r="K115" s="31">
        <v>2159</v>
      </c>
      <c r="L115" s="31">
        <v>2121.35</v>
      </c>
      <c r="M115" s="31">
        <v>1.03209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9689.75</v>
      </c>
      <c r="D116" s="36">
        <v>9744.0666666666675</v>
      </c>
      <c r="E116" s="36">
        <v>9615.7333333333354</v>
      </c>
      <c r="F116" s="36">
        <v>9541.7166666666672</v>
      </c>
      <c r="G116" s="36">
        <v>9413.383333333335</v>
      </c>
      <c r="H116" s="36">
        <v>9818.0833333333358</v>
      </c>
      <c r="I116" s="36">
        <v>9946.4166666666679</v>
      </c>
      <c r="J116" s="36">
        <v>10020.433333333336</v>
      </c>
      <c r="K116" s="31">
        <v>9872.4</v>
      </c>
      <c r="L116" s="31">
        <v>9670.0499999999993</v>
      </c>
      <c r="M116" s="31">
        <v>0.11422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767.55</v>
      </c>
      <c r="D117" s="36">
        <v>770.88333333333333</v>
      </c>
      <c r="E117" s="36">
        <v>761.66666666666663</v>
      </c>
      <c r="F117" s="36">
        <v>755.7833333333333</v>
      </c>
      <c r="G117" s="36">
        <v>746.56666666666661</v>
      </c>
      <c r="H117" s="36">
        <v>776.76666666666665</v>
      </c>
      <c r="I117" s="36">
        <v>785.98333333333335</v>
      </c>
      <c r="J117" s="36">
        <v>791.86666666666667</v>
      </c>
      <c r="K117" s="31">
        <v>780.1</v>
      </c>
      <c r="L117" s="31">
        <v>765</v>
      </c>
      <c r="M117" s="31">
        <v>0.93596999999999997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505.35</v>
      </c>
      <c r="D118" s="36">
        <v>502.61666666666662</v>
      </c>
      <c r="E118" s="36">
        <v>498.23333333333323</v>
      </c>
      <c r="F118" s="36">
        <v>491.11666666666662</v>
      </c>
      <c r="G118" s="36">
        <v>486.73333333333323</v>
      </c>
      <c r="H118" s="36">
        <v>509.73333333333323</v>
      </c>
      <c r="I118" s="36">
        <v>514.11666666666656</v>
      </c>
      <c r="J118" s="36">
        <v>521.23333333333323</v>
      </c>
      <c r="K118" s="31">
        <v>507</v>
      </c>
      <c r="L118" s="31">
        <v>495.5</v>
      </c>
      <c r="M118" s="31">
        <v>20.913650000000001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498.4</v>
      </c>
      <c r="D119" s="36">
        <v>498.05</v>
      </c>
      <c r="E119" s="36">
        <v>495.35</v>
      </c>
      <c r="F119" s="36">
        <v>492.3</v>
      </c>
      <c r="G119" s="36">
        <v>489.6</v>
      </c>
      <c r="H119" s="36">
        <v>501.1</v>
      </c>
      <c r="I119" s="36">
        <v>503.79999999999995</v>
      </c>
      <c r="J119" s="36">
        <v>506.85</v>
      </c>
      <c r="K119" s="31">
        <v>500.75</v>
      </c>
      <c r="L119" s="31">
        <v>495</v>
      </c>
      <c r="M119" s="31">
        <v>2.2948400000000002</v>
      </c>
      <c r="N119" s="1"/>
      <c r="O119" s="1"/>
    </row>
    <row r="120" spans="1:15" ht="12.75" customHeight="1">
      <c r="A120" s="33">
        <v>110</v>
      </c>
      <c r="B120" s="53" t="s">
        <v>850</v>
      </c>
      <c r="C120" s="31">
        <v>977.6</v>
      </c>
      <c r="D120" s="36">
        <v>983.86666666666667</v>
      </c>
      <c r="E120" s="36">
        <v>968.73333333333335</v>
      </c>
      <c r="F120" s="36">
        <v>959.86666666666667</v>
      </c>
      <c r="G120" s="36">
        <v>944.73333333333335</v>
      </c>
      <c r="H120" s="36">
        <v>992.73333333333335</v>
      </c>
      <c r="I120" s="36">
        <v>1007.8666666666668</v>
      </c>
      <c r="J120" s="36">
        <v>1016.7333333333333</v>
      </c>
      <c r="K120" s="31">
        <v>999</v>
      </c>
      <c r="L120" s="31">
        <v>975</v>
      </c>
      <c r="M120" s="31">
        <v>7.5900999999999996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1606.55</v>
      </c>
      <c r="D121" s="36">
        <v>1598.2</v>
      </c>
      <c r="E121" s="36">
        <v>1582.65</v>
      </c>
      <c r="F121" s="36">
        <v>1558.75</v>
      </c>
      <c r="G121" s="36">
        <v>1543.2</v>
      </c>
      <c r="H121" s="36">
        <v>1622.1000000000001</v>
      </c>
      <c r="I121" s="36">
        <v>1637.6499999999999</v>
      </c>
      <c r="J121" s="36">
        <v>1661.5500000000002</v>
      </c>
      <c r="K121" s="31">
        <v>1613.75</v>
      </c>
      <c r="L121" s="31">
        <v>1574.3</v>
      </c>
      <c r="M121" s="31">
        <v>2.00943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1387.85</v>
      </c>
      <c r="D122" s="36">
        <v>1378.9666666666665</v>
      </c>
      <c r="E122" s="36">
        <v>1357.883333333333</v>
      </c>
      <c r="F122" s="36">
        <v>1327.9166666666665</v>
      </c>
      <c r="G122" s="36">
        <v>1306.833333333333</v>
      </c>
      <c r="H122" s="36">
        <v>1408.9333333333329</v>
      </c>
      <c r="I122" s="36">
        <v>1430.0166666666664</v>
      </c>
      <c r="J122" s="36">
        <v>1459.9833333333329</v>
      </c>
      <c r="K122" s="31">
        <v>1400.05</v>
      </c>
      <c r="L122" s="31">
        <v>1349</v>
      </c>
      <c r="M122" s="31">
        <v>12.59146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1562.85</v>
      </c>
      <c r="D123" s="36">
        <v>1566.6833333333334</v>
      </c>
      <c r="E123" s="36">
        <v>1554.3666666666668</v>
      </c>
      <c r="F123" s="36">
        <v>1545.8833333333334</v>
      </c>
      <c r="G123" s="36">
        <v>1533.5666666666668</v>
      </c>
      <c r="H123" s="36">
        <v>1575.1666666666667</v>
      </c>
      <c r="I123" s="36">
        <v>1587.4833333333333</v>
      </c>
      <c r="J123" s="36">
        <v>1595.9666666666667</v>
      </c>
      <c r="K123" s="31">
        <v>1579</v>
      </c>
      <c r="L123" s="31">
        <v>1558.2</v>
      </c>
      <c r="M123" s="31">
        <v>14.138450000000001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170.07</v>
      </c>
      <c r="D124" s="36">
        <v>168.78666666666666</v>
      </c>
      <c r="E124" s="36">
        <v>166.80333333333331</v>
      </c>
      <c r="F124" s="36">
        <v>163.53666666666666</v>
      </c>
      <c r="G124" s="36">
        <v>161.55333333333331</v>
      </c>
      <c r="H124" s="36">
        <v>172.05333333333331</v>
      </c>
      <c r="I124" s="36">
        <v>174.03666666666666</v>
      </c>
      <c r="J124" s="36">
        <v>177.30333333333331</v>
      </c>
      <c r="K124" s="31">
        <v>170.77</v>
      </c>
      <c r="L124" s="31">
        <v>165.52</v>
      </c>
      <c r="M124" s="31">
        <v>24.312840000000001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1564.9</v>
      </c>
      <c r="D125" s="36">
        <v>1568.45</v>
      </c>
      <c r="E125" s="36">
        <v>1551.7</v>
      </c>
      <c r="F125" s="36">
        <v>1538.5</v>
      </c>
      <c r="G125" s="36">
        <v>1521.75</v>
      </c>
      <c r="H125" s="36">
        <v>1581.65</v>
      </c>
      <c r="I125" s="36">
        <v>1598.4</v>
      </c>
      <c r="J125" s="36">
        <v>1611.6000000000001</v>
      </c>
      <c r="K125" s="31">
        <v>1585.2</v>
      </c>
      <c r="L125" s="31">
        <v>1555.25</v>
      </c>
      <c r="M125" s="31">
        <v>1.07765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524.6</v>
      </c>
      <c r="D126" s="36">
        <v>524.70000000000005</v>
      </c>
      <c r="E126" s="36">
        <v>520.95000000000005</v>
      </c>
      <c r="F126" s="36">
        <v>517.29999999999995</v>
      </c>
      <c r="G126" s="36">
        <v>513.54999999999995</v>
      </c>
      <c r="H126" s="36">
        <v>528.35000000000014</v>
      </c>
      <c r="I126" s="36">
        <v>532.10000000000014</v>
      </c>
      <c r="J126" s="36">
        <v>535.75000000000023</v>
      </c>
      <c r="K126" s="31">
        <v>528.45000000000005</v>
      </c>
      <c r="L126" s="31">
        <v>521.04999999999995</v>
      </c>
      <c r="M126" s="31">
        <v>81.911270000000002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2074.4</v>
      </c>
      <c r="D127" s="36">
        <v>2090.5</v>
      </c>
      <c r="E127" s="36">
        <v>2023</v>
      </c>
      <c r="F127" s="36">
        <v>1971.6</v>
      </c>
      <c r="G127" s="36">
        <v>1904.1</v>
      </c>
      <c r="H127" s="36">
        <v>2141.9</v>
      </c>
      <c r="I127" s="36">
        <v>2209.4</v>
      </c>
      <c r="J127" s="36">
        <v>2260.8000000000002</v>
      </c>
      <c r="K127" s="31">
        <v>2158</v>
      </c>
      <c r="L127" s="31">
        <v>2039.1</v>
      </c>
      <c r="M127" s="31">
        <v>30.07563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6115.25</v>
      </c>
      <c r="D128" s="36">
        <v>6136.7666666666664</v>
      </c>
      <c r="E128" s="36">
        <v>6063.4333333333325</v>
      </c>
      <c r="F128" s="36">
        <v>6011.6166666666659</v>
      </c>
      <c r="G128" s="36">
        <v>5938.2833333333319</v>
      </c>
      <c r="H128" s="36">
        <v>6188.583333333333</v>
      </c>
      <c r="I128" s="36">
        <v>6261.916666666667</v>
      </c>
      <c r="J128" s="36">
        <v>6313.7333333333336</v>
      </c>
      <c r="K128" s="31">
        <v>6210.1</v>
      </c>
      <c r="L128" s="31">
        <v>6084.95</v>
      </c>
      <c r="M128" s="31">
        <v>3.2566999999999999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3557.2</v>
      </c>
      <c r="D129" s="36">
        <v>3554.9833333333336</v>
      </c>
      <c r="E129" s="36">
        <v>3532.3166666666671</v>
      </c>
      <c r="F129" s="36">
        <v>3507.4333333333334</v>
      </c>
      <c r="G129" s="36">
        <v>3484.7666666666669</v>
      </c>
      <c r="H129" s="36">
        <v>3579.8666666666672</v>
      </c>
      <c r="I129" s="36">
        <v>3602.5333333333333</v>
      </c>
      <c r="J129" s="36">
        <v>3627.4166666666674</v>
      </c>
      <c r="K129" s="31">
        <v>3577.65</v>
      </c>
      <c r="L129" s="31">
        <v>3530.1</v>
      </c>
      <c r="M129" s="31">
        <v>2.2233800000000001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4410.05</v>
      </c>
      <c r="D130" s="36">
        <v>4482.9833333333336</v>
      </c>
      <c r="E130" s="36">
        <v>4327.0666666666675</v>
      </c>
      <c r="F130" s="36">
        <v>4244.0833333333339</v>
      </c>
      <c r="G130" s="36">
        <v>4088.1666666666679</v>
      </c>
      <c r="H130" s="36">
        <v>4565.9666666666672</v>
      </c>
      <c r="I130" s="36">
        <v>4721.8833333333332</v>
      </c>
      <c r="J130" s="36">
        <v>4804.8666666666668</v>
      </c>
      <c r="K130" s="31">
        <v>4638.8999999999996</v>
      </c>
      <c r="L130" s="31">
        <v>4400</v>
      </c>
      <c r="M130" s="31">
        <v>4.74648</v>
      </c>
      <c r="N130" s="1"/>
      <c r="O130" s="1"/>
    </row>
    <row r="131" spans="1:15" ht="12.75" customHeight="1">
      <c r="A131" s="33">
        <v>121</v>
      </c>
      <c r="B131" s="53" t="s">
        <v>822</v>
      </c>
      <c r="C131" s="31">
        <v>1655.55</v>
      </c>
      <c r="D131" s="36">
        <v>1649.9833333333333</v>
      </c>
      <c r="E131" s="36">
        <v>1629.0166666666667</v>
      </c>
      <c r="F131" s="36">
        <v>1602.4833333333333</v>
      </c>
      <c r="G131" s="36">
        <v>1581.5166666666667</v>
      </c>
      <c r="H131" s="36">
        <v>1676.5166666666667</v>
      </c>
      <c r="I131" s="36">
        <v>1697.4833333333333</v>
      </c>
      <c r="J131" s="36">
        <v>1724.0166666666667</v>
      </c>
      <c r="K131" s="31">
        <v>1670.95</v>
      </c>
      <c r="L131" s="31">
        <v>1623.45</v>
      </c>
      <c r="M131" s="31">
        <v>0.57967999999999997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979.6</v>
      </c>
      <c r="D132" s="36">
        <v>975.5</v>
      </c>
      <c r="E132" s="36">
        <v>968.1</v>
      </c>
      <c r="F132" s="36">
        <v>956.6</v>
      </c>
      <c r="G132" s="36">
        <v>949.2</v>
      </c>
      <c r="H132" s="36">
        <v>987</v>
      </c>
      <c r="I132" s="36">
        <v>994.40000000000009</v>
      </c>
      <c r="J132" s="36">
        <v>1005.9</v>
      </c>
      <c r="K132" s="31">
        <v>982.9</v>
      </c>
      <c r="L132" s="31">
        <v>964</v>
      </c>
      <c r="M132" s="31">
        <v>9.3796499999999998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1749.5</v>
      </c>
      <c r="D133" s="36">
        <v>1740.6666666666667</v>
      </c>
      <c r="E133" s="36">
        <v>1723.8333333333335</v>
      </c>
      <c r="F133" s="36">
        <v>1698.1666666666667</v>
      </c>
      <c r="G133" s="36">
        <v>1681.3333333333335</v>
      </c>
      <c r="H133" s="36">
        <v>1766.3333333333335</v>
      </c>
      <c r="I133" s="36">
        <v>1783.166666666667</v>
      </c>
      <c r="J133" s="36">
        <v>1808.8333333333335</v>
      </c>
      <c r="K133" s="31">
        <v>1757.5</v>
      </c>
      <c r="L133" s="31">
        <v>1715</v>
      </c>
      <c r="M133" s="31">
        <v>3.41506</v>
      </c>
      <c r="N133" s="1"/>
      <c r="O133" s="1"/>
    </row>
    <row r="134" spans="1:15" ht="12.75" customHeight="1">
      <c r="A134" s="33">
        <v>124</v>
      </c>
      <c r="B134" s="53" t="s">
        <v>792</v>
      </c>
      <c r="C134" s="31">
        <v>5563.95</v>
      </c>
      <c r="D134" s="36">
        <v>5512.8166666666666</v>
      </c>
      <c r="E134" s="36">
        <v>5411.1333333333332</v>
      </c>
      <c r="F134" s="36">
        <v>5258.3166666666666</v>
      </c>
      <c r="G134" s="36">
        <v>5156.6333333333332</v>
      </c>
      <c r="H134" s="36">
        <v>5665.6333333333332</v>
      </c>
      <c r="I134" s="36">
        <v>5767.3166666666657</v>
      </c>
      <c r="J134" s="36">
        <v>5920.1333333333332</v>
      </c>
      <c r="K134" s="31">
        <v>5614.5</v>
      </c>
      <c r="L134" s="31">
        <v>5360</v>
      </c>
      <c r="M134" s="31">
        <v>0.50126000000000004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1228.6500000000001</v>
      </c>
      <c r="D135" s="36">
        <v>1230.1333333333334</v>
      </c>
      <c r="E135" s="36">
        <v>1223.5166666666669</v>
      </c>
      <c r="F135" s="36">
        <v>1218.3833333333334</v>
      </c>
      <c r="G135" s="36">
        <v>1211.7666666666669</v>
      </c>
      <c r="H135" s="36">
        <v>1235.2666666666669</v>
      </c>
      <c r="I135" s="36">
        <v>1241.8833333333332</v>
      </c>
      <c r="J135" s="36">
        <v>1247.0166666666669</v>
      </c>
      <c r="K135" s="31">
        <v>1236.75</v>
      </c>
      <c r="L135" s="31">
        <v>1225</v>
      </c>
      <c r="M135" s="31">
        <v>0.91447000000000001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453.55</v>
      </c>
      <c r="D136" s="36">
        <v>452.86666666666662</v>
      </c>
      <c r="E136" s="36">
        <v>445.73333333333323</v>
      </c>
      <c r="F136" s="36">
        <v>437.91666666666663</v>
      </c>
      <c r="G136" s="36">
        <v>430.78333333333325</v>
      </c>
      <c r="H136" s="36">
        <v>460.68333333333322</v>
      </c>
      <c r="I136" s="36">
        <v>467.81666666666655</v>
      </c>
      <c r="J136" s="36">
        <v>475.63333333333321</v>
      </c>
      <c r="K136" s="31">
        <v>460</v>
      </c>
      <c r="L136" s="31">
        <v>445.05</v>
      </c>
      <c r="M136" s="31">
        <v>58.849640000000001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3829.55</v>
      </c>
      <c r="D137" s="36">
        <v>3799.4166666666665</v>
      </c>
      <c r="E137" s="36">
        <v>3754.833333333333</v>
      </c>
      <c r="F137" s="36">
        <v>3680.1166666666663</v>
      </c>
      <c r="G137" s="36">
        <v>3635.5333333333328</v>
      </c>
      <c r="H137" s="36">
        <v>3874.1333333333332</v>
      </c>
      <c r="I137" s="36">
        <v>3918.7166666666662</v>
      </c>
      <c r="J137" s="36">
        <v>3993.4333333333334</v>
      </c>
      <c r="K137" s="31">
        <v>3844</v>
      </c>
      <c r="L137" s="31">
        <v>3724.7</v>
      </c>
      <c r="M137" s="31">
        <v>5.4514100000000001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1934.8</v>
      </c>
      <c r="D138" s="36">
        <v>1901.0833333333333</v>
      </c>
      <c r="E138" s="36">
        <v>1857.7166666666665</v>
      </c>
      <c r="F138" s="36">
        <v>1780.6333333333332</v>
      </c>
      <c r="G138" s="36">
        <v>1737.2666666666664</v>
      </c>
      <c r="H138" s="36">
        <v>1978.1666666666665</v>
      </c>
      <c r="I138" s="36">
        <v>2021.5333333333333</v>
      </c>
      <c r="J138" s="36">
        <v>2098.6166666666668</v>
      </c>
      <c r="K138" s="31">
        <v>1944.45</v>
      </c>
      <c r="L138" s="31">
        <v>1824</v>
      </c>
      <c r="M138" s="31">
        <v>16.762270000000001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1155.4000000000001</v>
      </c>
      <c r="D139" s="36">
        <v>1157.25</v>
      </c>
      <c r="E139" s="36">
        <v>1130.5</v>
      </c>
      <c r="F139" s="36">
        <v>1105.5999999999999</v>
      </c>
      <c r="G139" s="36">
        <v>1078.8499999999999</v>
      </c>
      <c r="H139" s="36">
        <v>1182.1500000000001</v>
      </c>
      <c r="I139" s="36">
        <v>1208.9000000000001</v>
      </c>
      <c r="J139" s="36">
        <v>1233.8000000000002</v>
      </c>
      <c r="K139" s="31">
        <v>1184</v>
      </c>
      <c r="L139" s="31">
        <v>1132.3499999999999</v>
      </c>
      <c r="M139" s="31">
        <v>2.0472199999999998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867.35</v>
      </c>
      <c r="D140" s="36">
        <v>866.44999999999993</v>
      </c>
      <c r="E140" s="36">
        <v>860.89999999999986</v>
      </c>
      <c r="F140" s="36">
        <v>854.44999999999993</v>
      </c>
      <c r="G140" s="36">
        <v>848.89999999999986</v>
      </c>
      <c r="H140" s="36">
        <v>872.89999999999986</v>
      </c>
      <c r="I140" s="36">
        <v>878.44999999999982</v>
      </c>
      <c r="J140" s="36">
        <v>884.89999999999986</v>
      </c>
      <c r="K140" s="31">
        <v>872</v>
      </c>
      <c r="L140" s="31">
        <v>860</v>
      </c>
      <c r="M140" s="31">
        <v>16.864820000000002</v>
      </c>
      <c r="N140" s="1"/>
      <c r="O140" s="1"/>
    </row>
    <row r="141" spans="1:15" ht="12.75" customHeight="1">
      <c r="A141" s="33">
        <v>131</v>
      </c>
      <c r="B141" s="53" t="s">
        <v>851</v>
      </c>
      <c r="C141" s="31">
        <v>2274.15</v>
      </c>
      <c r="D141" s="36">
        <v>2298.1</v>
      </c>
      <c r="E141" s="36">
        <v>2242.75</v>
      </c>
      <c r="F141" s="36">
        <v>2211.35</v>
      </c>
      <c r="G141" s="36">
        <v>2156</v>
      </c>
      <c r="H141" s="36">
        <v>2329.5</v>
      </c>
      <c r="I141" s="36">
        <v>2384.8499999999995</v>
      </c>
      <c r="J141" s="36">
        <v>2416.25</v>
      </c>
      <c r="K141" s="31">
        <v>2353.4499999999998</v>
      </c>
      <c r="L141" s="31">
        <v>2266.6999999999998</v>
      </c>
      <c r="M141" s="31">
        <v>1.63279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623.1</v>
      </c>
      <c r="D142" s="36">
        <v>621.86666666666667</v>
      </c>
      <c r="E142" s="36">
        <v>618.2833333333333</v>
      </c>
      <c r="F142" s="36">
        <v>613.46666666666658</v>
      </c>
      <c r="G142" s="36">
        <v>609.88333333333321</v>
      </c>
      <c r="H142" s="36">
        <v>626.68333333333339</v>
      </c>
      <c r="I142" s="36">
        <v>630.26666666666665</v>
      </c>
      <c r="J142" s="36">
        <v>635.08333333333348</v>
      </c>
      <c r="K142" s="31">
        <v>625.45000000000005</v>
      </c>
      <c r="L142" s="31">
        <v>617.04999999999995</v>
      </c>
      <c r="M142" s="31">
        <v>13.40039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1767.7</v>
      </c>
      <c r="D143" s="36">
        <v>1767.3166666666666</v>
      </c>
      <c r="E143" s="36">
        <v>1752.0833333333333</v>
      </c>
      <c r="F143" s="36">
        <v>1736.4666666666667</v>
      </c>
      <c r="G143" s="36">
        <v>1721.2333333333333</v>
      </c>
      <c r="H143" s="36">
        <v>1782.9333333333332</v>
      </c>
      <c r="I143" s="36">
        <v>1798.1666666666667</v>
      </c>
      <c r="J143" s="36">
        <v>1813.7833333333331</v>
      </c>
      <c r="K143" s="31">
        <v>1782.55</v>
      </c>
      <c r="L143" s="31">
        <v>1751.7</v>
      </c>
      <c r="M143" s="31">
        <v>7.0654399999999997</v>
      </c>
      <c r="N143" s="1"/>
      <c r="O143" s="1"/>
    </row>
    <row r="144" spans="1:15" ht="12.75" customHeight="1">
      <c r="A144" s="33">
        <v>134</v>
      </c>
      <c r="B144" s="53" t="s">
        <v>793</v>
      </c>
      <c r="C144" s="31">
        <v>2859.55</v>
      </c>
      <c r="D144" s="36">
        <v>2861.7333333333336</v>
      </c>
      <c r="E144" s="36">
        <v>2834.416666666667</v>
      </c>
      <c r="F144" s="36">
        <v>2809.2833333333333</v>
      </c>
      <c r="G144" s="36">
        <v>2781.9666666666667</v>
      </c>
      <c r="H144" s="36">
        <v>2886.8666666666672</v>
      </c>
      <c r="I144" s="36">
        <v>2914.1833333333338</v>
      </c>
      <c r="J144" s="36">
        <v>2939.3166666666675</v>
      </c>
      <c r="K144" s="31">
        <v>2889.05</v>
      </c>
      <c r="L144" s="31">
        <v>2836.6</v>
      </c>
      <c r="M144" s="31">
        <v>1.52898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959.7</v>
      </c>
      <c r="D145" s="36">
        <v>957.88333333333333</v>
      </c>
      <c r="E145" s="36">
        <v>943.81666666666661</v>
      </c>
      <c r="F145" s="36">
        <v>927.93333333333328</v>
      </c>
      <c r="G145" s="36">
        <v>913.86666666666656</v>
      </c>
      <c r="H145" s="36">
        <v>973.76666666666665</v>
      </c>
      <c r="I145" s="36">
        <v>987.83333333333348</v>
      </c>
      <c r="J145" s="36">
        <v>1003.7166666666667</v>
      </c>
      <c r="K145" s="31">
        <v>971.95</v>
      </c>
      <c r="L145" s="31">
        <v>942</v>
      </c>
      <c r="M145" s="31">
        <v>5.0781999999999998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2889.55</v>
      </c>
      <c r="D146" s="36">
        <v>2880.9833333333336</v>
      </c>
      <c r="E146" s="36">
        <v>2859.0166666666673</v>
      </c>
      <c r="F146" s="36">
        <v>2828.4833333333336</v>
      </c>
      <c r="G146" s="36">
        <v>2806.5166666666673</v>
      </c>
      <c r="H146" s="36">
        <v>2911.5166666666673</v>
      </c>
      <c r="I146" s="36">
        <v>2933.4833333333336</v>
      </c>
      <c r="J146" s="36">
        <v>2964.0166666666673</v>
      </c>
      <c r="K146" s="31">
        <v>2902.95</v>
      </c>
      <c r="L146" s="31">
        <v>2850.45</v>
      </c>
      <c r="M146" s="31">
        <v>1.0551900000000001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438.2</v>
      </c>
      <c r="D147" s="36">
        <v>437.38333333333338</v>
      </c>
      <c r="E147" s="36">
        <v>432.96666666666675</v>
      </c>
      <c r="F147" s="36">
        <v>427.73333333333335</v>
      </c>
      <c r="G147" s="36">
        <v>423.31666666666672</v>
      </c>
      <c r="H147" s="36">
        <v>442.61666666666679</v>
      </c>
      <c r="I147" s="36">
        <v>447.03333333333342</v>
      </c>
      <c r="J147" s="36">
        <v>452.26666666666682</v>
      </c>
      <c r="K147" s="31">
        <v>441.8</v>
      </c>
      <c r="L147" s="31">
        <v>432.15</v>
      </c>
      <c r="M147" s="31">
        <v>51.106720000000003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169.82</v>
      </c>
      <c r="D148" s="36">
        <v>170.21666666666667</v>
      </c>
      <c r="E148" s="36">
        <v>168.81333333333333</v>
      </c>
      <c r="F148" s="36">
        <v>167.80666666666667</v>
      </c>
      <c r="G148" s="36">
        <v>166.40333333333334</v>
      </c>
      <c r="H148" s="36">
        <v>171.22333333333333</v>
      </c>
      <c r="I148" s="36">
        <v>172.62666666666669</v>
      </c>
      <c r="J148" s="36">
        <v>173.63333333333333</v>
      </c>
      <c r="K148" s="31">
        <v>171.62</v>
      </c>
      <c r="L148" s="31">
        <v>169.21</v>
      </c>
      <c r="M148" s="31">
        <v>24.80219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4723.1499999999996</v>
      </c>
      <c r="D149" s="36">
        <v>4705.0999999999995</v>
      </c>
      <c r="E149" s="36">
        <v>4681.3499999999985</v>
      </c>
      <c r="F149" s="36">
        <v>4639.5499999999993</v>
      </c>
      <c r="G149" s="36">
        <v>4615.7999999999984</v>
      </c>
      <c r="H149" s="36">
        <v>4746.8999999999987</v>
      </c>
      <c r="I149" s="36">
        <v>4770.6500000000005</v>
      </c>
      <c r="J149" s="36">
        <v>4812.4499999999989</v>
      </c>
      <c r="K149" s="31">
        <v>4728.8500000000004</v>
      </c>
      <c r="L149" s="31">
        <v>4663.3</v>
      </c>
      <c r="M149" s="31">
        <v>2.5579499999999999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12675.7</v>
      </c>
      <c r="D150" s="36">
        <v>12715.233333333332</v>
      </c>
      <c r="E150" s="36">
        <v>12510.466666666664</v>
      </c>
      <c r="F150" s="36">
        <v>12345.233333333332</v>
      </c>
      <c r="G150" s="36">
        <v>12140.466666666664</v>
      </c>
      <c r="H150" s="36">
        <v>12880.466666666664</v>
      </c>
      <c r="I150" s="36">
        <v>13085.23333333333</v>
      </c>
      <c r="J150" s="36">
        <v>13250.466666666664</v>
      </c>
      <c r="K150" s="31">
        <v>12920</v>
      </c>
      <c r="L150" s="31">
        <v>12550</v>
      </c>
      <c r="M150" s="31">
        <v>4.98231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3341.35</v>
      </c>
      <c r="D151" s="36">
        <v>3327.1833333333329</v>
      </c>
      <c r="E151" s="36">
        <v>3304.4166666666661</v>
      </c>
      <c r="F151" s="36">
        <v>3267.4833333333331</v>
      </c>
      <c r="G151" s="36">
        <v>3244.7166666666662</v>
      </c>
      <c r="H151" s="36">
        <v>3364.1166666666659</v>
      </c>
      <c r="I151" s="36">
        <v>3386.8833333333332</v>
      </c>
      <c r="J151" s="36">
        <v>3423.8166666666657</v>
      </c>
      <c r="K151" s="31">
        <v>3349.95</v>
      </c>
      <c r="L151" s="31">
        <v>3290.25</v>
      </c>
      <c r="M151" s="31">
        <v>1.59613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6965.35</v>
      </c>
      <c r="D152" s="36">
        <v>6946.5166666666664</v>
      </c>
      <c r="E152" s="36">
        <v>6918.833333333333</v>
      </c>
      <c r="F152" s="36">
        <v>6872.3166666666666</v>
      </c>
      <c r="G152" s="36">
        <v>6844.6333333333332</v>
      </c>
      <c r="H152" s="36">
        <v>6993.0333333333328</v>
      </c>
      <c r="I152" s="36">
        <v>7020.7166666666672</v>
      </c>
      <c r="J152" s="36">
        <v>7067.2333333333327</v>
      </c>
      <c r="K152" s="31">
        <v>6974.2</v>
      </c>
      <c r="L152" s="31">
        <v>6900</v>
      </c>
      <c r="M152" s="31">
        <v>1.49594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803.2</v>
      </c>
      <c r="D153" s="36">
        <v>790.88333333333333</v>
      </c>
      <c r="E153" s="36">
        <v>773.91666666666663</v>
      </c>
      <c r="F153" s="36">
        <v>744.63333333333333</v>
      </c>
      <c r="G153" s="36">
        <v>727.66666666666663</v>
      </c>
      <c r="H153" s="36">
        <v>820.16666666666663</v>
      </c>
      <c r="I153" s="36">
        <v>837.13333333333333</v>
      </c>
      <c r="J153" s="36">
        <v>866.41666666666663</v>
      </c>
      <c r="K153" s="31">
        <v>807.85</v>
      </c>
      <c r="L153" s="31">
        <v>761.6</v>
      </c>
      <c r="M153" s="31">
        <v>6.90381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365.4</v>
      </c>
      <c r="D154" s="36">
        <v>367.89999999999992</v>
      </c>
      <c r="E154" s="36">
        <v>361.59999999999985</v>
      </c>
      <c r="F154" s="36">
        <v>357.79999999999995</v>
      </c>
      <c r="G154" s="36">
        <v>351.49999999999989</v>
      </c>
      <c r="H154" s="36">
        <v>371.69999999999982</v>
      </c>
      <c r="I154" s="36">
        <v>377.99999999999989</v>
      </c>
      <c r="J154" s="36">
        <v>381.79999999999978</v>
      </c>
      <c r="K154" s="31">
        <v>374.2</v>
      </c>
      <c r="L154" s="31">
        <v>364.1</v>
      </c>
      <c r="M154" s="31">
        <v>21.26633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250.69</v>
      </c>
      <c r="D155" s="36">
        <v>249.96</v>
      </c>
      <c r="E155" s="36">
        <v>246.23000000000002</v>
      </c>
      <c r="F155" s="36">
        <v>241.77</v>
      </c>
      <c r="G155" s="36">
        <v>238.04000000000002</v>
      </c>
      <c r="H155" s="36">
        <v>254.42000000000002</v>
      </c>
      <c r="I155" s="36">
        <v>258.14999999999998</v>
      </c>
      <c r="J155" s="36">
        <v>262.61</v>
      </c>
      <c r="K155" s="31">
        <v>253.69</v>
      </c>
      <c r="L155" s="31">
        <v>245.5</v>
      </c>
      <c r="M155" s="31">
        <v>17.931170000000002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39.14</v>
      </c>
      <c r="D156" s="36">
        <v>39.140000000000008</v>
      </c>
      <c r="E156" s="36">
        <v>38.900000000000013</v>
      </c>
      <c r="F156" s="36">
        <v>38.660000000000004</v>
      </c>
      <c r="G156" s="36">
        <v>38.420000000000009</v>
      </c>
      <c r="H156" s="36">
        <v>39.380000000000017</v>
      </c>
      <c r="I156" s="36">
        <v>39.620000000000012</v>
      </c>
      <c r="J156" s="36">
        <v>39.860000000000021</v>
      </c>
      <c r="K156" s="31">
        <v>39.380000000000003</v>
      </c>
      <c r="L156" s="31">
        <v>38.9</v>
      </c>
      <c r="M156" s="31">
        <v>49.740130000000001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4883.25</v>
      </c>
      <c r="D157" s="36">
        <v>4868.5166666666664</v>
      </c>
      <c r="E157" s="36">
        <v>4839.0333333333328</v>
      </c>
      <c r="F157" s="36">
        <v>4794.8166666666666</v>
      </c>
      <c r="G157" s="36">
        <v>4765.333333333333</v>
      </c>
      <c r="H157" s="36">
        <v>4912.7333333333327</v>
      </c>
      <c r="I157" s="36">
        <v>4942.2166666666662</v>
      </c>
      <c r="J157" s="36">
        <v>4986.4333333333325</v>
      </c>
      <c r="K157" s="31">
        <v>4898</v>
      </c>
      <c r="L157" s="31">
        <v>4824.3</v>
      </c>
      <c r="M157" s="31">
        <v>5.2350599999999998</v>
      </c>
      <c r="N157" s="1"/>
      <c r="O157" s="1"/>
    </row>
    <row r="158" spans="1:15" ht="12.75" customHeight="1">
      <c r="A158" s="33">
        <v>148</v>
      </c>
      <c r="B158" s="53" t="s">
        <v>852</v>
      </c>
      <c r="C158" s="31">
        <v>610.4</v>
      </c>
      <c r="D158" s="36">
        <v>610.98333333333323</v>
      </c>
      <c r="E158" s="36">
        <v>605.41666666666652</v>
      </c>
      <c r="F158" s="36">
        <v>600.43333333333328</v>
      </c>
      <c r="G158" s="36">
        <v>594.86666666666656</v>
      </c>
      <c r="H158" s="36">
        <v>615.96666666666647</v>
      </c>
      <c r="I158" s="36">
        <v>621.5333333333333</v>
      </c>
      <c r="J158" s="36">
        <v>626.51666666666642</v>
      </c>
      <c r="K158" s="31">
        <v>616.54999999999995</v>
      </c>
      <c r="L158" s="31">
        <v>606</v>
      </c>
      <c r="M158" s="31">
        <v>2.0280900000000002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628.15</v>
      </c>
      <c r="D159" s="36">
        <v>631.4</v>
      </c>
      <c r="E159" s="36">
        <v>617.79999999999995</v>
      </c>
      <c r="F159" s="36">
        <v>607.44999999999993</v>
      </c>
      <c r="G159" s="36">
        <v>593.84999999999991</v>
      </c>
      <c r="H159" s="36">
        <v>641.75</v>
      </c>
      <c r="I159" s="36">
        <v>655.35000000000014</v>
      </c>
      <c r="J159" s="36">
        <v>665.7</v>
      </c>
      <c r="K159" s="31">
        <v>645</v>
      </c>
      <c r="L159" s="31">
        <v>621.04999999999995</v>
      </c>
      <c r="M159" s="31">
        <v>1.2345200000000001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799.5</v>
      </c>
      <c r="D160" s="36">
        <v>804.56666666666661</v>
      </c>
      <c r="E160" s="36">
        <v>789.33333333333326</v>
      </c>
      <c r="F160" s="36">
        <v>779.16666666666663</v>
      </c>
      <c r="G160" s="36">
        <v>763.93333333333328</v>
      </c>
      <c r="H160" s="36">
        <v>814.73333333333323</v>
      </c>
      <c r="I160" s="36">
        <v>829.96666666666658</v>
      </c>
      <c r="J160" s="36">
        <v>840.13333333333321</v>
      </c>
      <c r="K160" s="31">
        <v>819.8</v>
      </c>
      <c r="L160" s="31">
        <v>794.4</v>
      </c>
      <c r="M160" s="31">
        <v>2.6019299999999999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2504.85</v>
      </c>
      <c r="D161" s="36">
        <v>2493.9833333333331</v>
      </c>
      <c r="E161" s="36">
        <v>2452.8666666666663</v>
      </c>
      <c r="F161" s="36">
        <v>2400.8833333333332</v>
      </c>
      <c r="G161" s="36">
        <v>2359.7666666666664</v>
      </c>
      <c r="H161" s="36">
        <v>2545.9666666666662</v>
      </c>
      <c r="I161" s="36">
        <v>2587.083333333333</v>
      </c>
      <c r="J161" s="36">
        <v>2639.0666666666662</v>
      </c>
      <c r="K161" s="31">
        <v>2535.1</v>
      </c>
      <c r="L161" s="31">
        <v>2442</v>
      </c>
      <c r="M161" s="31">
        <v>0.57176000000000005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219.2</v>
      </c>
      <c r="D162" s="36">
        <v>220.23333333333335</v>
      </c>
      <c r="E162" s="36">
        <v>216.9666666666667</v>
      </c>
      <c r="F162" s="36">
        <v>214.73333333333335</v>
      </c>
      <c r="G162" s="36">
        <v>211.4666666666667</v>
      </c>
      <c r="H162" s="36">
        <v>222.4666666666667</v>
      </c>
      <c r="I162" s="36">
        <v>225.73333333333335</v>
      </c>
      <c r="J162" s="36">
        <v>227.9666666666667</v>
      </c>
      <c r="K162" s="31">
        <v>223.5</v>
      </c>
      <c r="L162" s="31">
        <v>218</v>
      </c>
      <c r="M162" s="31">
        <v>29.13466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84.04</v>
      </c>
      <c r="D163" s="36">
        <v>83.183333333333337</v>
      </c>
      <c r="E163" s="36">
        <v>82.096666666666678</v>
      </c>
      <c r="F163" s="36">
        <v>80.153333333333336</v>
      </c>
      <c r="G163" s="36">
        <v>79.066666666666677</v>
      </c>
      <c r="H163" s="36">
        <v>85.126666666666679</v>
      </c>
      <c r="I163" s="36">
        <v>86.213333333333324</v>
      </c>
      <c r="J163" s="36">
        <v>88.15666666666668</v>
      </c>
      <c r="K163" s="31">
        <v>84.27</v>
      </c>
      <c r="L163" s="31">
        <v>81.239999999999995</v>
      </c>
      <c r="M163" s="31">
        <v>75.742019999999997</v>
      </c>
      <c r="N163" s="1"/>
      <c r="O163" s="1"/>
    </row>
    <row r="164" spans="1:15" ht="12.75" customHeight="1">
      <c r="A164" s="33">
        <v>154</v>
      </c>
      <c r="B164" s="53" t="s">
        <v>794</v>
      </c>
      <c r="C164" s="31">
        <v>1209.7</v>
      </c>
      <c r="D164" s="36">
        <v>1201.7</v>
      </c>
      <c r="E164" s="36">
        <v>1183.9000000000001</v>
      </c>
      <c r="F164" s="36">
        <v>1158.1000000000001</v>
      </c>
      <c r="G164" s="36">
        <v>1140.3000000000002</v>
      </c>
      <c r="H164" s="36">
        <v>1227.5</v>
      </c>
      <c r="I164" s="36">
        <v>1245.2999999999997</v>
      </c>
      <c r="J164" s="36">
        <v>1271.0999999999999</v>
      </c>
      <c r="K164" s="31">
        <v>1219.5</v>
      </c>
      <c r="L164" s="31">
        <v>1175.9000000000001</v>
      </c>
      <c r="M164" s="31">
        <v>0.98646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3749.1</v>
      </c>
      <c r="D165" s="36">
        <v>3737.5500000000006</v>
      </c>
      <c r="E165" s="36">
        <v>3719.6000000000013</v>
      </c>
      <c r="F165" s="36">
        <v>3690.1000000000008</v>
      </c>
      <c r="G165" s="36">
        <v>3672.1500000000015</v>
      </c>
      <c r="H165" s="36">
        <v>3767.0500000000011</v>
      </c>
      <c r="I165" s="36">
        <v>3785.0000000000009</v>
      </c>
      <c r="J165" s="36">
        <v>3814.5000000000009</v>
      </c>
      <c r="K165" s="31">
        <v>3755.5</v>
      </c>
      <c r="L165" s="31">
        <v>3708.05</v>
      </c>
      <c r="M165" s="31">
        <v>0.88809000000000005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497.25</v>
      </c>
      <c r="D166" s="36">
        <v>495.60000000000008</v>
      </c>
      <c r="E166" s="36">
        <v>492.25000000000017</v>
      </c>
      <c r="F166" s="36">
        <v>487.25000000000011</v>
      </c>
      <c r="G166" s="36">
        <v>483.9000000000002</v>
      </c>
      <c r="H166" s="36">
        <v>500.60000000000014</v>
      </c>
      <c r="I166" s="36">
        <v>503.95000000000005</v>
      </c>
      <c r="J166" s="36">
        <v>508.9500000000001</v>
      </c>
      <c r="K166" s="31">
        <v>498.95</v>
      </c>
      <c r="L166" s="31">
        <v>490.6</v>
      </c>
      <c r="M166" s="31">
        <v>15.650740000000001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509.8</v>
      </c>
      <c r="D167" s="36">
        <v>503.08333333333331</v>
      </c>
      <c r="E167" s="36">
        <v>492.01666666666665</v>
      </c>
      <c r="F167" s="36">
        <v>474.23333333333335</v>
      </c>
      <c r="G167" s="36">
        <v>463.16666666666669</v>
      </c>
      <c r="H167" s="36">
        <v>520.86666666666656</v>
      </c>
      <c r="I167" s="36">
        <v>531.93333333333339</v>
      </c>
      <c r="J167" s="36">
        <v>549.71666666666658</v>
      </c>
      <c r="K167" s="31">
        <v>514.15</v>
      </c>
      <c r="L167" s="31">
        <v>485.3</v>
      </c>
      <c r="M167" s="31">
        <v>3.6764399999999999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192.62</v>
      </c>
      <c r="D168" s="36">
        <v>192.67666666666665</v>
      </c>
      <c r="E168" s="36">
        <v>191.05333333333328</v>
      </c>
      <c r="F168" s="36">
        <v>189.48666666666665</v>
      </c>
      <c r="G168" s="36">
        <v>187.86333333333329</v>
      </c>
      <c r="H168" s="36">
        <v>194.24333333333328</v>
      </c>
      <c r="I168" s="36">
        <v>195.86666666666667</v>
      </c>
      <c r="J168" s="36">
        <v>197.43333333333328</v>
      </c>
      <c r="K168" s="31">
        <v>194.3</v>
      </c>
      <c r="L168" s="31">
        <v>191.11</v>
      </c>
      <c r="M168" s="31">
        <v>35.991070000000001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203.7</v>
      </c>
      <c r="D169" s="36">
        <v>203.26333333333332</v>
      </c>
      <c r="E169" s="36">
        <v>202.18666666666664</v>
      </c>
      <c r="F169" s="36">
        <v>200.67333333333332</v>
      </c>
      <c r="G169" s="36">
        <v>199.59666666666664</v>
      </c>
      <c r="H169" s="36">
        <v>204.77666666666664</v>
      </c>
      <c r="I169" s="36">
        <v>205.85333333333335</v>
      </c>
      <c r="J169" s="36">
        <v>207.36666666666665</v>
      </c>
      <c r="K169" s="31">
        <v>204.34</v>
      </c>
      <c r="L169" s="31">
        <v>201.75</v>
      </c>
      <c r="M169" s="31">
        <v>65.248530000000002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938.5</v>
      </c>
      <c r="D170" s="36">
        <v>937.0333333333333</v>
      </c>
      <c r="E170" s="36">
        <v>926.46666666666658</v>
      </c>
      <c r="F170" s="36">
        <v>914.43333333333328</v>
      </c>
      <c r="G170" s="36">
        <v>903.86666666666656</v>
      </c>
      <c r="H170" s="36">
        <v>949.06666666666661</v>
      </c>
      <c r="I170" s="36">
        <v>959.63333333333321</v>
      </c>
      <c r="J170" s="36">
        <v>971.66666666666663</v>
      </c>
      <c r="K170" s="31">
        <v>947.6</v>
      </c>
      <c r="L170" s="31">
        <v>925</v>
      </c>
      <c r="M170" s="31">
        <v>1.95329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5382.5</v>
      </c>
      <c r="D171" s="36">
        <v>5342.8499999999995</v>
      </c>
      <c r="E171" s="36">
        <v>5271.6999999999989</v>
      </c>
      <c r="F171" s="36">
        <v>5160.8999999999996</v>
      </c>
      <c r="G171" s="36">
        <v>5089.7499999999991</v>
      </c>
      <c r="H171" s="36">
        <v>5453.6499999999987</v>
      </c>
      <c r="I171" s="36">
        <v>5524.7999999999984</v>
      </c>
      <c r="J171" s="36">
        <v>5635.5999999999985</v>
      </c>
      <c r="K171" s="31">
        <v>5414</v>
      </c>
      <c r="L171" s="31">
        <v>5232.05</v>
      </c>
      <c r="M171" s="31">
        <v>0.25291999999999998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1462.1</v>
      </c>
      <c r="D172" s="36">
        <v>1469.3666666666668</v>
      </c>
      <c r="E172" s="36">
        <v>1448.7333333333336</v>
      </c>
      <c r="F172" s="36">
        <v>1435.3666666666668</v>
      </c>
      <c r="G172" s="36">
        <v>1414.7333333333336</v>
      </c>
      <c r="H172" s="36">
        <v>1482.7333333333336</v>
      </c>
      <c r="I172" s="36">
        <v>1503.3666666666668</v>
      </c>
      <c r="J172" s="36">
        <v>1516.7333333333336</v>
      </c>
      <c r="K172" s="31">
        <v>1490</v>
      </c>
      <c r="L172" s="31">
        <v>1456</v>
      </c>
      <c r="M172" s="31">
        <v>2.1905999999999999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292.14999999999998</v>
      </c>
      <c r="D173" s="36">
        <v>293.51666666666665</v>
      </c>
      <c r="E173" s="36">
        <v>289.5333333333333</v>
      </c>
      <c r="F173" s="36">
        <v>286.91666666666663</v>
      </c>
      <c r="G173" s="36">
        <v>282.93333333333328</v>
      </c>
      <c r="H173" s="36">
        <v>296.13333333333333</v>
      </c>
      <c r="I173" s="36">
        <v>300.11666666666667</v>
      </c>
      <c r="J173" s="36">
        <v>302.73333333333335</v>
      </c>
      <c r="K173" s="31">
        <v>297.5</v>
      </c>
      <c r="L173" s="31">
        <v>290.89999999999998</v>
      </c>
      <c r="M173" s="31">
        <v>2.95017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321.10000000000002</v>
      </c>
      <c r="D174" s="36">
        <v>327.96666666666664</v>
      </c>
      <c r="E174" s="36">
        <v>312.23333333333329</v>
      </c>
      <c r="F174" s="36">
        <v>303.36666666666667</v>
      </c>
      <c r="G174" s="36">
        <v>287.63333333333333</v>
      </c>
      <c r="H174" s="36">
        <v>336.83333333333326</v>
      </c>
      <c r="I174" s="36">
        <v>352.56666666666661</v>
      </c>
      <c r="J174" s="36">
        <v>361.43333333333322</v>
      </c>
      <c r="K174" s="31">
        <v>343.7</v>
      </c>
      <c r="L174" s="31">
        <v>319.10000000000002</v>
      </c>
      <c r="M174" s="31">
        <v>147.47417999999999</v>
      </c>
      <c r="N174" s="1"/>
      <c r="O174" s="1"/>
    </row>
    <row r="175" spans="1:15" ht="12.75" customHeight="1">
      <c r="A175" s="33">
        <v>165</v>
      </c>
      <c r="B175" s="53" t="s">
        <v>795</v>
      </c>
      <c r="C175" s="31">
        <v>716.7</v>
      </c>
      <c r="D175" s="36">
        <v>713.9</v>
      </c>
      <c r="E175" s="36">
        <v>708</v>
      </c>
      <c r="F175" s="36">
        <v>699.30000000000007</v>
      </c>
      <c r="G175" s="36">
        <v>693.40000000000009</v>
      </c>
      <c r="H175" s="36">
        <v>722.59999999999991</v>
      </c>
      <c r="I175" s="36">
        <v>728.49999999999977</v>
      </c>
      <c r="J175" s="36">
        <v>737.19999999999982</v>
      </c>
      <c r="K175" s="31">
        <v>719.8</v>
      </c>
      <c r="L175" s="31">
        <v>705.2</v>
      </c>
      <c r="M175" s="31">
        <v>2.3395000000000001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528.79999999999995</v>
      </c>
      <c r="D176" s="36">
        <v>528.25</v>
      </c>
      <c r="E176" s="36">
        <v>520.54999999999995</v>
      </c>
      <c r="F176" s="36">
        <v>512.29999999999995</v>
      </c>
      <c r="G176" s="36">
        <v>504.59999999999991</v>
      </c>
      <c r="H176" s="36">
        <v>536.5</v>
      </c>
      <c r="I176" s="36">
        <v>544.20000000000005</v>
      </c>
      <c r="J176" s="36">
        <v>552.45000000000005</v>
      </c>
      <c r="K176" s="31">
        <v>535.95000000000005</v>
      </c>
      <c r="L176" s="31">
        <v>520</v>
      </c>
      <c r="M176" s="31">
        <v>10.12799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236.72</v>
      </c>
      <c r="D177" s="36">
        <v>238.16333333333333</v>
      </c>
      <c r="E177" s="36">
        <v>234.67666666666665</v>
      </c>
      <c r="F177" s="36">
        <v>232.63333333333333</v>
      </c>
      <c r="G177" s="36">
        <v>229.14666666666665</v>
      </c>
      <c r="H177" s="36">
        <v>240.20666666666665</v>
      </c>
      <c r="I177" s="36">
        <v>243.69333333333333</v>
      </c>
      <c r="J177" s="36">
        <v>245.73666666666665</v>
      </c>
      <c r="K177" s="31">
        <v>241.65</v>
      </c>
      <c r="L177" s="31">
        <v>236.12</v>
      </c>
      <c r="M177" s="31">
        <v>139.57013000000001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1313.1</v>
      </c>
      <c r="D178" s="36">
        <v>1310.3</v>
      </c>
      <c r="E178" s="36">
        <v>1297.5999999999999</v>
      </c>
      <c r="F178" s="36">
        <v>1282.0999999999999</v>
      </c>
      <c r="G178" s="36">
        <v>1269.3999999999999</v>
      </c>
      <c r="H178" s="36">
        <v>1325.8</v>
      </c>
      <c r="I178" s="36">
        <v>1338.5000000000002</v>
      </c>
      <c r="J178" s="36">
        <v>1354</v>
      </c>
      <c r="K178" s="31">
        <v>1323</v>
      </c>
      <c r="L178" s="31">
        <v>1294.8</v>
      </c>
      <c r="M178" s="31">
        <v>2.0348099999999998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95.55</v>
      </c>
      <c r="D179" s="36">
        <v>95.90666666666668</v>
      </c>
      <c r="E179" s="36">
        <v>94.993333333333368</v>
      </c>
      <c r="F179" s="36">
        <v>94.436666666666682</v>
      </c>
      <c r="G179" s="36">
        <v>93.523333333333369</v>
      </c>
      <c r="H179" s="36">
        <v>96.463333333333367</v>
      </c>
      <c r="I179" s="36">
        <v>97.376666666666694</v>
      </c>
      <c r="J179" s="36">
        <v>97.933333333333366</v>
      </c>
      <c r="K179" s="31">
        <v>96.82</v>
      </c>
      <c r="L179" s="31">
        <v>95.35</v>
      </c>
      <c r="M179" s="31">
        <v>190.92985999999999</v>
      </c>
      <c r="N179" s="1"/>
      <c r="O179" s="1"/>
    </row>
    <row r="180" spans="1:15" ht="12.75" customHeight="1">
      <c r="A180" s="33">
        <v>170</v>
      </c>
      <c r="B180" s="53" t="s">
        <v>782</v>
      </c>
      <c r="C180" s="31">
        <v>1776.05</v>
      </c>
      <c r="D180" s="36">
        <v>1815.1833333333334</v>
      </c>
      <c r="E180" s="36">
        <v>1712.4166666666667</v>
      </c>
      <c r="F180" s="36">
        <v>1648.7833333333333</v>
      </c>
      <c r="G180" s="36">
        <v>1546.0166666666667</v>
      </c>
      <c r="H180" s="36">
        <v>1878.8166666666668</v>
      </c>
      <c r="I180" s="36">
        <v>1981.5833333333333</v>
      </c>
      <c r="J180" s="36">
        <v>2045.2166666666669</v>
      </c>
      <c r="K180" s="31">
        <v>1917.95</v>
      </c>
      <c r="L180" s="31">
        <v>1751.55</v>
      </c>
      <c r="M180" s="31">
        <v>29.429549999999999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406.95</v>
      </c>
      <c r="D181" s="36">
        <v>405.54999999999995</v>
      </c>
      <c r="E181" s="36">
        <v>399.69999999999993</v>
      </c>
      <c r="F181" s="36">
        <v>392.45</v>
      </c>
      <c r="G181" s="36">
        <v>386.59999999999997</v>
      </c>
      <c r="H181" s="36">
        <v>412.7999999999999</v>
      </c>
      <c r="I181" s="36">
        <v>418.64999999999992</v>
      </c>
      <c r="J181" s="36">
        <v>425.89999999999986</v>
      </c>
      <c r="K181" s="31">
        <v>411.4</v>
      </c>
      <c r="L181" s="31">
        <v>398.3</v>
      </c>
      <c r="M181" s="31">
        <v>14.272690000000001</v>
      </c>
      <c r="N181" s="1"/>
      <c r="O181" s="1"/>
    </row>
    <row r="182" spans="1:15" ht="12.75" customHeight="1">
      <c r="A182" s="33">
        <v>172</v>
      </c>
      <c r="B182" s="53" t="s">
        <v>823</v>
      </c>
      <c r="C182" s="31">
        <v>8037.35</v>
      </c>
      <c r="D182" s="36">
        <v>7986.55</v>
      </c>
      <c r="E182" s="36">
        <v>7923.1</v>
      </c>
      <c r="F182" s="36">
        <v>7808.85</v>
      </c>
      <c r="G182" s="36">
        <v>7745.4000000000005</v>
      </c>
      <c r="H182" s="36">
        <v>8100.8</v>
      </c>
      <c r="I182" s="36">
        <v>8164.2499999999991</v>
      </c>
      <c r="J182" s="36">
        <v>8278.5</v>
      </c>
      <c r="K182" s="31">
        <v>8050</v>
      </c>
      <c r="L182" s="31">
        <v>7872.3</v>
      </c>
      <c r="M182" s="31">
        <v>8.2769999999999996E-2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1929.9</v>
      </c>
      <c r="D183" s="36">
        <v>1950.7</v>
      </c>
      <c r="E183" s="36">
        <v>1901.45</v>
      </c>
      <c r="F183" s="36">
        <v>1873</v>
      </c>
      <c r="G183" s="36">
        <v>1823.75</v>
      </c>
      <c r="H183" s="36">
        <v>1979.15</v>
      </c>
      <c r="I183" s="36">
        <v>2028.4</v>
      </c>
      <c r="J183" s="36">
        <v>2056.8500000000004</v>
      </c>
      <c r="K183" s="31">
        <v>1999.95</v>
      </c>
      <c r="L183" s="31">
        <v>1922.25</v>
      </c>
      <c r="M183" s="31">
        <v>1.10989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2892.25</v>
      </c>
      <c r="D184" s="36">
        <v>2895.9166666666665</v>
      </c>
      <c r="E184" s="36">
        <v>2854.1333333333332</v>
      </c>
      <c r="F184" s="36">
        <v>2816.0166666666669</v>
      </c>
      <c r="G184" s="36">
        <v>2774.2333333333336</v>
      </c>
      <c r="H184" s="36">
        <v>2934.0333333333328</v>
      </c>
      <c r="I184" s="36">
        <v>2975.8166666666666</v>
      </c>
      <c r="J184" s="36">
        <v>3013.9333333333325</v>
      </c>
      <c r="K184" s="31">
        <v>2937.7</v>
      </c>
      <c r="L184" s="31">
        <v>2857.8</v>
      </c>
      <c r="M184" s="31">
        <v>1.73393</v>
      </c>
      <c r="N184" s="1"/>
      <c r="O184" s="1"/>
    </row>
    <row r="185" spans="1:15" ht="12.75" customHeight="1">
      <c r="A185" s="33">
        <v>175</v>
      </c>
      <c r="B185" s="53" t="s">
        <v>824</v>
      </c>
      <c r="C185" s="31">
        <v>995.85</v>
      </c>
      <c r="D185" s="36">
        <v>997.06666666666661</v>
      </c>
      <c r="E185" s="36">
        <v>987.13333333333321</v>
      </c>
      <c r="F185" s="36">
        <v>978.41666666666663</v>
      </c>
      <c r="G185" s="36">
        <v>968.48333333333323</v>
      </c>
      <c r="H185" s="36">
        <v>1005.7833333333332</v>
      </c>
      <c r="I185" s="36">
        <v>1015.7166666666666</v>
      </c>
      <c r="J185" s="36">
        <v>1024.4333333333332</v>
      </c>
      <c r="K185" s="31">
        <v>1007</v>
      </c>
      <c r="L185" s="31">
        <v>988.35</v>
      </c>
      <c r="M185" s="31">
        <v>1.4437599999999999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1637.95</v>
      </c>
      <c r="D186" s="36">
        <v>1630.3166666666666</v>
      </c>
      <c r="E186" s="36">
        <v>1618.0833333333333</v>
      </c>
      <c r="F186" s="36">
        <v>1598.2166666666667</v>
      </c>
      <c r="G186" s="36">
        <v>1585.9833333333333</v>
      </c>
      <c r="H186" s="36">
        <v>1650.1833333333332</v>
      </c>
      <c r="I186" s="36">
        <v>1662.4166666666667</v>
      </c>
      <c r="J186" s="36">
        <v>1682.2833333333331</v>
      </c>
      <c r="K186" s="31">
        <v>1642.55</v>
      </c>
      <c r="L186" s="31">
        <v>1610.45</v>
      </c>
      <c r="M186" s="31">
        <v>10.353899999999999</v>
      </c>
      <c r="N186" s="1"/>
      <c r="O186" s="1"/>
    </row>
    <row r="187" spans="1:15" ht="12.75" customHeight="1">
      <c r="A187" s="33">
        <v>177</v>
      </c>
      <c r="B187" s="53" t="s">
        <v>798</v>
      </c>
      <c r="C187" s="31">
        <v>1081.6500000000001</v>
      </c>
      <c r="D187" s="36">
        <v>1089.9333333333334</v>
      </c>
      <c r="E187" s="36">
        <v>1068.7166666666667</v>
      </c>
      <c r="F187" s="36">
        <v>1055.7833333333333</v>
      </c>
      <c r="G187" s="36">
        <v>1034.5666666666666</v>
      </c>
      <c r="H187" s="36">
        <v>1102.8666666666668</v>
      </c>
      <c r="I187" s="36">
        <v>1124.0833333333335</v>
      </c>
      <c r="J187" s="36">
        <v>1137.0166666666669</v>
      </c>
      <c r="K187" s="31">
        <v>1111.1500000000001</v>
      </c>
      <c r="L187" s="31">
        <v>1077</v>
      </c>
      <c r="M187" s="31">
        <v>3.95458</v>
      </c>
      <c r="N187" s="1"/>
      <c r="O187" s="1"/>
    </row>
    <row r="188" spans="1:15" ht="12.75" customHeight="1">
      <c r="A188" s="33">
        <v>178</v>
      </c>
      <c r="B188" s="53" t="s">
        <v>825</v>
      </c>
      <c r="C188" s="31">
        <v>963.4</v>
      </c>
      <c r="D188" s="36">
        <v>976.93333333333339</v>
      </c>
      <c r="E188" s="36">
        <v>947.96666666666681</v>
      </c>
      <c r="F188" s="36">
        <v>932.53333333333342</v>
      </c>
      <c r="G188" s="36">
        <v>903.56666666666683</v>
      </c>
      <c r="H188" s="36">
        <v>992.36666666666679</v>
      </c>
      <c r="I188" s="36">
        <v>1021.3333333333335</v>
      </c>
      <c r="J188" s="36">
        <v>1036.7666666666669</v>
      </c>
      <c r="K188" s="31">
        <v>1005.9</v>
      </c>
      <c r="L188" s="31">
        <v>961.5</v>
      </c>
      <c r="M188" s="31">
        <v>4.5734000000000004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5845.55</v>
      </c>
      <c r="D189" s="36">
        <v>5673.5166666666664</v>
      </c>
      <c r="E189" s="36">
        <v>5357.0333333333328</v>
      </c>
      <c r="F189" s="36">
        <v>4868.5166666666664</v>
      </c>
      <c r="G189" s="36">
        <v>4552.0333333333328</v>
      </c>
      <c r="H189" s="36">
        <v>6162.0333333333328</v>
      </c>
      <c r="I189" s="36">
        <v>6478.5166666666664</v>
      </c>
      <c r="J189" s="36">
        <v>6967.0333333333328</v>
      </c>
      <c r="K189" s="31">
        <v>5990</v>
      </c>
      <c r="L189" s="31">
        <v>5185</v>
      </c>
      <c r="M189" s="31">
        <v>16.638770000000001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1394</v>
      </c>
      <c r="D190" s="36">
        <v>1395.1499999999999</v>
      </c>
      <c r="E190" s="36">
        <v>1377.3999999999996</v>
      </c>
      <c r="F190" s="36">
        <v>1360.7999999999997</v>
      </c>
      <c r="G190" s="36">
        <v>1343.0499999999995</v>
      </c>
      <c r="H190" s="36">
        <v>1411.7499999999998</v>
      </c>
      <c r="I190" s="36">
        <v>1429.5000000000002</v>
      </c>
      <c r="J190" s="36">
        <v>1446.1</v>
      </c>
      <c r="K190" s="31">
        <v>1412.9</v>
      </c>
      <c r="L190" s="31">
        <v>1378.55</v>
      </c>
      <c r="M190" s="31">
        <v>8.3979499999999998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932.15</v>
      </c>
      <c r="D191" s="36">
        <v>932.43333333333339</v>
      </c>
      <c r="E191" s="36">
        <v>909.86666666666679</v>
      </c>
      <c r="F191" s="36">
        <v>887.58333333333337</v>
      </c>
      <c r="G191" s="36">
        <v>865.01666666666677</v>
      </c>
      <c r="H191" s="36">
        <v>954.71666666666681</v>
      </c>
      <c r="I191" s="36">
        <v>977.28333333333342</v>
      </c>
      <c r="J191" s="36">
        <v>999.56666666666683</v>
      </c>
      <c r="K191" s="31">
        <v>955</v>
      </c>
      <c r="L191" s="31">
        <v>910.15</v>
      </c>
      <c r="M191" s="31">
        <v>2.8450600000000001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2978.65</v>
      </c>
      <c r="D192" s="36">
        <v>2968.9</v>
      </c>
      <c r="E192" s="36">
        <v>2939.8500000000004</v>
      </c>
      <c r="F192" s="36">
        <v>2901.05</v>
      </c>
      <c r="G192" s="36">
        <v>2872.0000000000005</v>
      </c>
      <c r="H192" s="36">
        <v>3007.7000000000003</v>
      </c>
      <c r="I192" s="36">
        <v>3036.7500000000005</v>
      </c>
      <c r="J192" s="36">
        <v>3075.55</v>
      </c>
      <c r="K192" s="31">
        <v>2997.95</v>
      </c>
      <c r="L192" s="31">
        <v>2930.1</v>
      </c>
      <c r="M192" s="31">
        <v>7.1571699999999998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675.45</v>
      </c>
      <c r="D193" s="36">
        <v>673.41666666666663</v>
      </c>
      <c r="E193" s="36">
        <v>667.83333333333326</v>
      </c>
      <c r="F193" s="36">
        <v>660.21666666666658</v>
      </c>
      <c r="G193" s="36">
        <v>654.63333333333321</v>
      </c>
      <c r="H193" s="36">
        <v>681.0333333333333</v>
      </c>
      <c r="I193" s="36">
        <v>686.61666666666656</v>
      </c>
      <c r="J193" s="36">
        <v>694.23333333333335</v>
      </c>
      <c r="K193" s="31">
        <v>679</v>
      </c>
      <c r="L193" s="31">
        <v>665.8</v>
      </c>
      <c r="M193" s="31">
        <v>8.5552899999999994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538.75</v>
      </c>
      <c r="D194" s="36">
        <v>538.76666666666665</v>
      </c>
      <c r="E194" s="36">
        <v>531.98333333333335</v>
      </c>
      <c r="F194" s="36">
        <v>525.2166666666667</v>
      </c>
      <c r="G194" s="36">
        <v>518.43333333333339</v>
      </c>
      <c r="H194" s="36">
        <v>545.5333333333333</v>
      </c>
      <c r="I194" s="36">
        <v>552.31666666666661</v>
      </c>
      <c r="J194" s="36">
        <v>559.08333333333326</v>
      </c>
      <c r="K194" s="31">
        <v>545.54999999999995</v>
      </c>
      <c r="L194" s="31">
        <v>532</v>
      </c>
      <c r="M194" s="31">
        <v>7.8818000000000001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2636.7</v>
      </c>
      <c r="D195" s="36">
        <v>2624.8833333333337</v>
      </c>
      <c r="E195" s="36">
        <v>2600.8666666666672</v>
      </c>
      <c r="F195" s="36">
        <v>2565.0333333333338</v>
      </c>
      <c r="G195" s="36">
        <v>2541.0166666666673</v>
      </c>
      <c r="H195" s="36">
        <v>2660.7166666666672</v>
      </c>
      <c r="I195" s="36">
        <v>2684.7333333333336</v>
      </c>
      <c r="J195" s="36">
        <v>2720.5666666666671</v>
      </c>
      <c r="K195" s="31">
        <v>2648.9</v>
      </c>
      <c r="L195" s="31">
        <v>2589.0500000000002</v>
      </c>
      <c r="M195" s="31">
        <v>6.8547900000000004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1357.15</v>
      </c>
      <c r="D196" s="36">
        <v>1367.7833333333335</v>
      </c>
      <c r="E196" s="36">
        <v>1340.5666666666671</v>
      </c>
      <c r="F196" s="36">
        <v>1323.9833333333336</v>
      </c>
      <c r="G196" s="36">
        <v>1296.7666666666671</v>
      </c>
      <c r="H196" s="36">
        <v>1384.366666666667</v>
      </c>
      <c r="I196" s="36">
        <v>1411.5833333333337</v>
      </c>
      <c r="J196" s="36">
        <v>1428.166666666667</v>
      </c>
      <c r="K196" s="31">
        <v>1395</v>
      </c>
      <c r="L196" s="31">
        <v>1351.2</v>
      </c>
      <c r="M196" s="31">
        <v>7.1441299999999996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2462.1999999999998</v>
      </c>
      <c r="D197" s="36">
        <v>2458.7833333333333</v>
      </c>
      <c r="E197" s="36">
        <v>2433.4166666666665</v>
      </c>
      <c r="F197" s="36">
        <v>2404.6333333333332</v>
      </c>
      <c r="G197" s="36">
        <v>2379.2666666666664</v>
      </c>
      <c r="H197" s="36">
        <v>2487.5666666666666</v>
      </c>
      <c r="I197" s="36">
        <v>2512.9333333333334</v>
      </c>
      <c r="J197" s="36">
        <v>2541.7166666666667</v>
      </c>
      <c r="K197" s="31">
        <v>2484.15</v>
      </c>
      <c r="L197" s="31">
        <v>2430</v>
      </c>
      <c r="M197" s="31">
        <v>1.41106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135.29</v>
      </c>
      <c r="D198" s="36">
        <v>135.11333333333332</v>
      </c>
      <c r="E198" s="36">
        <v>131.46666666666664</v>
      </c>
      <c r="F198" s="36">
        <v>127.64333333333332</v>
      </c>
      <c r="G198" s="36">
        <v>123.99666666666664</v>
      </c>
      <c r="H198" s="36">
        <v>138.93666666666664</v>
      </c>
      <c r="I198" s="36">
        <v>142.58333333333334</v>
      </c>
      <c r="J198" s="36">
        <v>146.40666666666664</v>
      </c>
      <c r="K198" s="31">
        <v>138.76</v>
      </c>
      <c r="L198" s="31">
        <v>131.29</v>
      </c>
      <c r="M198" s="31">
        <v>19.572620000000001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3283.35</v>
      </c>
      <c r="D199" s="36">
        <v>3311.7833333333333</v>
      </c>
      <c r="E199" s="36">
        <v>3241.5666666666666</v>
      </c>
      <c r="F199" s="36">
        <v>3199.7833333333333</v>
      </c>
      <c r="G199" s="36">
        <v>3129.5666666666666</v>
      </c>
      <c r="H199" s="36">
        <v>3353.5666666666666</v>
      </c>
      <c r="I199" s="36">
        <v>3423.7833333333328</v>
      </c>
      <c r="J199" s="36">
        <v>3465.5666666666666</v>
      </c>
      <c r="K199" s="31">
        <v>3382</v>
      </c>
      <c r="L199" s="31">
        <v>3270</v>
      </c>
      <c r="M199" s="31">
        <v>0.83450999999999997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588</v>
      </c>
      <c r="D200" s="36">
        <v>589.61666666666667</v>
      </c>
      <c r="E200" s="36">
        <v>582.38333333333333</v>
      </c>
      <c r="F200" s="36">
        <v>576.76666666666665</v>
      </c>
      <c r="G200" s="36">
        <v>569.5333333333333</v>
      </c>
      <c r="H200" s="36">
        <v>595.23333333333335</v>
      </c>
      <c r="I200" s="36">
        <v>602.4666666666667</v>
      </c>
      <c r="J200" s="36">
        <v>608.08333333333337</v>
      </c>
      <c r="K200" s="31">
        <v>596.85</v>
      </c>
      <c r="L200" s="31">
        <v>584</v>
      </c>
      <c r="M200" s="31">
        <v>8.1668900000000004</v>
      </c>
      <c r="N200" s="1"/>
      <c r="O200" s="1"/>
    </row>
    <row r="201" spans="1:15" ht="12.75" customHeight="1">
      <c r="A201" s="33">
        <v>191</v>
      </c>
      <c r="B201" s="53" t="s">
        <v>853</v>
      </c>
      <c r="C201" s="31">
        <v>368.05</v>
      </c>
      <c r="D201" s="36">
        <v>369.31666666666666</v>
      </c>
      <c r="E201" s="36">
        <v>364.93333333333334</v>
      </c>
      <c r="F201" s="36">
        <v>361.81666666666666</v>
      </c>
      <c r="G201" s="36">
        <v>357.43333333333334</v>
      </c>
      <c r="H201" s="36">
        <v>372.43333333333334</v>
      </c>
      <c r="I201" s="36">
        <v>376.81666666666666</v>
      </c>
      <c r="J201" s="36">
        <v>379.93333333333334</v>
      </c>
      <c r="K201" s="31">
        <v>373.7</v>
      </c>
      <c r="L201" s="31">
        <v>366.2</v>
      </c>
      <c r="M201" s="31">
        <v>7.0652600000000003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658.65</v>
      </c>
      <c r="D202" s="36">
        <v>656.19999999999993</v>
      </c>
      <c r="E202" s="36">
        <v>652.49999999999989</v>
      </c>
      <c r="F202" s="36">
        <v>646.34999999999991</v>
      </c>
      <c r="G202" s="36">
        <v>642.64999999999986</v>
      </c>
      <c r="H202" s="36">
        <v>662.34999999999991</v>
      </c>
      <c r="I202" s="36">
        <v>666.05</v>
      </c>
      <c r="J202" s="36">
        <v>672.19999999999993</v>
      </c>
      <c r="K202" s="31">
        <v>659.9</v>
      </c>
      <c r="L202" s="31">
        <v>650.04999999999995</v>
      </c>
      <c r="M202" s="31">
        <v>6.2314100000000003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230.52</v>
      </c>
      <c r="D203" s="36">
        <v>232.54999999999998</v>
      </c>
      <c r="E203" s="36">
        <v>226.96999999999997</v>
      </c>
      <c r="F203" s="36">
        <v>223.42</v>
      </c>
      <c r="G203" s="36">
        <v>217.83999999999997</v>
      </c>
      <c r="H203" s="36">
        <v>236.09999999999997</v>
      </c>
      <c r="I203" s="36">
        <v>241.67999999999995</v>
      </c>
      <c r="J203" s="36">
        <v>245.22999999999996</v>
      </c>
      <c r="K203" s="31">
        <v>238.13</v>
      </c>
      <c r="L203" s="31">
        <v>229</v>
      </c>
      <c r="M203" s="31">
        <v>30.52684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227.51</v>
      </c>
      <c r="D204" s="36">
        <v>227.06666666666669</v>
      </c>
      <c r="E204" s="36">
        <v>225.44333333333338</v>
      </c>
      <c r="F204" s="36">
        <v>223.37666666666669</v>
      </c>
      <c r="G204" s="36">
        <v>221.75333333333339</v>
      </c>
      <c r="H204" s="36">
        <v>229.13333333333338</v>
      </c>
      <c r="I204" s="36">
        <v>230.75666666666666</v>
      </c>
      <c r="J204" s="36">
        <v>232.82333333333338</v>
      </c>
      <c r="K204" s="31">
        <v>228.69</v>
      </c>
      <c r="L204" s="31">
        <v>225</v>
      </c>
      <c r="M204" s="31">
        <v>8.4195700000000002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326.95</v>
      </c>
      <c r="D205" s="36">
        <v>324.95</v>
      </c>
      <c r="E205" s="36">
        <v>322.04999999999995</v>
      </c>
      <c r="F205" s="36">
        <v>317.14999999999998</v>
      </c>
      <c r="G205" s="36">
        <v>314.24999999999994</v>
      </c>
      <c r="H205" s="36">
        <v>329.84999999999997</v>
      </c>
      <c r="I205" s="36">
        <v>332.74999999999994</v>
      </c>
      <c r="J205" s="36">
        <v>337.65</v>
      </c>
      <c r="K205" s="31">
        <v>327.85</v>
      </c>
      <c r="L205" s="31">
        <v>320.05</v>
      </c>
      <c r="M205" s="31">
        <v>6.6180300000000001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2019.7</v>
      </c>
      <c r="D206" s="36">
        <v>2028.0666666666666</v>
      </c>
      <c r="E206" s="36">
        <v>2006.6333333333332</v>
      </c>
      <c r="F206" s="36">
        <v>1993.5666666666666</v>
      </c>
      <c r="G206" s="36">
        <v>1972.1333333333332</v>
      </c>
      <c r="H206" s="36">
        <v>2041.1333333333332</v>
      </c>
      <c r="I206" s="36">
        <v>2062.5666666666666</v>
      </c>
      <c r="J206" s="36">
        <v>2075.6333333333332</v>
      </c>
      <c r="K206" s="31">
        <v>2049.5</v>
      </c>
      <c r="L206" s="31">
        <v>2015</v>
      </c>
      <c r="M206" s="31">
        <v>0.83450999999999997</v>
      </c>
      <c r="N206" s="1"/>
      <c r="O206" s="1"/>
    </row>
    <row r="207" spans="1:15" ht="12.75" customHeight="1">
      <c r="A207" s="33">
        <v>197</v>
      </c>
      <c r="B207" s="53" t="s">
        <v>854</v>
      </c>
      <c r="C207" s="31">
        <v>652.85</v>
      </c>
      <c r="D207" s="36">
        <v>654.30000000000007</v>
      </c>
      <c r="E207" s="36">
        <v>643.90000000000009</v>
      </c>
      <c r="F207" s="36">
        <v>634.95000000000005</v>
      </c>
      <c r="G207" s="36">
        <v>624.55000000000007</v>
      </c>
      <c r="H207" s="36">
        <v>663.25000000000011</v>
      </c>
      <c r="I207" s="36">
        <v>673.65</v>
      </c>
      <c r="J207" s="36">
        <v>682.60000000000014</v>
      </c>
      <c r="K207" s="31">
        <v>664.7</v>
      </c>
      <c r="L207" s="31">
        <v>645.35</v>
      </c>
      <c r="M207" s="31">
        <v>16.52338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1686.75</v>
      </c>
      <c r="D208" s="36">
        <v>1683.6666666666667</v>
      </c>
      <c r="E208" s="36">
        <v>1672.2833333333335</v>
      </c>
      <c r="F208" s="36">
        <v>1657.8166666666668</v>
      </c>
      <c r="G208" s="36">
        <v>1646.4333333333336</v>
      </c>
      <c r="H208" s="36">
        <v>1698.1333333333334</v>
      </c>
      <c r="I208" s="36">
        <v>1709.5166666666667</v>
      </c>
      <c r="J208" s="36">
        <v>1723.9833333333333</v>
      </c>
      <c r="K208" s="31">
        <v>1695.05</v>
      </c>
      <c r="L208" s="31">
        <v>1669.2</v>
      </c>
      <c r="M208" s="31">
        <v>27.861090000000001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4298.75</v>
      </c>
      <c r="D209" s="36">
        <v>4263.8</v>
      </c>
      <c r="E209" s="36">
        <v>4210.6500000000005</v>
      </c>
      <c r="F209" s="36">
        <v>4122.55</v>
      </c>
      <c r="G209" s="36">
        <v>4069.4000000000005</v>
      </c>
      <c r="H209" s="36">
        <v>4351.9000000000005</v>
      </c>
      <c r="I209" s="36">
        <v>4405.05</v>
      </c>
      <c r="J209" s="36">
        <v>4493.1500000000005</v>
      </c>
      <c r="K209" s="31">
        <v>4316.95</v>
      </c>
      <c r="L209" s="31">
        <v>4175.7</v>
      </c>
      <c r="M209" s="31">
        <v>9.5291200000000007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1637.7</v>
      </c>
      <c r="D210" s="36">
        <v>1637.05</v>
      </c>
      <c r="E210" s="36">
        <v>1628.1</v>
      </c>
      <c r="F210" s="36">
        <v>1618.5</v>
      </c>
      <c r="G210" s="36">
        <v>1609.55</v>
      </c>
      <c r="H210" s="36">
        <v>1646.6499999999999</v>
      </c>
      <c r="I210" s="36">
        <v>1655.6000000000001</v>
      </c>
      <c r="J210" s="36">
        <v>1665.1999999999998</v>
      </c>
      <c r="K210" s="31">
        <v>1646</v>
      </c>
      <c r="L210" s="31">
        <v>1627.45</v>
      </c>
      <c r="M210" s="31">
        <v>155.67247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710.6</v>
      </c>
      <c r="D211" s="36">
        <v>702.54999999999984</v>
      </c>
      <c r="E211" s="36">
        <v>692.09999999999968</v>
      </c>
      <c r="F211" s="36">
        <v>673.5999999999998</v>
      </c>
      <c r="G211" s="36">
        <v>663.14999999999964</v>
      </c>
      <c r="H211" s="36">
        <v>721.04999999999973</v>
      </c>
      <c r="I211" s="36">
        <v>731.49999999999977</v>
      </c>
      <c r="J211" s="36">
        <v>749.99999999999977</v>
      </c>
      <c r="K211" s="31">
        <v>713</v>
      </c>
      <c r="L211" s="31">
        <v>684.05</v>
      </c>
      <c r="M211" s="31">
        <v>68.284739999999999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140.79</v>
      </c>
      <c r="D212" s="36">
        <v>140.13</v>
      </c>
      <c r="E212" s="36">
        <v>137.76</v>
      </c>
      <c r="F212" s="36">
        <v>134.72999999999999</v>
      </c>
      <c r="G212" s="36">
        <v>132.35999999999999</v>
      </c>
      <c r="H212" s="36">
        <v>143.16</v>
      </c>
      <c r="I212" s="36">
        <v>145.53</v>
      </c>
      <c r="J212" s="36">
        <v>148.56</v>
      </c>
      <c r="K212" s="31">
        <v>142.5</v>
      </c>
      <c r="L212" s="31">
        <v>137.1</v>
      </c>
      <c r="M212" s="31">
        <v>488.12603000000001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786.3</v>
      </c>
      <c r="D213" s="36">
        <v>786.11666666666667</v>
      </c>
      <c r="E213" s="36">
        <v>776.23333333333335</v>
      </c>
      <c r="F213" s="36">
        <v>766.16666666666663</v>
      </c>
      <c r="G213" s="36">
        <v>756.2833333333333</v>
      </c>
      <c r="H213" s="36">
        <v>796.18333333333339</v>
      </c>
      <c r="I213" s="36">
        <v>806.06666666666683</v>
      </c>
      <c r="J213" s="36">
        <v>816.13333333333344</v>
      </c>
      <c r="K213" s="31">
        <v>796</v>
      </c>
      <c r="L213" s="31">
        <v>776.05</v>
      </c>
      <c r="M213" s="31">
        <v>6.6545699999999997</v>
      </c>
      <c r="N213" s="1"/>
      <c r="O213" s="1"/>
    </row>
    <row r="214" spans="1:15" ht="12.75" customHeight="1">
      <c r="A214" s="33">
        <v>204</v>
      </c>
      <c r="B214" s="53" t="s">
        <v>855</v>
      </c>
      <c r="C214" s="31">
        <v>1210.7</v>
      </c>
      <c r="D214" s="36">
        <v>1206.2</v>
      </c>
      <c r="E214" s="36">
        <v>1197.5</v>
      </c>
      <c r="F214" s="36">
        <v>1184.3</v>
      </c>
      <c r="G214" s="36">
        <v>1175.5999999999999</v>
      </c>
      <c r="H214" s="36">
        <v>1219.4000000000001</v>
      </c>
      <c r="I214" s="36">
        <v>1228.1000000000004</v>
      </c>
      <c r="J214" s="36">
        <v>1241.3000000000002</v>
      </c>
      <c r="K214" s="31">
        <v>1214.9000000000001</v>
      </c>
      <c r="L214" s="31">
        <v>1193</v>
      </c>
      <c r="M214" s="31">
        <v>0.13822000000000001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1889.7</v>
      </c>
      <c r="D215" s="36">
        <v>1886.0833333333333</v>
      </c>
      <c r="E215" s="36">
        <v>1869.6166666666666</v>
      </c>
      <c r="F215" s="36">
        <v>1849.5333333333333</v>
      </c>
      <c r="G215" s="36">
        <v>1833.0666666666666</v>
      </c>
      <c r="H215" s="36">
        <v>1906.1666666666665</v>
      </c>
      <c r="I215" s="36">
        <v>1922.6333333333332</v>
      </c>
      <c r="J215" s="36">
        <v>1942.7166666666665</v>
      </c>
      <c r="K215" s="31">
        <v>1902.55</v>
      </c>
      <c r="L215" s="31">
        <v>1866</v>
      </c>
      <c r="M215" s="31">
        <v>9.6426099999999995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5244.4</v>
      </c>
      <c r="D216" s="36">
        <v>5261.4666666666662</v>
      </c>
      <c r="E216" s="36">
        <v>5172.9333333333325</v>
      </c>
      <c r="F216" s="36">
        <v>5101.4666666666662</v>
      </c>
      <c r="G216" s="36">
        <v>5012.9333333333325</v>
      </c>
      <c r="H216" s="36">
        <v>5332.9333333333325</v>
      </c>
      <c r="I216" s="36">
        <v>5421.4666666666672</v>
      </c>
      <c r="J216" s="36">
        <v>5492.9333333333325</v>
      </c>
      <c r="K216" s="31">
        <v>5350</v>
      </c>
      <c r="L216" s="31">
        <v>5190</v>
      </c>
      <c r="M216" s="31">
        <v>9.6294799999999992</v>
      </c>
      <c r="N216" s="1"/>
      <c r="O216" s="1"/>
    </row>
    <row r="217" spans="1:15" ht="12.75" customHeight="1">
      <c r="A217" s="33">
        <v>207</v>
      </c>
      <c r="B217" s="53" t="s">
        <v>856</v>
      </c>
      <c r="C217" s="31">
        <v>483.85</v>
      </c>
      <c r="D217" s="36">
        <v>486.45</v>
      </c>
      <c r="E217" s="36">
        <v>477.9</v>
      </c>
      <c r="F217" s="36">
        <v>471.95</v>
      </c>
      <c r="G217" s="36">
        <v>463.4</v>
      </c>
      <c r="H217" s="36">
        <v>492.4</v>
      </c>
      <c r="I217" s="36">
        <v>500.95000000000005</v>
      </c>
      <c r="J217" s="36">
        <v>506.9</v>
      </c>
      <c r="K217" s="31">
        <v>495</v>
      </c>
      <c r="L217" s="31">
        <v>480.5</v>
      </c>
      <c r="M217" s="31">
        <v>11.62951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672.9</v>
      </c>
      <c r="D218" s="36">
        <v>669.41666666666663</v>
      </c>
      <c r="E218" s="36">
        <v>664.5333333333333</v>
      </c>
      <c r="F218" s="36">
        <v>656.16666666666663</v>
      </c>
      <c r="G218" s="36">
        <v>651.2833333333333</v>
      </c>
      <c r="H218" s="36">
        <v>677.7833333333333</v>
      </c>
      <c r="I218" s="36">
        <v>682.66666666666674</v>
      </c>
      <c r="J218" s="36">
        <v>691.0333333333333</v>
      </c>
      <c r="K218" s="31">
        <v>674.3</v>
      </c>
      <c r="L218" s="31">
        <v>661.05</v>
      </c>
      <c r="M218" s="31">
        <v>102.95836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4736.05</v>
      </c>
      <c r="D219" s="36">
        <v>4743.2</v>
      </c>
      <c r="E219" s="36">
        <v>4676.45</v>
      </c>
      <c r="F219" s="36">
        <v>4616.8500000000004</v>
      </c>
      <c r="G219" s="36">
        <v>4550.1000000000004</v>
      </c>
      <c r="H219" s="36">
        <v>4802.7999999999993</v>
      </c>
      <c r="I219" s="36">
        <v>4869.5499999999993</v>
      </c>
      <c r="J219" s="36">
        <v>4929.1499999999987</v>
      </c>
      <c r="K219" s="31">
        <v>4809.95</v>
      </c>
      <c r="L219" s="31">
        <v>4683.6000000000004</v>
      </c>
      <c r="M219" s="31">
        <v>14.7286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318.64999999999998</v>
      </c>
      <c r="D220" s="36">
        <v>321.38333333333333</v>
      </c>
      <c r="E220" s="36">
        <v>314.66666666666663</v>
      </c>
      <c r="F220" s="36">
        <v>310.68333333333328</v>
      </c>
      <c r="G220" s="36">
        <v>303.96666666666658</v>
      </c>
      <c r="H220" s="36">
        <v>325.36666666666667</v>
      </c>
      <c r="I220" s="36">
        <v>332.08333333333337</v>
      </c>
      <c r="J220" s="36">
        <v>336.06666666666672</v>
      </c>
      <c r="K220" s="31">
        <v>328.1</v>
      </c>
      <c r="L220" s="31">
        <v>317.39999999999998</v>
      </c>
      <c r="M220" s="31">
        <v>61.667700000000004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396.5</v>
      </c>
      <c r="D221" s="36">
        <v>397.4666666666667</v>
      </c>
      <c r="E221" s="36">
        <v>390.13333333333338</v>
      </c>
      <c r="F221" s="36">
        <v>383.76666666666671</v>
      </c>
      <c r="G221" s="36">
        <v>376.43333333333339</v>
      </c>
      <c r="H221" s="36">
        <v>403.83333333333337</v>
      </c>
      <c r="I221" s="36">
        <v>411.16666666666663</v>
      </c>
      <c r="J221" s="36">
        <v>417.53333333333336</v>
      </c>
      <c r="K221" s="31">
        <v>404.8</v>
      </c>
      <c r="L221" s="31">
        <v>391.1</v>
      </c>
      <c r="M221" s="31">
        <v>163.00789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2751.05</v>
      </c>
      <c r="D222" s="36">
        <v>2747.4500000000003</v>
      </c>
      <c r="E222" s="36">
        <v>2738.6500000000005</v>
      </c>
      <c r="F222" s="36">
        <v>2726.2500000000005</v>
      </c>
      <c r="G222" s="36">
        <v>2717.4500000000007</v>
      </c>
      <c r="H222" s="36">
        <v>2759.8500000000004</v>
      </c>
      <c r="I222" s="36">
        <v>2768.6500000000005</v>
      </c>
      <c r="J222" s="36">
        <v>2781.05</v>
      </c>
      <c r="K222" s="31">
        <v>2756.25</v>
      </c>
      <c r="L222" s="31">
        <v>2735.05</v>
      </c>
      <c r="M222" s="31">
        <v>10.97889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512.6</v>
      </c>
      <c r="D223" s="36">
        <v>507.70000000000005</v>
      </c>
      <c r="E223" s="36">
        <v>501.20000000000005</v>
      </c>
      <c r="F223" s="36">
        <v>489.8</v>
      </c>
      <c r="G223" s="36">
        <v>483.3</v>
      </c>
      <c r="H223" s="36">
        <v>519.10000000000014</v>
      </c>
      <c r="I223" s="36">
        <v>525.60000000000014</v>
      </c>
      <c r="J223" s="36">
        <v>537.00000000000011</v>
      </c>
      <c r="K223" s="31">
        <v>514.20000000000005</v>
      </c>
      <c r="L223" s="31">
        <v>496.3</v>
      </c>
      <c r="M223" s="31">
        <v>219.19525999999999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12405.9</v>
      </c>
      <c r="D224" s="36">
        <v>12290.216666666667</v>
      </c>
      <c r="E224" s="36">
        <v>12065.683333333334</v>
      </c>
      <c r="F224" s="36">
        <v>11725.466666666667</v>
      </c>
      <c r="G224" s="36">
        <v>11500.933333333334</v>
      </c>
      <c r="H224" s="36">
        <v>12630.433333333334</v>
      </c>
      <c r="I224" s="36">
        <v>12854.966666666667</v>
      </c>
      <c r="J224" s="36">
        <v>13195.183333333334</v>
      </c>
      <c r="K224" s="31">
        <v>12514.75</v>
      </c>
      <c r="L224" s="31">
        <v>11950</v>
      </c>
      <c r="M224" s="31">
        <v>0.48574000000000001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1032.95</v>
      </c>
      <c r="D225" s="36">
        <v>1033.05</v>
      </c>
      <c r="E225" s="36">
        <v>1020.0999999999999</v>
      </c>
      <c r="F225" s="36">
        <v>1007.25</v>
      </c>
      <c r="G225" s="36">
        <v>994.3</v>
      </c>
      <c r="H225" s="36">
        <v>1045.8999999999999</v>
      </c>
      <c r="I225" s="36">
        <v>1058.8500000000001</v>
      </c>
      <c r="J225" s="36">
        <v>1071.6999999999998</v>
      </c>
      <c r="K225" s="31">
        <v>1046</v>
      </c>
      <c r="L225" s="31">
        <v>1020.2</v>
      </c>
      <c r="M225" s="31">
        <v>5.6589</v>
      </c>
      <c r="N225" s="1"/>
      <c r="O225" s="1"/>
    </row>
    <row r="226" spans="1:15" ht="12.75" customHeight="1">
      <c r="A226" s="33">
        <v>216</v>
      </c>
      <c r="B226" s="53" t="s">
        <v>857</v>
      </c>
      <c r="C226" s="31">
        <v>465.65</v>
      </c>
      <c r="D226" s="36">
        <v>468.5333333333333</v>
      </c>
      <c r="E226" s="36">
        <v>459.26666666666659</v>
      </c>
      <c r="F226" s="36">
        <v>452.88333333333327</v>
      </c>
      <c r="G226" s="36">
        <v>443.61666666666656</v>
      </c>
      <c r="H226" s="36">
        <v>474.91666666666663</v>
      </c>
      <c r="I226" s="36">
        <v>484.18333333333328</v>
      </c>
      <c r="J226" s="36">
        <v>490.56666666666666</v>
      </c>
      <c r="K226" s="31">
        <v>477.8</v>
      </c>
      <c r="L226" s="31">
        <v>462.15</v>
      </c>
      <c r="M226" s="31">
        <v>2.90856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52017.75</v>
      </c>
      <c r="D227" s="36">
        <v>52172.450000000004</v>
      </c>
      <c r="E227" s="36">
        <v>51400.900000000009</v>
      </c>
      <c r="F227" s="36">
        <v>50784.05</v>
      </c>
      <c r="G227" s="36">
        <v>50012.500000000007</v>
      </c>
      <c r="H227" s="36">
        <v>52789.30000000001</v>
      </c>
      <c r="I227" s="36">
        <v>53560.850000000013</v>
      </c>
      <c r="J227" s="36">
        <v>54177.700000000012</v>
      </c>
      <c r="K227" s="31">
        <v>52944</v>
      </c>
      <c r="L227" s="31">
        <v>51555.6</v>
      </c>
      <c r="M227" s="31">
        <v>0.15890000000000001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283.95</v>
      </c>
      <c r="D228" s="36">
        <v>285.98333333333329</v>
      </c>
      <c r="E228" s="36">
        <v>280.11666666666656</v>
      </c>
      <c r="F228" s="36">
        <v>276.28333333333325</v>
      </c>
      <c r="G228" s="36">
        <v>270.41666666666652</v>
      </c>
      <c r="H228" s="36">
        <v>289.81666666666661</v>
      </c>
      <c r="I228" s="36">
        <v>295.68333333333328</v>
      </c>
      <c r="J228" s="36">
        <v>299.51666666666665</v>
      </c>
      <c r="K228" s="31">
        <v>291.85000000000002</v>
      </c>
      <c r="L228" s="31">
        <v>282.14999999999998</v>
      </c>
      <c r="M228" s="31">
        <v>62.490160000000003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1179.45</v>
      </c>
      <c r="D229" s="36">
        <v>1179.75</v>
      </c>
      <c r="E229" s="36">
        <v>1169.7</v>
      </c>
      <c r="F229" s="36">
        <v>1159.95</v>
      </c>
      <c r="G229" s="36">
        <v>1149.9000000000001</v>
      </c>
      <c r="H229" s="36">
        <v>1189.5</v>
      </c>
      <c r="I229" s="36">
        <v>1199.5500000000002</v>
      </c>
      <c r="J229" s="36">
        <v>1209.3</v>
      </c>
      <c r="K229" s="31">
        <v>1189.8</v>
      </c>
      <c r="L229" s="31">
        <v>1170</v>
      </c>
      <c r="M229" s="31">
        <v>104.27061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2064.0500000000002</v>
      </c>
      <c r="D230" s="36">
        <v>2054.0499999999997</v>
      </c>
      <c r="E230" s="36">
        <v>2022.0999999999995</v>
      </c>
      <c r="F230" s="36">
        <v>1980.1499999999996</v>
      </c>
      <c r="G230" s="36">
        <v>1948.1999999999994</v>
      </c>
      <c r="H230" s="36">
        <v>2095.9999999999995</v>
      </c>
      <c r="I230" s="36">
        <v>2127.9499999999994</v>
      </c>
      <c r="J230" s="36">
        <v>2169.8999999999996</v>
      </c>
      <c r="K230" s="31">
        <v>2086</v>
      </c>
      <c r="L230" s="31">
        <v>2012.1</v>
      </c>
      <c r="M230" s="31">
        <v>16.340699999999998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742.5</v>
      </c>
      <c r="D231" s="36">
        <v>736.73333333333323</v>
      </c>
      <c r="E231" s="36">
        <v>725.16666666666652</v>
      </c>
      <c r="F231" s="36">
        <v>707.83333333333326</v>
      </c>
      <c r="G231" s="36">
        <v>696.26666666666654</v>
      </c>
      <c r="H231" s="36">
        <v>754.06666666666649</v>
      </c>
      <c r="I231" s="36">
        <v>765.63333333333333</v>
      </c>
      <c r="J231" s="36">
        <v>782.96666666666647</v>
      </c>
      <c r="K231" s="31">
        <v>748.3</v>
      </c>
      <c r="L231" s="31">
        <v>719.4</v>
      </c>
      <c r="M231" s="31">
        <v>28.679739999999999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848.25</v>
      </c>
      <c r="D232" s="36">
        <v>843.38333333333333</v>
      </c>
      <c r="E232" s="36">
        <v>803.86666666666667</v>
      </c>
      <c r="F232" s="36">
        <v>759.48333333333335</v>
      </c>
      <c r="G232" s="36">
        <v>719.9666666666667</v>
      </c>
      <c r="H232" s="36">
        <v>887.76666666666665</v>
      </c>
      <c r="I232" s="36">
        <v>927.2833333333333</v>
      </c>
      <c r="J232" s="36">
        <v>971.66666666666663</v>
      </c>
      <c r="K232" s="31">
        <v>882.9</v>
      </c>
      <c r="L232" s="31">
        <v>799</v>
      </c>
      <c r="M232" s="31">
        <v>30.308869999999999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96.77</v>
      </c>
      <c r="D233" s="36">
        <v>96.79</v>
      </c>
      <c r="E233" s="36">
        <v>96.030000000000015</v>
      </c>
      <c r="F233" s="36">
        <v>95.29</v>
      </c>
      <c r="G233" s="36">
        <v>94.530000000000015</v>
      </c>
      <c r="H233" s="36">
        <v>97.530000000000015</v>
      </c>
      <c r="I233" s="36">
        <v>98.29</v>
      </c>
      <c r="J233" s="36">
        <v>99.030000000000015</v>
      </c>
      <c r="K233" s="31">
        <v>97.55</v>
      </c>
      <c r="L233" s="31">
        <v>96.05</v>
      </c>
      <c r="M233" s="31">
        <v>74.904570000000007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73.349999999999994</v>
      </c>
      <c r="D234" s="36">
        <v>73.036666666666676</v>
      </c>
      <c r="E234" s="36">
        <v>72.373333333333349</v>
      </c>
      <c r="F234" s="36">
        <v>71.396666666666675</v>
      </c>
      <c r="G234" s="36">
        <v>70.733333333333348</v>
      </c>
      <c r="H234" s="36">
        <v>74.01333333333335</v>
      </c>
      <c r="I234" s="36">
        <v>74.676666666666677</v>
      </c>
      <c r="J234" s="36">
        <v>75.65333333333335</v>
      </c>
      <c r="K234" s="31">
        <v>73.7</v>
      </c>
      <c r="L234" s="31">
        <v>72.06</v>
      </c>
      <c r="M234" s="31">
        <v>263.47248000000002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110.14</v>
      </c>
      <c r="D235" s="36">
        <v>109.66000000000001</v>
      </c>
      <c r="E235" s="36">
        <v>108.28000000000002</v>
      </c>
      <c r="F235" s="36">
        <v>106.42</v>
      </c>
      <c r="G235" s="36">
        <v>105.04</v>
      </c>
      <c r="H235" s="36">
        <v>111.52000000000002</v>
      </c>
      <c r="I235" s="36">
        <v>112.90000000000002</v>
      </c>
      <c r="J235" s="36">
        <v>114.76000000000003</v>
      </c>
      <c r="K235" s="31">
        <v>111.04</v>
      </c>
      <c r="L235" s="31">
        <v>107.8</v>
      </c>
      <c r="M235" s="31">
        <v>76.264200000000002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459.9</v>
      </c>
      <c r="D236" s="36">
        <v>460.2</v>
      </c>
      <c r="E236" s="36">
        <v>451.95</v>
      </c>
      <c r="F236" s="36">
        <v>444</v>
      </c>
      <c r="G236" s="36">
        <v>435.75</v>
      </c>
      <c r="H236" s="36">
        <v>468.15</v>
      </c>
      <c r="I236" s="36">
        <v>476.4</v>
      </c>
      <c r="J236" s="36">
        <v>484.34999999999997</v>
      </c>
      <c r="K236" s="31">
        <v>468.45</v>
      </c>
      <c r="L236" s="31">
        <v>452.25</v>
      </c>
      <c r="M236" s="31">
        <v>31.3446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64.760000000000005</v>
      </c>
      <c r="D237" s="36">
        <v>64.903333333333336</v>
      </c>
      <c r="E237" s="36">
        <v>64.206666666666678</v>
      </c>
      <c r="F237" s="36">
        <v>63.653333333333336</v>
      </c>
      <c r="G237" s="36">
        <v>62.956666666666678</v>
      </c>
      <c r="H237" s="36">
        <v>65.456666666666678</v>
      </c>
      <c r="I237" s="36">
        <v>66.153333333333336</v>
      </c>
      <c r="J237" s="36">
        <v>66.706666666666678</v>
      </c>
      <c r="K237" s="31">
        <v>65.599999999999994</v>
      </c>
      <c r="L237" s="31">
        <v>64.349999999999994</v>
      </c>
      <c r="M237" s="31">
        <v>181.10706999999999</v>
      </c>
      <c r="N237" s="1"/>
      <c r="O237" s="1"/>
    </row>
    <row r="238" spans="1:15" ht="12.75" customHeight="1">
      <c r="A238" s="33">
        <v>228</v>
      </c>
      <c r="B238" s="53" t="s">
        <v>778</v>
      </c>
      <c r="C238" s="31">
        <v>266</v>
      </c>
      <c r="D238" s="36">
        <v>267.5</v>
      </c>
      <c r="E238" s="36">
        <v>264.10000000000002</v>
      </c>
      <c r="F238" s="36">
        <v>262.20000000000005</v>
      </c>
      <c r="G238" s="36">
        <v>258.80000000000007</v>
      </c>
      <c r="H238" s="36">
        <v>269.39999999999998</v>
      </c>
      <c r="I238" s="36">
        <v>272.79999999999995</v>
      </c>
      <c r="J238" s="36">
        <v>274.69999999999993</v>
      </c>
      <c r="K238" s="31">
        <v>270.89999999999998</v>
      </c>
      <c r="L238" s="31">
        <v>265.60000000000002</v>
      </c>
      <c r="M238" s="31">
        <v>32.244759999999999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498.8</v>
      </c>
      <c r="D239" s="36">
        <v>499.9666666666667</v>
      </c>
      <c r="E239" s="36">
        <v>496.53333333333342</v>
      </c>
      <c r="F239" s="36">
        <v>494.26666666666671</v>
      </c>
      <c r="G239" s="36">
        <v>490.83333333333343</v>
      </c>
      <c r="H239" s="36">
        <v>502.23333333333341</v>
      </c>
      <c r="I239" s="36">
        <v>505.66666666666669</v>
      </c>
      <c r="J239" s="36">
        <v>507.93333333333339</v>
      </c>
      <c r="K239" s="31">
        <v>503.4</v>
      </c>
      <c r="L239" s="31">
        <v>497.7</v>
      </c>
      <c r="M239" s="31">
        <v>66.331710000000001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291.8</v>
      </c>
      <c r="D240" s="36">
        <v>290.41666666666669</v>
      </c>
      <c r="E240" s="36">
        <v>286.48333333333335</v>
      </c>
      <c r="F240" s="36">
        <v>281.16666666666669</v>
      </c>
      <c r="G240" s="36">
        <v>277.23333333333335</v>
      </c>
      <c r="H240" s="36">
        <v>295.73333333333335</v>
      </c>
      <c r="I240" s="36">
        <v>299.66666666666663</v>
      </c>
      <c r="J240" s="36">
        <v>304.98333333333335</v>
      </c>
      <c r="K240" s="31">
        <v>294.35000000000002</v>
      </c>
      <c r="L240" s="31">
        <v>285.10000000000002</v>
      </c>
      <c r="M240" s="31">
        <v>6.14975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364.6</v>
      </c>
      <c r="D241" s="36">
        <v>364.9666666666667</v>
      </c>
      <c r="E241" s="36">
        <v>363.18333333333339</v>
      </c>
      <c r="F241" s="36">
        <v>361.76666666666671</v>
      </c>
      <c r="G241" s="36">
        <v>359.98333333333341</v>
      </c>
      <c r="H241" s="36">
        <v>366.38333333333338</v>
      </c>
      <c r="I241" s="36">
        <v>368.16666666666669</v>
      </c>
      <c r="J241" s="36">
        <v>369.58333333333337</v>
      </c>
      <c r="K241" s="31">
        <v>366.75</v>
      </c>
      <c r="L241" s="31">
        <v>363.55</v>
      </c>
      <c r="M241" s="31">
        <v>6.8048200000000003</v>
      </c>
      <c r="N241" s="1"/>
      <c r="O241" s="1"/>
    </row>
    <row r="242" spans="1:15" ht="12.75" customHeight="1">
      <c r="A242" s="33">
        <v>232</v>
      </c>
      <c r="B242" s="53" t="s">
        <v>904</v>
      </c>
      <c r="C242" s="31">
        <v>170.56</v>
      </c>
      <c r="D242" s="36">
        <v>168.37666666666667</v>
      </c>
      <c r="E242" s="36">
        <v>163.35333333333332</v>
      </c>
      <c r="F242" s="36">
        <v>156.14666666666665</v>
      </c>
      <c r="G242" s="36">
        <v>151.12333333333331</v>
      </c>
      <c r="H242" s="36">
        <v>175.58333333333334</v>
      </c>
      <c r="I242" s="36">
        <v>180.60666666666665</v>
      </c>
      <c r="J242" s="36">
        <v>187.81333333333336</v>
      </c>
      <c r="K242" s="31">
        <v>173.4</v>
      </c>
      <c r="L242" s="31">
        <v>161.16999999999999</v>
      </c>
      <c r="M242" s="31">
        <v>191.34016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2905.75</v>
      </c>
      <c r="D243" s="36">
        <v>2894.25</v>
      </c>
      <c r="E243" s="36">
        <v>2871.5</v>
      </c>
      <c r="F243" s="36">
        <v>2837.25</v>
      </c>
      <c r="G243" s="36">
        <v>2814.5</v>
      </c>
      <c r="H243" s="36">
        <v>2928.5</v>
      </c>
      <c r="I243" s="36">
        <v>2951.25</v>
      </c>
      <c r="J243" s="36">
        <v>2985.5</v>
      </c>
      <c r="K243" s="31">
        <v>2917</v>
      </c>
      <c r="L243" s="31">
        <v>2860</v>
      </c>
      <c r="M243" s="31">
        <v>3.78531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558.5</v>
      </c>
      <c r="D244" s="36">
        <v>557.85</v>
      </c>
      <c r="E244" s="36">
        <v>550.70000000000005</v>
      </c>
      <c r="F244" s="36">
        <v>542.9</v>
      </c>
      <c r="G244" s="36">
        <v>535.75</v>
      </c>
      <c r="H244" s="36">
        <v>565.65000000000009</v>
      </c>
      <c r="I244" s="36">
        <v>572.79999999999995</v>
      </c>
      <c r="J244" s="36">
        <v>580.60000000000014</v>
      </c>
      <c r="K244" s="31">
        <v>565</v>
      </c>
      <c r="L244" s="31">
        <v>550.04999999999995</v>
      </c>
      <c r="M244" s="31">
        <v>6.38652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195.32</v>
      </c>
      <c r="D245" s="36">
        <v>195.33</v>
      </c>
      <c r="E245" s="36">
        <v>193.41000000000003</v>
      </c>
      <c r="F245" s="36">
        <v>191.5</v>
      </c>
      <c r="G245" s="36">
        <v>189.58</v>
      </c>
      <c r="H245" s="36">
        <v>197.24000000000004</v>
      </c>
      <c r="I245" s="36">
        <v>199.16000000000005</v>
      </c>
      <c r="J245" s="36">
        <v>201.07000000000005</v>
      </c>
      <c r="K245" s="31">
        <v>197.25</v>
      </c>
      <c r="L245" s="31">
        <v>193.42</v>
      </c>
      <c r="M245" s="31">
        <v>39.693399999999997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616.15</v>
      </c>
      <c r="D246" s="36">
        <v>615.88333333333333</v>
      </c>
      <c r="E246" s="36">
        <v>607.86666666666667</v>
      </c>
      <c r="F246" s="36">
        <v>599.58333333333337</v>
      </c>
      <c r="G246" s="36">
        <v>591.56666666666672</v>
      </c>
      <c r="H246" s="36">
        <v>624.16666666666663</v>
      </c>
      <c r="I246" s="36">
        <v>632.18333333333328</v>
      </c>
      <c r="J246" s="36">
        <v>640.46666666666658</v>
      </c>
      <c r="K246" s="31">
        <v>623.9</v>
      </c>
      <c r="L246" s="31">
        <v>607.6</v>
      </c>
      <c r="M246" s="31">
        <v>21.21144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172.23</v>
      </c>
      <c r="D247" s="36">
        <v>172.22</v>
      </c>
      <c r="E247" s="36">
        <v>171.04</v>
      </c>
      <c r="F247" s="36">
        <v>169.85</v>
      </c>
      <c r="G247" s="36">
        <v>168.67</v>
      </c>
      <c r="H247" s="36">
        <v>173.41</v>
      </c>
      <c r="I247" s="36">
        <v>174.59</v>
      </c>
      <c r="J247" s="36">
        <v>175.78</v>
      </c>
      <c r="K247" s="31">
        <v>173.4</v>
      </c>
      <c r="L247" s="31">
        <v>171.03</v>
      </c>
      <c r="M247" s="31">
        <v>155.26788999999999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62.12</v>
      </c>
      <c r="D248" s="36">
        <v>62.01</v>
      </c>
      <c r="E248" s="36">
        <v>61.669999999999995</v>
      </c>
      <c r="F248" s="36">
        <v>61.22</v>
      </c>
      <c r="G248" s="36">
        <v>60.879999999999995</v>
      </c>
      <c r="H248" s="36">
        <v>62.459999999999994</v>
      </c>
      <c r="I248" s="36">
        <v>62.8</v>
      </c>
      <c r="J248" s="36">
        <v>63.249999999999993</v>
      </c>
      <c r="K248" s="31">
        <v>62.35</v>
      </c>
      <c r="L248" s="31">
        <v>61.56</v>
      </c>
      <c r="M248" s="31">
        <v>66.251069999999999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931</v>
      </c>
      <c r="D249" s="36">
        <v>933.26666666666677</v>
      </c>
      <c r="E249" s="36">
        <v>924.13333333333355</v>
      </c>
      <c r="F249" s="36">
        <v>917.26666666666677</v>
      </c>
      <c r="G249" s="36">
        <v>908.13333333333355</v>
      </c>
      <c r="H249" s="36">
        <v>940.13333333333355</v>
      </c>
      <c r="I249" s="36">
        <v>949.26666666666677</v>
      </c>
      <c r="J249" s="36">
        <v>956.13333333333355</v>
      </c>
      <c r="K249" s="31">
        <v>942.4</v>
      </c>
      <c r="L249" s="31">
        <v>926.4</v>
      </c>
      <c r="M249" s="31">
        <v>11.91423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179.91</v>
      </c>
      <c r="D250" s="36">
        <v>179.70333333333329</v>
      </c>
      <c r="E250" s="36">
        <v>178.40666666666658</v>
      </c>
      <c r="F250" s="36">
        <v>176.90333333333328</v>
      </c>
      <c r="G250" s="36">
        <v>175.60666666666657</v>
      </c>
      <c r="H250" s="36">
        <v>181.20666666666659</v>
      </c>
      <c r="I250" s="36">
        <v>182.50333333333327</v>
      </c>
      <c r="J250" s="36">
        <v>184.0066666666666</v>
      </c>
      <c r="K250" s="31">
        <v>181</v>
      </c>
      <c r="L250" s="31">
        <v>178.2</v>
      </c>
      <c r="M250" s="31">
        <v>156.29517000000001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1454.3</v>
      </c>
      <c r="D251" s="36">
        <v>1453.1499999999999</v>
      </c>
      <c r="E251" s="36">
        <v>1442.3499999999997</v>
      </c>
      <c r="F251" s="36">
        <v>1430.3999999999999</v>
      </c>
      <c r="G251" s="36">
        <v>1419.5999999999997</v>
      </c>
      <c r="H251" s="36">
        <v>1465.0999999999997</v>
      </c>
      <c r="I251" s="36">
        <v>1475.8999999999999</v>
      </c>
      <c r="J251" s="36">
        <v>1487.8499999999997</v>
      </c>
      <c r="K251" s="31">
        <v>1463.95</v>
      </c>
      <c r="L251" s="31">
        <v>1441.2</v>
      </c>
      <c r="M251" s="31">
        <v>0.32672000000000001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548.45000000000005</v>
      </c>
      <c r="D252" s="36">
        <v>548.06666666666672</v>
      </c>
      <c r="E252" s="36">
        <v>543.18333333333339</v>
      </c>
      <c r="F252" s="36">
        <v>537.91666666666663</v>
      </c>
      <c r="G252" s="36">
        <v>533.0333333333333</v>
      </c>
      <c r="H252" s="36">
        <v>553.33333333333348</v>
      </c>
      <c r="I252" s="36">
        <v>558.21666666666692</v>
      </c>
      <c r="J252" s="36">
        <v>563.48333333333358</v>
      </c>
      <c r="K252" s="31">
        <v>552.95000000000005</v>
      </c>
      <c r="L252" s="31">
        <v>542.79999999999995</v>
      </c>
      <c r="M252" s="31">
        <v>8.4665599999999994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428.3</v>
      </c>
      <c r="D253" s="36">
        <v>426.08333333333331</v>
      </c>
      <c r="E253" s="36">
        <v>421.81666666666661</v>
      </c>
      <c r="F253" s="36">
        <v>415.33333333333331</v>
      </c>
      <c r="G253" s="36">
        <v>411.06666666666661</v>
      </c>
      <c r="H253" s="36">
        <v>432.56666666666661</v>
      </c>
      <c r="I253" s="36">
        <v>436.83333333333337</v>
      </c>
      <c r="J253" s="36">
        <v>443.31666666666661</v>
      </c>
      <c r="K253" s="31">
        <v>430.35</v>
      </c>
      <c r="L253" s="31">
        <v>419.6</v>
      </c>
      <c r="M253" s="31">
        <v>93.430909999999997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1381.3</v>
      </c>
      <c r="D254" s="36">
        <v>1376.7166666666665</v>
      </c>
      <c r="E254" s="36">
        <v>1361.7833333333328</v>
      </c>
      <c r="F254" s="36">
        <v>1342.2666666666664</v>
      </c>
      <c r="G254" s="36">
        <v>1327.3333333333328</v>
      </c>
      <c r="H254" s="36">
        <v>1396.2333333333329</v>
      </c>
      <c r="I254" s="36">
        <v>1411.1666666666667</v>
      </c>
      <c r="J254" s="36">
        <v>1430.6833333333329</v>
      </c>
      <c r="K254" s="31">
        <v>1391.65</v>
      </c>
      <c r="L254" s="31">
        <v>1357.2</v>
      </c>
      <c r="M254" s="31">
        <v>55.072389999999999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7407.75</v>
      </c>
      <c r="D255" s="36">
        <v>7401.333333333333</v>
      </c>
      <c r="E255" s="36">
        <v>7369.4166666666661</v>
      </c>
      <c r="F255" s="36">
        <v>7331.083333333333</v>
      </c>
      <c r="G255" s="36">
        <v>7299.1666666666661</v>
      </c>
      <c r="H255" s="36">
        <v>7439.6666666666661</v>
      </c>
      <c r="I255" s="36">
        <v>7471.5833333333321</v>
      </c>
      <c r="J255" s="36">
        <v>7509.9166666666661</v>
      </c>
      <c r="K255" s="31">
        <v>7433.25</v>
      </c>
      <c r="L255" s="31">
        <v>7363</v>
      </c>
      <c r="M255" s="31">
        <v>2.2964199999999999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1872.2</v>
      </c>
      <c r="D256" s="36">
        <v>1875.3666666666668</v>
      </c>
      <c r="E256" s="36">
        <v>1865.0333333333335</v>
      </c>
      <c r="F256" s="36">
        <v>1857.8666666666668</v>
      </c>
      <c r="G256" s="36">
        <v>1847.5333333333335</v>
      </c>
      <c r="H256" s="36">
        <v>1882.5333333333335</v>
      </c>
      <c r="I256" s="36">
        <v>1892.8666666666666</v>
      </c>
      <c r="J256" s="36">
        <v>1900.0333333333335</v>
      </c>
      <c r="K256" s="31">
        <v>1885.7</v>
      </c>
      <c r="L256" s="31">
        <v>1868.2</v>
      </c>
      <c r="M256" s="31">
        <v>38.703330000000001</v>
      </c>
      <c r="N256" s="1"/>
      <c r="O256" s="1"/>
    </row>
    <row r="257" spans="1:15" ht="12.75" customHeight="1">
      <c r="A257" s="33">
        <v>247</v>
      </c>
      <c r="B257" s="53" t="s">
        <v>858</v>
      </c>
      <c r="C257" s="31">
        <v>219.36</v>
      </c>
      <c r="D257" s="36">
        <v>216.62</v>
      </c>
      <c r="E257" s="36">
        <v>211.24</v>
      </c>
      <c r="F257" s="36">
        <v>203.12</v>
      </c>
      <c r="G257" s="36">
        <v>197.74</v>
      </c>
      <c r="H257" s="36">
        <v>224.74</v>
      </c>
      <c r="I257" s="36">
        <v>230.12</v>
      </c>
      <c r="J257" s="36">
        <v>238.24</v>
      </c>
      <c r="K257" s="31">
        <v>222</v>
      </c>
      <c r="L257" s="31">
        <v>208.5</v>
      </c>
      <c r="M257" s="31">
        <v>119.25763000000001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995.5</v>
      </c>
      <c r="D258" s="36">
        <v>1000.1166666666667</v>
      </c>
      <c r="E258" s="36">
        <v>985.38333333333333</v>
      </c>
      <c r="F258" s="36">
        <v>975.26666666666665</v>
      </c>
      <c r="G258" s="36">
        <v>960.5333333333333</v>
      </c>
      <c r="H258" s="36">
        <v>1010.2333333333333</v>
      </c>
      <c r="I258" s="36">
        <v>1024.9666666666667</v>
      </c>
      <c r="J258" s="36">
        <v>1035.0833333333335</v>
      </c>
      <c r="K258" s="31">
        <v>1014.85</v>
      </c>
      <c r="L258" s="31">
        <v>990</v>
      </c>
      <c r="M258" s="31">
        <v>1.99454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4302.05</v>
      </c>
      <c r="D259" s="36">
        <v>4283.4333333333334</v>
      </c>
      <c r="E259" s="36">
        <v>4248.6166666666668</v>
      </c>
      <c r="F259" s="36">
        <v>4195.1833333333334</v>
      </c>
      <c r="G259" s="36">
        <v>4160.3666666666668</v>
      </c>
      <c r="H259" s="36">
        <v>4336.8666666666668</v>
      </c>
      <c r="I259" s="36">
        <v>4371.6833333333343</v>
      </c>
      <c r="J259" s="36">
        <v>4425.1166666666668</v>
      </c>
      <c r="K259" s="31">
        <v>4318.25</v>
      </c>
      <c r="L259" s="31">
        <v>4230</v>
      </c>
      <c r="M259" s="31">
        <v>7.9838899999999997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1384.3</v>
      </c>
      <c r="D260" s="36">
        <v>1370.1833333333334</v>
      </c>
      <c r="E260" s="36">
        <v>1353.3666666666668</v>
      </c>
      <c r="F260" s="36">
        <v>1322.4333333333334</v>
      </c>
      <c r="G260" s="36">
        <v>1305.6166666666668</v>
      </c>
      <c r="H260" s="36">
        <v>1401.1166666666668</v>
      </c>
      <c r="I260" s="36">
        <v>1417.9333333333334</v>
      </c>
      <c r="J260" s="36">
        <v>1448.8666666666668</v>
      </c>
      <c r="K260" s="31">
        <v>1387</v>
      </c>
      <c r="L260" s="31">
        <v>1339.25</v>
      </c>
      <c r="M260" s="31">
        <v>4.11449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1942.65</v>
      </c>
      <c r="D261" s="36">
        <v>1941.8833333333332</v>
      </c>
      <c r="E261" s="36">
        <v>1924.1666666666665</v>
      </c>
      <c r="F261" s="36">
        <v>1905.6833333333334</v>
      </c>
      <c r="G261" s="36">
        <v>1887.9666666666667</v>
      </c>
      <c r="H261" s="36">
        <v>1960.3666666666663</v>
      </c>
      <c r="I261" s="36">
        <v>1978.083333333333</v>
      </c>
      <c r="J261" s="36">
        <v>1996.5666666666662</v>
      </c>
      <c r="K261" s="31">
        <v>1959.6</v>
      </c>
      <c r="L261" s="31">
        <v>1923.4</v>
      </c>
      <c r="M261" s="31">
        <v>1.1821999999999999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4302.3999999999996</v>
      </c>
      <c r="D262" s="36">
        <v>4301.9166666666661</v>
      </c>
      <c r="E262" s="36">
        <v>4257.6333333333323</v>
      </c>
      <c r="F262" s="36">
        <v>4212.8666666666659</v>
      </c>
      <c r="G262" s="36">
        <v>4168.5833333333321</v>
      </c>
      <c r="H262" s="36">
        <v>4346.6833333333325</v>
      </c>
      <c r="I262" s="36">
        <v>4390.9666666666653</v>
      </c>
      <c r="J262" s="36">
        <v>4435.7333333333327</v>
      </c>
      <c r="K262" s="31">
        <v>4346.2</v>
      </c>
      <c r="L262" s="31">
        <v>4257.1499999999996</v>
      </c>
      <c r="M262" s="31">
        <v>0.44746999999999998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1925.1</v>
      </c>
      <c r="D263" s="36">
        <v>1934.0666666666668</v>
      </c>
      <c r="E263" s="36">
        <v>1910.1833333333336</v>
      </c>
      <c r="F263" s="36">
        <v>1895.2666666666669</v>
      </c>
      <c r="G263" s="36">
        <v>1871.3833333333337</v>
      </c>
      <c r="H263" s="36">
        <v>1948.9833333333336</v>
      </c>
      <c r="I263" s="36">
        <v>1972.8666666666668</v>
      </c>
      <c r="J263" s="36">
        <v>1987.7833333333335</v>
      </c>
      <c r="K263" s="31">
        <v>1957.95</v>
      </c>
      <c r="L263" s="31">
        <v>1919.15</v>
      </c>
      <c r="M263" s="31">
        <v>0.45356999999999997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778.9</v>
      </c>
      <c r="D264" s="36">
        <v>783.54999999999984</v>
      </c>
      <c r="E264" s="36">
        <v>772.29999999999973</v>
      </c>
      <c r="F264" s="36">
        <v>765.69999999999993</v>
      </c>
      <c r="G264" s="36">
        <v>754.44999999999982</v>
      </c>
      <c r="H264" s="36">
        <v>790.14999999999964</v>
      </c>
      <c r="I264" s="36">
        <v>801.39999999999986</v>
      </c>
      <c r="J264" s="36">
        <v>807.99999999999955</v>
      </c>
      <c r="K264" s="31">
        <v>794.8</v>
      </c>
      <c r="L264" s="31">
        <v>776.95</v>
      </c>
      <c r="M264" s="31">
        <v>1.08358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475.3</v>
      </c>
      <c r="D265" s="36">
        <v>478.88333333333338</v>
      </c>
      <c r="E265" s="36">
        <v>470.91666666666674</v>
      </c>
      <c r="F265" s="36">
        <v>466.53333333333336</v>
      </c>
      <c r="G265" s="36">
        <v>458.56666666666672</v>
      </c>
      <c r="H265" s="36">
        <v>483.26666666666677</v>
      </c>
      <c r="I265" s="36">
        <v>491.23333333333335</v>
      </c>
      <c r="J265" s="36">
        <v>495.61666666666679</v>
      </c>
      <c r="K265" s="31">
        <v>486.85</v>
      </c>
      <c r="L265" s="31">
        <v>474.5</v>
      </c>
      <c r="M265" s="31">
        <v>10.739319999999999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94.04</v>
      </c>
      <c r="D266" s="36">
        <v>94.149999999999991</v>
      </c>
      <c r="E266" s="36">
        <v>92.09999999999998</v>
      </c>
      <c r="F266" s="36">
        <v>90.159999999999982</v>
      </c>
      <c r="G266" s="36">
        <v>88.109999999999971</v>
      </c>
      <c r="H266" s="36">
        <v>96.089999999999989</v>
      </c>
      <c r="I266" s="36">
        <v>98.14</v>
      </c>
      <c r="J266" s="36">
        <v>100.08</v>
      </c>
      <c r="K266" s="31">
        <v>96.2</v>
      </c>
      <c r="L266" s="31">
        <v>92.21</v>
      </c>
      <c r="M266" s="31">
        <v>45.971519999999998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709.9</v>
      </c>
      <c r="D267" s="36">
        <v>697.5333333333333</v>
      </c>
      <c r="E267" s="36">
        <v>680.26666666666665</v>
      </c>
      <c r="F267" s="36">
        <v>650.63333333333333</v>
      </c>
      <c r="G267" s="36">
        <v>633.36666666666667</v>
      </c>
      <c r="H267" s="36">
        <v>727.16666666666663</v>
      </c>
      <c r="I267" s="36">
        <v>744.43333333333328</v>
      </c>
      <c r="J267" s="36">
        <v>774.06666666666661</v>
      </c>
      <c r="K267" s="31">
        <v>714.8</v>
      </c>
      <c r="L267" s="31">
        <v>667.9</v>
      </c>
      <c r="M267" s="31">
        <v>37.495950000000001</v>
      </c>
      <c r="N267" s="1"/>
      <c r="O267" s="1"/>
    </row>
    <row r="268" spans="1:15" ht="12.75" customHeight="1">
      <c r="A268" s="33">
        <v>258</v>
      </c>
      <c r="B268" s="53" t="s">
        <v>859</v>
      </c>
      <c r="C268" s="31">
        <v>312.7</v>
      </c>
      <c r="D268" s="36">
        <v>312.93333333333334</v>
      </c>
      <c r="E268" s="36">
        <v>310.26666666666665</v>
      </c>
      <c r="F268" s="36">
        <v>307.83333333333331</v>
      </c>
      <c r="G268" s="36">
        <v>305.16666666666663</v>
      </c>
      <c r="H268" s="36">
        <v>315.36666666666667</v>
      </c>
      <c r="I268" s="36">
        <v>318.0333333333333</v>
      </c>
      <c r="J268" s="36">
        <v>320.4666666666667</v>
      </c>
      <c r="K268" s="31">
        <v>315.60000000000002</v>
      </c>
      <c r="L268" s="31">
        <v>310.5</v>
      </c>
      <c r="M268" s="31">
        <v>9.7738700000000005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917.15</v>
      </c>
      <c r="D269" s="36">
        <v>917.2833333333333</v>
      </c>
      <c r="E269" s="36">
        <v>910.66666666666663</v>
      </c>
      <c r="F269" s="36">
        <v>904.18333333333328</v>
      </c>
      <c r="G269" s="36">
        <v>897.56666666666661</v>
      </c>
      <c r="H269" s="36">
        <v>923.76666666666665</v>
      </c>
      <c r="I269" s="36">
        <v>930.38333333333344</v>
      </c>
      <c r="J269" s="36">
        <v>936.86666666666667</v>
      </c>
      <c r="K269" s="31">
        <v>923.9</v>
      </c>
      <c r="L269" s="31">
        <v>910.8</v>
      </c>
      <c r="M269" s="31">
        <v>6.9660500000000001</v>
      </c>
      <c r="N269" s="1"/>
      <c r="O269" s="1"/>
    </row>
    <row r="270" spans="1:15" ht="12.75" customHeight="1">
      <c r="A270" s="33">
        <v>260</v>
      </c>
      <c r="B270" s="53" t="s">
        <v>860</v>
      </c>
      <c r="C270" s="31">
        <v>915.9</v>
      </c>
      <c r="D270" s="36">
        <v>919.30000000000007</v>
      </c>
      <c r="E270" s="36">
        <v>897.60000000000014</v>
      </c>
      <c r="F270" s="36">
        <v>879.30000000000007</v>
      </c>
      <c r="G270" s="36">
        <v>857.60000000000014</v>
      </c>
      <c r="H270" s="36">
        <v>937.60000000000014</v>
      </c>
      <c r="I270" s="36">
        <v>959.30000000000018</v>
      </c>
      <c r="J270" s="36">
        <v>977.60000000000014</v>
      </c>
      <c r="K270" s="31">
        <v>941</v>
      </c>
      <c r="L270" s="31">
        <v>901</v>
      </c>
      <c r="M270" s="31">
        <v>1.3252200000000001</v>
      </c>
      <c r="N270" s="1"/>
      <c r="O270" s="1"/>
    </row>
    <row r="271" spans="1:15" ht="12.75" customHeight="1">
      <c r="A271" s="33">
        <v>261</v>
      </c>
      <c r="B271" s="53" t="s">
        <v>861</v>
      </c>
      <c r="C271" s="31">
        <v>110.85</v>
      </c>
      <c r="D271" s="36">
        <v>111.17</v>
      </c>
      <c r="E271" s="36">
        <v>110.09</v>
      </c>
      <c r="F271" s="36">
        <v>109.33</v>
      </c>
      <c r="G271" s="36">
        <v>108.25</v>
      </c>
      <c r="H271" s="36">
        <v>111.93</v>
      </c>
      <c r="I271" s="36">
        <v>113.01000000000002</v>
      </c>
      <c r="J271" s="36">
        <v>113.77000000000001</v>
      </c>
      <c r="K271" s="31">
        <v>112.25</v>
      </c>
      <c r="L271" s="31">
        <v>110.41</v>
      </c>
      <c r="M271" s="31">
        <v>25.436140000000002</v>
      </c>
      <c r="N271" s="1"/>
      <c r="O271" s="1"/>
    </row>
    <row r="272" spans="1:15" ht="12.75" customHeight="1">
      <c r="A272" s="33">
        <v>262</v>
      </c>
      <c r="B272" s="53" t="s">
        <v>826</v>
      </c>
      <c r="C272" s="31">
        <v>644.70000000000005</v>
      </c>
      <c r="D272" s="36">
        <v>647.51666666666677</v>
      </c>
      <c r="E272" s="36">
        <v>639.18333333333351</v>
      </c>
      <c r="F272" s="36">
        <v>633.66666666666674</v>
      </c>
      <c r="G272" s="36">
        <v>625.33333333333348</v>
      </c>
      <c r="H272" s="36">
        <v>653.03333333333353</v>
      </c>
      <c r="I272" s="36">
        <v>661.36666666666679</v>
      </c>
      <c r="J272" s="36">
        <v>666.88333333333355</v>
      </c>
      <c r="K272" s="31">
        <v>655.85</v>
      </c>
      <c r="L272" s="31">
        <v>642</v>
      </c>
      <c r="M272" s="31">
        <v>4.8863200000000004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740.45</v>
      </c>
      <c r="D273" s="36">
        <v>735.6</v>
      </c>
      <c r="E273" s="36">
        <v>728.2</v>
      </c>
      <c r="F273" s="36">
        <v>715.95</v>
      </c>
      <c r="G273" s="36">
        <v>708.55000000000007</v>
      </c>
      <c r="H273" s="36">
        <v>747.85</v>
      </c>
      <c r="I273" s="36">
        <v>755.24999999999989</v>
      </c>
      <c r="J273" s="36">
        <v>767.5</v>
      </c>
      <c r="K273" s="31">
        <v>743</v>
      </c>
      <c r="L273" s="31">
        <v>723.35</v>
      </c>
      <c r="M273" s="31">
        <v>5.9344900000000003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949.65</v>
      </c>
      <c r="D274" s="36">
        <v>947.93333333333339</v>
      </c>
      <c r="E274" s="36">
        <v>936.71666666666681</v>
      </c>
      <c r="F274" s="36">
        <v>923.78333333333342</v>
      </c>
      <c r="G274" s="36">
        <v>912.56666666666683</v>
      </c>
      <c r="H274" s="36">
        <v>960.86666666666679</v>
      </c>
      <c r="I274" s="36">
        <v>972.08333333333348</v>
      </c>
      <c r="J274" s="36">
        <v>985.01666666666677</v>
      </c>
      <c r="K274" s="31">
        <v>959.15</v>
      </c>
      <c r="L274" s="31">
        <v>935</v>
      </c>
      <c r="M274" s="31">
        <v>9.9957700000000003</v>
      </c>
      <c r="N274" s="1"/>
      <c r="O274" s="1"/>
    </row>
    <row r="275" spans="1:15" ht="12.75" customHeight="1">
      <c r="A275" s="33">
        <v>265</v>
      </c>
      <c r="B275" s="53" t="s">
        <v>862</v>
      </c>
      <c r="C275" s="31">
        <v>334.15</v>
      </c>
      <c r="D275" s="36">
        <v>334.7</v>
      </c>
      <c r="E275" s="36">
        <v>331.45</v>
      </c>
      <c r="F275" s="36">
        <v>328.75</v>
      </c>
      <c r="G275" s="36">
        <v>325.5</v>
      </c>
      <c r="H275" s="36">
        <v>337.4</v>
      </c>
      <c r="I275" s="36">
        <v>340.65</v>
      </c>
      <c r="J275" s="36">
        <v>343.34999999999997</v>
      </c>
      <c r="K275" s="31">
        <v>337.95</v>
      </c>
      <c r="L275" s="31">
        <v>332</v>
      </c>
      <c r="M275" s="31">
        <v>157.72046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625.29999999999995</v>
      </c>
      <c r="D276" s="36">
        <v>628.76666666666654</v>
      </c>
      <c r="E276" s="36">
        <v>620.6333333333331</v>
      </c>
      <c r="F276" s="36">
        <v>615.96666666666658</v>
      </c>
      <c r="G276" s="36">
        <v>607.83333333333314</v>
      </c>
      <c r="H276" s="36">
        <v>633.43333333333305</v>
      </c>
      <c r="I276" s="36">
        <v>641.56666666666649</v>
      </c>
      <c r="J276" s="36">
        <v>646.23333333333301</v>
      </c>
      <c r="K276" s="31">
        <v>636.9</v>
      </c>
      <c r="L276" s="31">
        <v>624.1</v>
      </c>
      <c r="M276" s="31">
        <v>24.216139999999999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635.4</v>
      </c>
      <c r="D277" s="36">
        <v>638.68333333333339</v>
      </c>
      <c r="E277" s="36">
        <v>627.36666666666679</v>
      </c>
      <c r="F277" s="36">
        <v>619.33333333333337</v>
      </c>
      <c r="G277" s="36">
        <v>608.01666666666677</v>
      </c>
      <c r="H277" s="36">
        <v>646.71666666666681</v>
      </c>
      <c r="I277" s="36">
        <v>658.03333333333342</v>
      </c>
      <c r="J277" s="36">
        <v>666.06666666666683</v>
      </c>
      <c r="K277" s="31">
        <v>650</v>
      </c>
      <c r="L277" s="31">
        <v>630.65</v>
      </c>
      <c r="M277" s="31">
        <v>3.4066900000000002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896.8</v>
      </c>
      <c r="D278" s="36">
        <v>902.56666666666661</v>
      </c>
      <c r="E278" s="36">
        <v>879.63333333333321</v>
      </c>
      <c r="F278" s="36">
        <v>862.46666666666658</v>
      </c>
      <c r="G278" s="36">
        <v>839.53333333333319</v>
      </c>
      <c r="H278" s="36">
        <v>919.73333333333323</v>
      </c>
      <c r="I278" s="36">
        <v>942.66666666666663</v>
      </c>
      <c r="J278" s="36">
        <v>959.83333333333326</v>
      </c>
      <c r="K278" s="31">
        <v>925.5</v>
      </c>
      <c r="L278" s="31">
        <v>885.4</v>
      </c>
      <c r="M278" s="31">
        <v>5.1731499999999997</v>
      </c>
      <c r="N278" s="1"/>
      <c r="O278" s="1"/>
    </row>
    <row r="279" spans="1:15" ht="12.75" customHeight="1">
      <c r="A279" s="33">
        <v>269</v>
      </c>
      <c r="B279" s="53" t="s">
        <v>863</v>
      </c>
      <c r="C279" s="31">
        <v>542.04999999999995</v>
      </c>
      <c r="D279" s="36">
        <v>541.41666666666663</v>
      </c>
      <c r="E279" s="36">
        <v>533.23333333333323</v>
      </c>
      <c r="F279" s="36">
        <v>524.41666666666663</v>
      </c>
      <c r="G279" s="36">
        <v>516.23333333333323</v>
      </c>
      <c r="H279" s="36">
        <v>550.23333333333323</v>
      </c>
      <c r="I279" s="36">
        <v>558.41666666666663</v>
      </c>
      <c r="J279" s="36">
        <v>567.23333333333323</v>
      </c>
      <c r="K279" s="31">
        <v>549.6</v>
      </c>
      <c r="L279" s="31">
        <v>532.6</v>
      </c>
      <c r="M279" s="31">
        <v>8.6596399999999996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1265.95</v>
      </c>
      <c r="D280" s="36">
        <v>1274.1499999999999</v>
      </c>
      <c r="E280" s="36">
        <v>1251.2999999999997</v>
      </c>
      <c r="F280" s="36">
        <v>1236.6499999999999</v>
      </c>
      <c r="G280" s="36">
        <v>1213.7999999999997</v>
      </c>
      <c r="H280" s="36">
        <v>1288.7999999999997</v>
      </c>
      <c r="I280" s="36">
        <v>1311.6499999999996</v>
      </c>
      <c r="J280" s="36">
        <v>1326.2999999999997</v>
      </c>
      <c r="K280" s="31">
        <v>1297</v>
      </c>
      <c r="L280" s="31">
        <v>1259.5</v>
      </c>
      <c r="M280" s="31">
        <v>1.8821399999999999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563.70000000000005</v>
      </c>
      <c r="D281" s="36">
        <v>564.31666666666672</v>
      </c>
      <c r="E281" s="36">
        <v>553.63333333333344</v>
      </c>
      <c r="F281" s="36">
        <v>543.56666666666672</v>
      </c>
      <c r="G281" s="36">
        <v>532.88333333333344</v>
      </c>
      <c r="H281" s="36">
        <v>574.38333333333344</v>
      </c>
      <c r="I281" s="36">
        <v>585.06666666666661</v>
      </c>
      <c r="J281" s="36">
        <v>595.13333333333344</v>
      </c>
      <c r="K281" s="31">
        <v>575</v>
      </c>
      <c r="L281" s="31">
        <v>554.25</v>
      </c>
      <c r="M281" s="31">
        <v>5.1828500000000002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873.45</v>
      </c>
      <c r="D282" s="36">
        <v>869.66666666666663</v>
      </c>
      <c r="E282" s="36">
        <v>859.33333333333326</v>
      </c>
      <c r="F282" s="36">
        <v>845.21666666666658</v>
      </c>
      <c r="G282" s="36">
        <v>834.88333333333321</v>
      </c>
      <c r="H282" s="36">
        <v>883.7833333333333</v>
      </c>
      <c r="I282" s="36">
        <v>894.11666666666656</v>
      </c>
      <c r="J282" s="36">
        <v>908.23333333333335</v>
      </c>
      <c r="K282" s="31">
        <v>880</v>
      </c>
      <c r="L282" s="31">
        <v>855.55</v>
      </c>
      <c r="M282" s="31">
        <v>1.2696000000000001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4709</v>
      </c>
      <c r="D283" s="36">
        <v>4654.6333333333332</v>
      </c>
      <c r="E283" s="36">
        <v>4529.3666666666668</v>
      </c>
      <c r="F283" s="36">
        <v>4349.7333333333336</v>
      </c>
      <c r="G283" s="36">
        <v>4224.4666666666672</v>
      </c>
      <c r="H283" s="36">
        <v>4834.2666666666664</v>
      </c>
      <c r="I283" s="36">
        <v>4959.5333333333328</v>
      </c>
      <c r="J283" s="36">
        <v>5139.1666666666661</v>
      </c>
      <c r="K283" s="31">
        <v>4779.8999999999996</v>
      </c>
      <c r="L283" s="31">
        <v>4475</v>
      </c>
      <c r="M283" s="31">
        <v>14.605930000000001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332.1</v>
      </c>
      <c r="D284" s="36">
        <v>336.40000000000003</v>
      </c>
      <c r="E284" s="36">
        <v>325.80000000000007</v>
      </c>
      <c r="F284" s="36">
        <v>319.50000000000006</v>
      </c>
      <c r="G284" s="36">
        <v>308.90000000000009</v>
      </c>
      <c r="H284" s="36">
        <v>342.70000000000005</v>
      </c>
      <c r="I284" s="36">
        <v>353.30000000000007</v>
      </c>
      <c r="J284" s="36">
        <v>359.6</v>
      </c>
      <c r="K284" s="31">
        <v>347</v>
      </c>
      <c r="L284" s="31">
        <v>330.1</v>
      </c>
      <c r="M284" s="31">
        <v>20.55771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1827.85</v>
      </c>
      <c r="D285" s="36">
        <v>1849.3</v>
      </c>
      <c r="E285" s="36">
        <v>1799.6</v>
      </c>
      <c r="F285" s="36">
        <v>1771.35</v>
      </c>
      <c r="G285" s="36">
        <v>1721.6499999999999</v>
      </c>
      <c r="H285" s="36">
        <v>1877.55</v>
      </c>
      <c r="I285" s="36">
        <v>1927.2500000000002</v>
      </c>
      <c r="J285" s="36">
        <v>1955.5</v>
      </c>
      <c r="K285" s="31">
        <v>1899</v>
      </c>
      <c r="L285" s="31">
        <v>1821.05</v>
      </c>
      <c r="M285" s="31">
        <v>11.45083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294.5</v>
      </c>
      <c r="D286" s="36">
        <v>295.73333333333335</v>
      </c>
      <c r="E286" s="36">
        <v>291.9666666666667</v>
      </c>
      <c r="F286" s="36">
        <v>289.43333333333334</v>
      </c>
      <c r="G286" s="36">
        <v>285.66666666666669</v>
      </c>
      <c r="H286" s="36">
        <v>298.26666666666671</v>
      </c>
      <c r="I286" s="36">
        <v>302.03333333333336</v>
      </c>
      <c r="J286" s="36">
        <v>304.56666666666672</v>
      </c>
      <c r="K286" s="31">
        <v>299.5</v>
      </c>
      <c r="L286" s="31">
        <v>293.2</v>
      </c>
      <c r="M286" s="31">
        <v>3.9061400000000002</v>
      </c>
      <c r="N286" s="1"/>
      <c r="O286" s="1"/>
    </row>
    <row r="287" spans="1:15" ht="12.75" customHeight="1">
      <c r="A287" s="33">
        <v>277</v>
      </c>
      <c r="B287" s="53" t="s">
        <v>797</v>
      </c>
      <c r="C287" s="31">
        <v>920.8</v>
      </c>
      <c r="D287" s="36">
        <v>917.7166666666667</v>
      </c>
      <c r="E287" s="36">
        <v>910.08333333333337</v>
      </c>
      <c r="F287" s="36">
        <v>899.36666666666667</v>
      </c>
      <c r="G287" s="36">
        <v>891.73333333333335</v>
      </c>
      <c r="H287" s="36">
        <v>928.43333333333339</v>
      </c>
      <c r="I287" s="36">
        <v>936.06666666666661</v>
      </c>
      <c r="J287" s="36">
        <v>946.78333333333342</v>
      </c>
      <c r="K287" s="31">
        <v>925.35</v>
      </c>
      <c r="L287" s="31">
        <v>907</v>
      </c>
      <c r="M287" s="31">
        <v>0.52569999999999995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1365.75</v>
      </c>
      <c r="D288" s="36">
        <v>1366.5833333333333</v>
      </c>
      <c r="E288" s="36">
        <v>1349.1666666666665</v>
      </c>
      <c r="F288" s="36">
        <v>1332.5833333333333</v>
      </c>
      <c r="G288" s="36">
        <v>1315.1666666666665</v>
      </c>
      <c r="H288" s="36">
        <v>1383.1666666666665</v>
      </c>
      <c r="I288" s="36">
        <v>1400.583333333333</v>
      </c>
      <c r="J288" s="36">
        <v>1417.1666666666665</v>
      </c>
      <c r="K288" s="31">
        <v>1384</v>
      </c>
      <c r="L288" s="31">
        <v>1350</v>
      </c>
      <c r="M288" s="31">
        <v>1.3231200000000001</v>
      </c>
      <c r="N288" s="1"/>
      <c r="O288" s="1"/>
    </row>
    <row r="289" spans="1:15" ht="12.75" customHeight="1">
      <c r="A289" s="33">
        <v>279</v>
      </c>
      <c r="B289" s="53" t="s">
        <v>785</v>
      </c>
      <c r="C289" s="31">
        <v>1217.5999999999999</v>
      </c>
      <c r="D289" s="36">
        <v>1217.2</v>
      </c>
      <c r="E289" s="36">
        <v>1200.4000000000001</v>
      </c>
      <c r="F289" s="36">
        <v>1183.2</v>
      </c>
      <c r="G289" s="36">
        <v>1166.4000000000001</v>
      </c>
      <c r="H289" s="36">
        <v>1234.4000000000001</v>
      </c>
      <c r="I289" s="36">
        <v>1251.1999999999998</v>
      </c>
      <c r="J289" s="36">
        <v>1268.4000000000001</v>
      </c>
      <c r="K289" s="31">
        <v>1234</v>
      </c>
      <c r="L289" s="31">
        <v>1200</v>
      </c>
      <c r="M289" s="31">
        <v>4.55131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541.9</v>
      </c>
      <c r="D290" s="36">
        <v>543.51666666666677</v>
      </c>
      <c r="E290" s="36">
        <v>529.03333333333353</v>
      </c>
      <c r="F290" s="36">
        <v>516.16666666666674</v>
      </c>
      <c r="G290" s="36">
        <v>501.68333333333351</v>
      </c>
      <c r="H290" s="36">
        <v>556.38333333333355</v>
      </c>
      <c r="I290" s="36">
        <v>570.8666666666669</v>
      </c>
      <c r="J290" s="36">
        <v>583.73333333333358</v>
      </c>
      <c r="K290" s="31">
        <v>558</v>
      </c>
      <c r="L290" s="31">
        <v>530.65</v>
      </c>
      <c r="M290" s="31">
        <v>38.502519999999997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295.39999999999998</v>
      </c>
      <c r="D291" s="36">
        <v>296.51666666666671</v>
      </c>
      <c r="E291" s="36">
        <v>293.23333333333341</v>
      </c>
      <c r="F291" s="36">
        <v>291.06666666666672</v>
      </c>
      <c r="G291" s="36">
        <v>287.78333333333342</v>
      </c>
      <c r="H291" s="36">
        <v>298.68333333333339</v>
      </c>
      <c r="I291" s="36">
        <v>301.9666666666667</v>
      </c>
      <c r="J291" s="36">
        <v>304.13333333333338</v>
      </c>
      <c r="K291" s="31">
        <v>299.8</v>
      </c>
      <c r="L291" s="31">
        <v>294.35000000000002</v>
      </c>
      <c r="M291" s="31">
        <v>9.14344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220.72</v>
      </c>
      <c r="D292" s="36">
        <v>221.09</v>
      </c>
      <c r="E292" s="36">
        <v>218.63</v>
      </c>
      <c r="F292" s="36">
        <v>216.54</v>
      </c>
      <c r="G292" s="36">
        <v>214.07999999999998</v>
      </c>
      <c r="H292" s="36">
        <v>223.18</v>
      </c>
      <c r="I292" s="36">
        <v>225.64</v>
      </c>
      <c r="J292" s="36">
        <v>227.73000000000002</v>
      </c>
      <c r="K292" s="31">
        <v>223.55</v>
      </c>
      <c r="L292" s="31">
        <v>219</v>
      </c>
      <c r="M292" s="31">
        <v>7.80206</v>
      </c>
      <c r="N292" s="1"/>
      <c r="O292" s="1"/>
    </row>
    <row r="293" spans="1:15" ht="12.75" customHeight="1">
      <c r="A293" s="33">
        <v>283</v>
      </c>
      <c r="B293" s="53" t="s">
        <v>827</v>
      </c>
      <c r="C293" s="31">
        <v>5198.25</v>
      </c>
      <c r="D293" s="36">
        <v>5233.083333333333</v>
      </c>
      <c r="E293" s="36">
        <v>5086.1666666666661</v>
      </c>
      <c r="F293" s="36">
        <v>4974.083333333333</v>
      </c>
      <c r="G293" s="36">
        <v>4827.1666666666661</v>
      </c>
      <c r="H293" s="36">
        <v>5345.1666666666661</v>
      </c>
      <c r="I293" s="36">
        <v>5492.0833333333321</v>
      </c>
      <c r="J293" s="36">
        <v>5604.1666666666661</v>
      </c>
      <c r="K293" s="31">
        <v>5380</v>
      </c>
      <c r="L293" s="31">
        <v>5121</v>
      </c>
      <c r="M293" s="31">
        <v>2.89724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843.35</v>
      </c>
      <c r="D294" s="36">
        <v>840.86666666666667</v>
      </c>
      <c r="E294" s="36">
        <v>834.63333333333333</v>
      </c>
      <c r="F294" s="36">
        <v>825.91666666666663</v>
      </c>
      <c r="G294" s="36">
        <v>819.68333333333328</v>
      </c>
      <c r="H294" s="36">
        <v>849.58333333333337</v>
      </c>
      <c r="I294" s="36">
        <v>855.81666666666672</v>
      </c>
      <c r="J294" s="36">
        <v>864.53333333333342</v>
      </c>
      <c r="K294" s="31">
        <v>847.1</v>
      </c>
      <c r="L294" s="31">
        <v>832.15</v>
      </c>
      <c r="M294" s="31">
        <v>3.16981</v>
      </c>
      <c r="N294" s="1"/>
      <c r="O294" s="1"/>
    </row>
    <row r="295" spans="1:15" ht="12.75" customHeight="1">
      <c r="A295" s="33">
        <v>285</v>
      </c>
      <c r="B295" s="53" t="s">
        <v>796</v>
      </c>
      <c r="C295" s="31">
        <v>1003.3</v>
      </c>
      <c r="D295" s="36">
        <v>1008.65</v>
      </c>
      <c r="E295" s="36">
        <v>989.89999999999986</v>
      </c>
      <c r="F295" s="36">
        <v>976.49999999999989</v>
      </c>
      <c r="G295" s="36">
        <v>957.74999999999977</v>
      </c>
      <c r="H295" s="36">
        <v>1022.05</v>
      </c>
      <c r="I295" s="36">
        <v>1040.8000000000002</v>
      </c>
      <c r="J295" s="36">
        <v>1054.2</v>
      </c>
      <c r="K295" s="31">
        <v>1027.4000000000001</v>
      </c>
      <c r="L295" s="31">
        <v>995.25</v>
      </c>
      <c r="M295" s="31">
        <v>4.6040799999999997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1805.65</v>
      </c>
      <c r="D296" s="36">
        <v>1798.3166666666666</v>
      </c>
      <c r="E296" s="36">
        <v>1783.5833333333333</v>
      </c>
      <c r="F296" s="36">
        <v>1761.5166666666667</v>
      </c>
      <c r="G296" s="36">
        <v>1746.7833333333333</v>
      </c>
      <c r="H296" s="36">
        <v>1820.3833333333332</v>
      </c>
      <c r="I296" s="36">
        <v>1835.1166666666668</v>
      </c>
      <c r="J296" s="36">
        <v>1857.1833333333332</v>
      </c>
      <c r="K296" s="31">
        <v>1813.05</v>
      </c>
      <c r="L296" s="31">
        <v>1776.25</v>
      </c>
      <c r="M296" s="31">
        <v>31.154859999999999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2373.1999999999998</v>
      </c>
      <c r="D297" s="36">
        <v>2381.0666666666666</v>
      </c>
      <c r="E297" s="36">
        <v>2322.1833333333334</v>
      </c>
      <c r="F297" s="36">
        <v>2271.166666666667</v>
      </c>
      <c r="G297" s="36">
        <v>2212.2833333333338</v>
      </c>
      <c r="H297" s="36">
        <v>2432.083333333333</v>
      </c>
      <c r="I297" s="36">
        <v>2490.9666666666662</v>
      </c>
      <c r="J297" s="36">
        <v>2541.9833333333327</v>
      </c>
      <c r="K297" s="31">
        <v>2439.9499999999998</v>
      </c>
      <c r="L297" s="31">
        <v>2330.0500000000002</v>
      </c>
      <c r="M297" s="31">
        <v>0.91103999999999996</v>
      </c>
      <c r="N297" s="1"/>
      <c r="O297" s="1"/>
    </row>
    <row r="298" spans="1:15" ht="12.75" customHeight="1">
      <c r="A298" s="33">
        <v>288</v>
      </c>
      <c r="B298" s="53" t="s">
        <v>837</v>
      </c>
      <c r="C298" s="31">
        <v>167.36</v>
      </c>
      <c r="D298" s="36">
        <v>166.63</v>
      </c>
      <c r="E298" s="36">
        <v>164.88</v>
      </c>
      <c r="F298" s="36">
        <v>162.4</v>
      </c>
      <c r="G298" s="36">
        <v>160.65</v>
      </c>
      <c r="H298" s="36">
        <v>169.10999999999999</v>
      </c>
      <c r="I298" s="36">
        <v>170.85999999999999</v>
      </c>
      <c r="J298" s="36">
        <v>173.33999999999997</v>
      </c>
      <c r="K298" s="31">
        <v>168.38</v>
      </c>
      <c r="L298" s="31">
        <v>164.15</v>
      </c>
      <c r="M298" s="31">
        <v>43.469209999999997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5376.2</v>
      </c>
      <c r="D299" s="36">
        <v>5349.4000000000005</v>
      </c>
      <c r="E299" s="36">
        <v>5303.8000000000011</v>
      </c>
      <c r="F299" s="36">
        <v>5231.4000000000005</v>
      </c>
      <c r="G299" s="36">
        <v>5185.8000000000011</v>
      </c>
      <c r="H299" s="36">
        <v>5421.8000000000011</v>
      </c>
      <c r="I299" s="36">
        <v>5467.4000000000015</v>
      </c>
      <c r="J299" s="36">
        <v>5539.8000000000011</v>
      </c>
      <c r="K299" s="31">
        <v>5395</v>
      </c>
      <c r="L299" s="31">
        <v>5277</v>
      </c>
      <c r="M299" s="31">
        <v>1.59873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674.7</v>
      </c>
      <c r="D300" s="36">
        <v>669.98333333333335</v>
      </c>
      <c r="E300" s="36">
        <v>662.9666666666667</v>
      </c>
      <c r="F300" s="36">
        <v>651.23333333333335</v>
      </c>
      <c r="G300" s="36">
        <v>644.2166666666667</v>
      </c>
      <c r="H300" s="36">
        <v>681.7166666666667</v>
      </c>
      <c r="I300" s="36">
        <v>688.73333333333335</v>
      </c>
      <c r="J300" s="36">
        <v>700.4666666666667</v>
      </c>
      <c r="K300" s="31">
        <v>677</v>
      </c>
      <c r="L300" s="31">
        <v>658.25</v>
      </c>
      <c r="M300" s="31">
        <v>31.43214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5707.8</v>
      </c>
      <c r="D301" s="36">
        <v>5708.4333333333334</v>
      </c>
      <c r="E301" s="36">
        <v>5664.8666666666668</v>
      </c>
      <c r="F301" s="36">
        <v>5621.9333333333334</v>
      </c>
      <c r="G301" s="36">
        <v>5578.3666666666668</v>
      </c>
      <c r="H301" s="36">
        <v>5751.3666666666668</v>
      </c>
      <c r="I301" s="36">
        <v>5794.9333333333343</v>
      </c>
      <c r="J301" s="36">
        <v>5837.8666666666668</v>
      </c>
      <c r="K301" s="31">
        <v>5752</v>
      </c>
      <c r="L301" s="31">
        <v>5665.5</v>
      </c>
      <c r="M301" s="31">
        <v>3.2647699999999999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3572.7</v>
      </c>
      <c r="D302" s="36">
        <v>3566.9</v>
      </c>
      <c r="E302" s="36">
        <v>3553.8</v>
      </c>
      <c r="F302" s="36">
        <v>3534.9</v>
      </c>
      <c r="G302" s="36">
        <v>3521.8</v>
      </c>
      <c r="H302" s="36">
        <v>3585.8</v>
      </c>
      <c r="I302" s="36">
        <v>3598.8999999999996</v>
      </c>
      <c r="J302" s="36">
        <v>3617.8</v>
      </c>
      <c r="K302" s="31">
        <v>3580</v>
      </c>
      <c r="L302" s="31">
        <v>3548</v>
      </c>
      <c r="M302" s="31">
        <v>12.855689999999999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501.05</v>
      </c>
      <c r="D303" s="36">
        <v>503.40000000000003</v>
      </c>
      <c r="E303" s="36">
        <v>493.90000000000009</v>
      </c>
      <c r="F303" s="36">
        <v>486.75000000000006</v>
      </c>
      <c r="G303" s="36">
        <v>477.25000000000011</v>
      </c>
      <c r="H303" s="36">
        <v>510.55000000000007</v>
      </c>
      <c r="I303" s="36">
        <v>520.04999999999995</v>
      </c>
      <c r="J303" s="36">
        <v>527.20000000000005</v>
      </c>
      <c r="K303" s="31">
        <v>512.9</v>
      </c>
      <c r="L303" s="31">
        <v>496.25</v>
      </c>
      <c r="M303" s="31">
        <v>3.2574000000000001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437.4</v>
      </c>
      <c r="D304" s="36">
        <v>436.7</v>
      </c>
      <c r="E304" s="36">
        <v>431.59999999999997</v>
      </c>
      <c r="F304" s="36">
        <v>425.79999999999995</v>
      </c>
      <c r="G304" s="36">
        <v>420.69999999999993</v>
      </c>
      <c r="H304" s="36">
        <v>442.5</v>
      </c>
      <c r="I304" s="36">
        <v>447.6</v>
      </c>
      <c r="J304" s="36">
        <v>453.40000000000003</v>
      </c>
      <c r="K304" s="31">
        <v>441.8</v>
      </c>
      <c r="L304" s="31">
        <v>430.9</v>
      </c>
      <c r="M304" s="31">
        <v>21.12829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272.55</v>
      </c>
      <c r="D305" s="36">
        <v>275.28333333333336</v>
      </c>
      <c r="E305" s="36">
        <v>268.41666666666674</v>
      </c>
      <c r="F305" s="36">
        <v>264.28333333333336</v>
      </c>
      <c r="G305" s="36">
        <v>257.41666666666674</v>
      </c>
      <c r="H305" s="36">
        <v>279.41666666666674</v>
      </c>
      <c r="I305" s="36">
        <v>286.28333333333342</v>
      </c>
      <c r="J305" s="36">
        <v>290.41666666666674</v>
      </c>
      <c r="K305" s="31">
        <v>282.14999999999998</v>
      </c>
      <c r="L305" s="31">
        <v>271.14999999999998</v>
      </c>
      <c r="M305" s="31">
        <v>25.38157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124.33</v>
      </c>
      <c r="D306" s="36">
        <v>123.26666666666667</v>
      </c>
      <c r="E306" s="36">
        <v>121.68333333333334</v>
      </c>
      <c r="F306" s="36">
        <v>119.03666666666668</v>
      </c>
      <c r="G306" s="36">
        <v>117.45333333333335</v>
      </c>
      <c r="H306" s="36">
        <v>125.91333333333333</v>
      </c>
      <c r="I306" s="36">
        <v>127.49666666666667</v>
      </c>
      <c r="J306" s="36">
        <v>130.14333333333332</v>
      </c>
      <c r="K306" s="31">
        <v>124.85</v>
      </c>
      <c r="L306" s="31">
        <v>120.62</v>
      </c>
      <c r="M306" s="31">
        <v>49.876280000000001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1067.95</v>
      </c>
      <c r="D307" s="36">
        <v>1071.8333333333333</v>
      </c>
      <c r="E307" s="36">
        <v>1061.6666666666665</v>
      </c>
      <c r="F307" s="36">
        <v>1055.3833333333332</v>
      </c>
      <c r="G307" s="36">
        <v>1045.2166666666665</v>
      </c>
      <c r="H307" s="36">
        <v>1078.1166666666666</v>
      </c>
      <c r="I307" s="36">
        <v>1088.2833333333331</v>
      </c>
      <c r="J307" s="36">
        <v>1094.5666666666666</v>
      </c>
      <c r="K307" s="31">
        <v>1082</v>
      </c>
      <c r="L307" s="31">
        <v>1065.55</v>
      </c>
      <c r="M307" s="31">
        <v>11.452859999999999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7423.05</v>
      </c>
      <c r="D308" s="36">
        <v>7494.05</v>
      </c>
      <c r="E308" s="36">
        <v>7332.1</v>
      </c>
      <c r="F308" s="36">
        <v>7241.1500000000005</v>
      </c>
      <c r="G308" s="36">
        <v>7079.2000000000007</v>
      </c>
      <c r="H308" s="36">
        <v>7585</v>
      </c>
      <c r="I308" s="36">
        <v>7746.9499999999989</v>
      </c>
      <c r="J308" s="36">
        <v>7837.9</v>
      </c>
      <c r="K308" s="31">
        <v>7656</v>
      </c>
      <c r="L308" s="31">
        <v>7403.1</v>
      </c>
      <c r="M308" s="31">
        <v>0.94816999999999996</v>
      </c>
      <c r="N308" s="1"/>
      <c r="O308" s="1"/>
    </row>
    <row r="309" spans="1:15" ht="12.75" customHeight="1">
      <c r="A309" s="33">
        <v>299</v>
      </c>
      <c r="B309" s="53" t="s">
        <v>864</v>
      </c>
      <c r="C309" s="31">
        <v>747.6</v>
      </c>
      <c r="D309" s="36">
        <v>750.35</v>
      </c>
      <c r="E309" s="36">
        <v>739.80000000000007</v>
      </c>
      <c r="F309" s="36">
        <v>732</v>
      </c>
      <c r="G309" s="36">
        <v>721.45</v>
      </c>
      <c r="H309" s="36">
        <v>758.15000000000009</v>
      </c>
      <c r="I309" s="36">
        <v>768.7</v>
      </c>
      <c r="J309" s="36">
        <v>776.50000000000011</v>
      </c>
      <c r="K309" s="31">
        <v>760.9</v>
      </c>
      <c r="L309" s="31">
        <v>742.55</v>
      </c>
      <c r="M309" s="31">
        <v>2.0939299999999998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2095.25</v>
      </c>
      <c r="D310" s="36">
        <v>2089.1</v>
      </c>
      <c r="E310" s="36">
        <v>2075.35</v>
      </c>
      <c r="F310" s="36">
        <v>2055.4499999999998</v>
      </c>
      <c r="G310" s="36">
        <v>2041.6999999999998</v>
      </c>
      <c r="H310" s="36">
        <v>2109</v>
      </c>
      <c r="I310" s="36">
        <v>2122.75</v>
      </c>
      <c r="J310" s="36">
        <v>2142.65</v>
      </c>
      <c r="K310" s="31">
        <v>2102.85</v>
      </c>
      <c r="L310" s="31">
        <v>2069.1999999999998</v>
      </c>
      <c r="M310" s="31">
        <v>11.54392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103.39</v>
      </c>
      <c r="D311" s="36">
        <v>103.72666666666667</v>
      </c>
      <c r="E311" s="36">
        <v>101.93333333333335</v>
      </c>
      <c r="F311" s="36">
        <v>100.47666666666667</v>
      </c>
      <c r="G311" s="36">
        <v>98.683333333333351</v>
      </c>
      <c r="H311" s="36">
        <v>105.18333333333335</v>
      </c>
      <c r="I311" s="36">
        <v>106.97666666666667</v>
      </c>
      <c r="J311" s="36">
        <v>108.43333333333335</v>
      </c>
      <c r="K311" s="31">
        <v>105.52</v>
      </c>
      <c r="L311" s="31">
        <v>102.27</v>
      </c>
      <c r="M311" s="31">
        <v>84.907229999999998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135873.04999999999</v>
      </c>
      <c r="D312" s="36">
        <v>135714.25</v>
      </c>
      <c r="E312" s="36">
        <v>135209.79999999999</v>
      </c>
      <c r="F312" s="36">
        <v>134546.54999999999</v>
      </c>
      <c r="G312" s="36">
        <v>134042.09999999998</v>
      </c>
      <c r="H312" s="36">
        <v>136377.5</v>
      </c>
      <c r="I312" s="36">
        <v>136881.95000000001</v>
      </c>
      <c r="J312" s="36">
        <v>137545.20000000001</v>
      </c>
      <c r="K312" s="31">
        <v>136218.70000000001</v>
      </c>
      <c r="L312" s="31">
        <v>135051</v>
      </c>
      <c r="M312" s="31">
        <v>4.0509999999999997E-2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1758.65</v>
      </c>
      <c r="D313" s="36">
        <v>1751.95</v>
      </c>
      <c r="E313" s="36">
        <v>1739.7</v>
      </c>
      <c r="F313" s="36">
        <v>1720.75</v>
      </c>
      <c r="G313" s="36">
        <v>1708.5</v>
      </c>
      <c r="H313" s="36">
        <v>1770.9</v>
      </c>
      <c r="I313" s="36">
        <v>1783.15</v>
      </c>
      <c r="J313" s="36">
        <v>1802.1000000000001</v>
      </c>
      <c r="K313" s="31">
        <v>1764.2</v>
      </c>
      <c r="L313" s="31">
        <v>1733</v>
      </c>
      <c r="M313" s="31">
        <v>1.18224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1259.25</v>
      </c>
      <c r="D314" s="36">
        <v>1267.7833333333333</v>
      </c>
      <c r="E314" s="36">
        <v>1245.4666666666667</v>
      </c>
      <c r="F314" s="36">
        <v>1231.6833333333334</v>
      </c>
      <c r="G314" s="36">
        <v>1209.3666666666668</v>
      </c>
      <c r="H314" s="36">
        <v>1281.5666666666666</v>
      </c>
      <c r="I314" s="36">
        <v>1303.8833333333332</v>
      </c>
      <c r="J314" s="36">
        <v>1317.6666666666665</v>
      </c>
      <c r="K314" s="31">
        <v>1290.0999999999999</v>
      </c>
      <c r="L314" s="31">
        <v>1254</v>
      </c>
      <c r="M314" s="31">
        <v>5.5073299999999996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1836.7</v>
      </c>
      <c r="D315" s="36">
        <v>1843.2333333333333</v>
      </c>
      <c r="E315" s="36">
        <v>1811.5166666666667</v>
      </c>
      <c r="F315" s="36">
        <v>1786.3333333333333</v>
      </c>
      <c r="G315" s="36">
        <v>1754.6166666666666</v>
      </c>
      <c r="H315" s="36">
        <v>1868.4166666666667</v>
      </c>
      <c r="I315" s="36">
        <v>1900.1333333333334</v>
      </c>
      <c r="J315" s="36">
        <v>1925.3166666666668</v>
      </c>
      <c r="K315" s="31">
        <v>1874.95</v>
      </c>
      <c r="L315" s="31">
        <v>1818.05</v>
      </c>
      <c r="M315" s="31">
        <v>2.1634000000000002</v>
      </c>
      <c r="N315" s="1"/>
      <c r="O315" s="1"/>
    </row>
    <row r="316" spans="1:15" ht="12.75" customHeight="1">
      <c r="A316" s="33">
        <v>306</v>
      </c>
      <c r="B316" s="53" t="s">
        <v>865</v>
      </c>
      <c r="C316" s="31">
        <v>611.95000000000005</v>
      </c>
      <c r="D316" s="36">
        <v>616.65</v>
      </c>
      <c r="E316" s="36">
        <v>603.29999999999995</v>
      </c>
      <c r="F316" s="36">
        <v>594.65</v>
      </c>
      <c r="G316" s="36">
        <v>581.29999999999995</v>
      </c>
      <c r="H316" s="36">
        <v>625.29999999999995</v>
      </c>
      <c r="I316" s="36">
        <v>638.65000000000009</v>
      </c>
      <c r="J316" s="36">
        <v>647.29999999999995</v>
      </c>
      <c r="K316" s="31">
        <v>630</v>
      </c>
      <c r="L316" s="31">
        <v>608</v>
      </c>
      <c r="M316" s="31">
        <v>5.1137199999999998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303.64999999999998</v>
      </c>
      <c r="D317" s="36">
        <v>301.98333333333335</v>
      </c>
      <c r="E317" s="36">
        <v>298.4666666666667</v>
      </c>
      <c r="F317" s="36">
        <v>293.28333333333336</v>
      </c>
      <c r="G317" s="36">
        <v>289.76666666666671</v>
      </c>
      <c r="H317" s="36">
        <v>307.16666666666669</v>
      </c>
      <c r="I317" s="36">
        <v>310.68333333333334</v>
      </c>
      <c r="J317" s="36">
        <v>315.86666666666667</v>
      </c>
      <c r="K317" s="31">
        <v>305.5</v>
      </c>
      <c r="L317" s="31">
        <v>296.8</v>
      </c>
      <c r="M317" s="31">
        <v>15.362220000000001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2771.3</v>
      </c>
      <c r="D318" s="36">
        <v>2767.6666666666665</v>
      </c>
      <c r="E318" s="36">
        <v>2752.1333333333332</v>
      </c>
      <c r="F318" s="36">
        <v>2732.9666666666667</v>
      </c>
      <c r="G318" s="36">
        <v>2717.4333333333334</v>
      </c>
      <c r="H318" s="36">
        <v>2786.833333333333</v>
      </c>
      <c r="I318" s="36">
        <v>2802.3666666666668</v>
      </c>
      <c r="J318" s="36">
        <v>2821.5333333333328</v>
      </c>
      <c r="K318" s="31">
        <v>2783.2</v>
      </c>
      <c r="L318" s="31">
        <v>2748.5</v>
      </c>
      <c r="M318" s="31">
        <v>17.623989999999999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400.35</v>
      </c>
      <c r="D319" s="36">
        <v>400.95</v>
      </c>
      <c r="E319" s="36">
        <v>396.9</v>
      </c>
      <c r="F319" s="36">
        <v>393.45</v>
      </c>
      <c r="G319" s="36">
        <v>389.4</v>
      </c>
      <c r="H319" s="36">
        <v>404.4</v>
      </c>
      <c r="I319" s="36">
        <v>408.45000000000005</v>
      </c>
      <c r="J319" s="36">
        <v>411.9</v>
      </c>
      <c r="K319" s="31">
        <v>405</v>
      </c>
      <c r="L319" s="31">
        <v>397.5</v>
      </c>
      <c r="M319" s="31">
        <v>3.2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582.1</v>
      </c>
      <c r="D320" s="36">
        <v>582.88333333333333</v>
      </c>
      <c r="E320" s="36">
        <v>575.76666666666665</v>
      </c>
      <c r="F320" s="36">
        <v>569.43333333333328</v>
      </c>
      <c r="G320" s="36">
        <v>562.31666666666661</v>
      </c>
      <c r="H320" s="36">
        <v>589.2166666666667</v>
      </c>
      <c r="I320" s="36">
        <v>596.33333333333326</v>
      </c>
      <c r="J320" s="36">
        <v>602.66666666666674</v>
      </c>
      <c r="K320" s="31">
        <v>590</v>
      </c>
      <c r="L320" s="31">
        <v>576.54999999999995</v>
      </c>
      <c r="M320" s="31">
        <v>0.80603999999999998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208.38</v>
      </c>
      <c r="D321" s="36">
        <v>206.02333333333331</v>
      </c>
      <c r="E321" s="36">
        <v>202.75666666666663</v>
      </c>
      <c r="F321" s="36">
        <v>197.13333333333333</v>
      </c>
      <c r="G321" s="36">
        <v>193.86666666666665</v>
      </c>
      <c r="H321" s="36">
        <v>211.64666666666662</v>
      </c>
      <c r="I321" s="36">
        <v>214.91333333333327</v>
      </c>
      <c r="J321" s="36">
        <v>220.5366666666666</v>
      </c>
      <c r="K321" s="31">
        <v>209.29</v>
      </c>
      <c r="L321" s="31">
        <v>200.4</v>
      </c>
      <c r="M321" s="31">
        <v>61.717619999999997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212.22</v>
      </c>
      <c r="D322" s="36">
        <v>212.27333333333331</v>
      </c>
      <c r="E322" s="36">
        <v>210.34666666666664</v>
      </c>
      <c r="F322" s="36">
        <v>208.47333333333333</v>
      </c>
      <c r="G322" s="36">
        <v>206.54666666666665</v>
      </c>
      <c r="H322" s="36">
        <v>214.14666666666662</v>
      </c>
      <c r="I322" s="36">
        <v>216.0733333333333</v>
      </c>
      <c r="J322" s="36">
        <v>217.9466666666666</v>
      </c>
      <c r="K322" s="31">
        <v>214.2</v>
      </c>
      <c r="L322" s="31">
        <v>210.4</v>
      </c>
      <c r="M322" s="31">
        <v>20.420649999999998</v>
      </c>
      <c r="N322" s="1"/>
      <c r="O322" s="1"/>
    </row>
    <row r="323" spans="1:15" ht="12.75" customHeight="1">
      <c r="A323" s="33">
        <v>313</v>
      </c>
      <c r="B323" s="53" t="s">
        <v>802</v>
      </c>
      <c r="C323" s="31">
        <v>2358.15</v>
      </c>
      <c r="D323" s="36">
        <v>2355.0833333333335</v>
      </c>
      <c r="E323" s="36">
        <v>2323.6166666666668</v>
      </c>
      <c r="F323" s="36">
        <v>2289.0833333333335</v>
      </c>
      <c r="G323" s="36">
        <v>2257.6166666666668</v>
      </c>
      <c r="H323" s="36">
        <v>2389.6166666666668</v>
      </c>
      <c r="I323" s="36">
        <v>2421.083333333333</v>
      </c>
      <c r="J323" s="36">
        <v>2455.6166666666668</v>
      </c>
      <c r="K323" s="31">
        <v>2386.5500000000002</v>
      </c>
      <c r="L323" s="31">
        <v>2320.5500000000002</v>
      </c>
      <c r="M323" s="31">
        <v>6.3414599999999997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668.9</v>
      </c>
      <c r="D324" s="36">
        <v>667.73333333333323</v>
      </c>
      <c r="E324" s="36">
        <v>663.51666666666642</v>
      </c>
      <c r="F324" s="36">
        <v>658.13333333333321</v>
      </c>
      <c r="G324" s="36">
        <v>653.9166666666664</v>
      </c>
      <c r="H324" s="36">
        <v>673.11666666666645</v>
      </c>
      <c r="I324" s="36">
        <v>677.33333333333337</v>
      </c>
      <c r="J324" s="36">
        <v>682.71666666666647</v>
      </c>
      <c r="K324" s="31">
        <v>671.95</v>
      </c>
      <c r="L324" s="31">
        <v>662.35</v>
      </c>
      <c r="M324" s="31">
        <v>9.9728399999999997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12214.95</v>
      </c>
      <c r="D325" s="36">
        <v>12225.016666666668</v>
      </c>
      <c r="E325" s="36">
        <v>12140.033333333336</v>
      </c>
      <c r="F325" s="36">
        <v>12065.116666666669</v>
      </c>
      <c r="G325" s="36">
        <v>11980.133333333337</v>
      </c>
      <c r="H325" s="36">
        <v>12299.933333333336</v>
      </c>
      <c r="I325" s="36">
        <v>12384.91666666667</v>
      </c>
      <c r="J325" s="36">
        <v>12459.833333333336</v>
      </c>
      <c r="K325" s="31">
        <v>12310</v>
      </c>
      <c r="L325" s="31">
        <v>12150.1</v>
      </c>
      <c r="M325" s="31">
        <v>4.7192699999999999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2870.15</v>
      </c>
      <c r="D326" s="36">
        <v>2852.1000000000004</v>
      </c>
      <c r="E326" s="36">
        <v>2796.9000000000005</v>
      </c>
      <c r="F326" s="36">
        <v>2723.65</v>
      </c>
      <c r="G326" s="36">
        <v>2668.4500000000003</v>
      </c>
      <c r="H326" s="36">
        <v>2925.3500000000008</v>
      </c>
      <c r="I326" s="36">
        <v>2980.5500000000006</v>
      </c>
      <c r="J326" s="36">
        <v>3053.8000000000011</v>
      </c>
      <c r="K326" s="31">
        <v>2907.3</v>
      </c>
      <c r="L326" s="31">
        <v>2778.85</v>
      </c>
      <c r="M326" s="31">
        <v>2.2091099999999999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1018.4</v>
      </c>
      <c r="D327" s="36">
        <v>1012.15</v>
      </c>
      <c r="E327" s="36">
        <v>1000.3</v>
      </c>
      <c r="F327" s="36">
        <v>982.19999999999993</v>
      </c>
      <c r="G327" s="36">
        <v>970.34999999999991</v>
      </c>
      <c r="H327" s="36">
        <v>1030.25</v>
      </c>
      <c r="I327" s="36">
        <v>1042.1000000000001</v>
      </c>
      <c r="J327" s="36">
        <v>1060.2</v>
      </c>
      <c r="K327" s="31">
        <v>1024</v>
      </c>
      <c r="L327" s="31">
        <v>994.05</v>
      </c>
      <c r="M327" s="31">
        <v>15.28607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877.55</v>
      </c>
      <c r="D328" s="36">
        <v>877.65</v>
      </c>
      <c r="E328" s="36">
        <v>870.94999999999993</v>
      </c>
      <c r="F328" s="36">
        <v>864.34999999999991</v>
      </c>
      <c r="G328" s="36">
        <v>857.64999999999986</v>
      </c>
      <c r="H328" s="36">
        <v>884.25</v>
      </c>
      <c r="I328" s="36">
        <v>890.95</v>
      </c>
      <c r="J328" s="36">
        <v>897.55000000000007</v>
      </c>
      <c r="K328" s="31">
        <v>884.35</v>
      </c>
      <c r="L328" s="31">
        <v>871.05</v>
      </c>
      <c r="M328" s="31">
        <v>4.2510300000000001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4299.55</v>
      </c>
      <c r="D329" s="36">
        <v>4427.6333333333341</v>
      </c>
      <c r="E329" s="36">
        <v>4152.9166666666679</v>
      </c>
      <c r="F329" s="36">
        <v>4006.2833333333338</v>
      </c>
      <c r="G329" s="36">
        <v>3731.5666666666675</v>
      </c>
      <c r="H329" s="36">
        <v>4574.2666666666682</v>
      </c>
      <c r="I329" s="36">
        <v>4848.9833333333336</v>
      </c>
      <c r="J329" s="36">
        <v>4995.6166666666686</v>
      </c>
      <c r="K329" s="31">
        <v>4702.3500000000004</v>
      </c>
      <c r="L329" s="31">
        <v>4281</v>
      </c>
      <c r="M329" s="31">
        <v>62.586370000000002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639.25</v>
      </c>
      <c r="D330" s="36">
        <v>639.88333333333333</v>
      </c>
      <c r="E330" s="36">
        <v>634.26666666666665</v>
      </c>
      <c r="F330" s="36">
        <v>629.2833333333333</v>
      </c>
      <c r="G330" s="36">
        <v>623.66666666666663</v>
      </c>
      <c r="H330" s="36">
        <v>644.86666666666667</v>
      </c>
      <c r="I330" s="36">
        <v>650.48333333333323</v>
      </c>
      <c r="J330" s="36">
        <v>655.4666666666667</v>
      </c>
      <c r="K330" s="31">
        <v>645.5</v>
      </c>
      <c r="L330" s="31">
        <v>634.9</v>
      </c>
      <c r="M330" s="31">
        <v>0.83328000000000002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1343.45</v>
      </c>
      <c r="D331" s="36">
        <v>1335.5166666666667</v>
      </c>
      <c r="E331" s="36">
        <v>1313.0333333333333</v>
      </c>
      <c r="F331" s="36">
        <v>1282.6166666666666</v>
      </c>
      <c r="G331" s="36">
        <v>1260.1333333333332</v>
      </c>
      <c r="H331" s="36">
        <v>1365.9333333333334</v>
      </c>
      <c r="I331" s="36">
        <v>1388.4166666666665</v>
      </c>
      <c r="J331" s="36">
        <v>1418.8333333333335</v>
      </c>
      <c r="K331" s="31">
        <v>1358</v>
      </c>
      <c r="L331" s="31">
        <v>1305.0999999999999</v>
      </c>
      <c r="M331" s="31">
        <v>2.51552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2091.8000000000002</v>
      </c>
      <c r="D332" s="36">
        <v>2096.6333333333332</v>
      </c>
      <c r="E332" s="36">
        <v>2059.8166666666666</v>
      </c>
      <c r="F332" s="36">
        <v>2027.8333333333335</v>
      </c>
      <c r="G332" s="36">
        <v>1991.0166666666669</v>
      </c>
      <c r="H332" s="36">
        <v>2128.6166666666663</v>
      </c>
      <c r="I332" s="36">
        <v>2165.4333333333329</v>
      </c>
      <c r="J332" s="36">
        <v>2197.4166666666661</v>
      </c>
      <c r="K332" s="31">
        <v>2133.4499999999998</v>
      </c>
      <c r="L332" s="31">
        <v>2064.65</v>
      </c>
      <c r="M332" s="31">
        <v>1.2647900000000001</v>
      </c>
      <c r="N332" s="1"/>
      <c r="O332" s="1"/>
    </row>
    <row r="333" spans="1:15" ht="12.75" customHeight="1">
      <c r="A333" s="33">
        <v>323</v>
      </c>
      <c r="B333" s="53" t="s">
        <v>801</v>
      </c>
      <c r="C333" s="31">
        <v>524.15</v>
      </c>
      <c r="D333" s="36">
        <v>522.75</v>
      </c>
      <c r="E333" s="36">
        <v>518.5</v>
      </c>
      <c r="F333" s="36">
        <v>512.85</v>
      </c>
      <c r="G333" s="36">
        <v>508.6</v>
      </c>
      <c r="H333" s="36">
        <v>528.4</v>
      </c>
      <c r="I333" s="36">
        <v>532.65</v>
      </c>
      <c r="J333" s="36">
        <v>538.29999999999995</v>
      </c>
      <c r="K333" s="31">
        <v>527</v>
      </c>
      <c r="L333" s="31">
        <v>517.1</v>
      </c>
      <c r="M333" s="31">
        <v>2.0241500000000001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71.97</v>
      </c>
      <c r="D334" s="36">
        <v>72.163333333333341</v>
      </c>
      <c r="E334" s="36">
        <v>71.576666666666682</v>
      </c>
      <c r="F334" s="36">
        <v>71.183333333333337</v>
      </c>
      <c r="G334" s="36">
        <v>70.596666666666678</v>
      </c>
      <c r="H334" s="36">
        <v>72.556666666666686</v>
      </c>
      <c r="I334" s="36">
        <v>73.143333333333359</v>
      </c>
      <c r="J334" s="36">
        <v>73.53666666666669</v>
      </c>
      <c r="K334" s="31">
        <v>72.75</v>
      </c>
      <c r="L334" s="31">
        <v>71.77</v>
      </c>
      <c r="M334" s="31">
        <v>39.284660000000002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677.45</v>
      </c>
      <c r="D335" s="36">
        <v>664.76666666666677</v>
      </c>
      <c r="E335" s="36">
        <v>645.68333333333351</v>
      </c>
      <c r="F335" s="36">
        <v>613.91666666666674</v>
      </c>
      <c r="G335" s="36">
        <v>594.83333333333348</v>
      </c>
      <c r="H335" s="36">
        <v>696.53333333333353</v>
      </c>
      <c r="I335" s="36">
        <v>715.61666666666679</v>
      </c>
      <c r="J335" s="36">
        <v>747.38333333333355</v>
      </c>
      <c r="K335" s="31">
        <v>683.85</v>
      </c>
      <c r="L335" s="31">
        <v>633</v>
      </c>
      <c r="M335" s="31">
        <v>30.490860000000001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3008.95</v>
      </c>
      <c r="D336" s="36">
        <v>3010.2999999999997</v>
      </c>
      <c r="E336" s="36">
        <v>2983.6499999999996</v>
      </c>
      <c r="F336" s="36">
        <v>2958.35</v>
      </c>
      <c r="G336" s="36">
        <v>2931.7</v>
      </c>
      <c r="H336" s="36">
        <v>3035.5999999999995</v>
      </c>
      <c r="I336" s="36">
        <v>3062.25</v>
      </c>
      <c r="J336" s="36">
        <v>3087.5499999999993</v>
      </c>
      <c r="K336" s="31">
        <v>3036.95</v>
      </c>
      <c r="L336" s="31">
        <v>2985</v>
      </c>
      <c r="M336" s="31">
        <v>6.1973399999999996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4774.3500000000004</v>
      </c>
      <c r="D337" s="36">
        <v>4816.1333333333341</v>
      </c>
      <c r="E337" s="36">
        <v>4717.4666666666681</v>
      </c>
      <c r="F337" s="36">
        <v>4660.5833333333339</v>
      </c>
      <c r="G337" s="36">
        <v>4561.9166666666679</v>
      </c>
      <c r="H337" s="36">
        <v>4873.0166666666682</v>
      </c>
      <c r="I337" s="36">
        <v>4971.6833333333343</v>
      </c>
      <c r="J337" s="36">
        <v>5028.5666666666684</v>
      </c>
      <c r="K337" s="31">
        <v>4914.8</v>
      </c>
      <c r="L337" s="31">
        <v>4759.25</v>
      </c>
      <c r="M337" s="31">
        <v>9.2505900000000008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1875.3</v>
      </c>
      <c r="D338" s="36">
        <v>1862.3500000000001</v>
      </c>
      <c r="E338" s="36">
        <v>1846.7000000000003</v>
      </c>
      <c r="F338" s="36">
        <v>1818.1000000000001</v>
      </c>
      <c r="G338" s="36">
        <v>1802.4500000000003</v>
      </c>
      <c r="H338" s="36">
        <v>1890.9500000000003</v>
      </c>
      <c r="I338" s="36">
        <v>1906.6000000000004</v>
      </c>
      <c r="J338" s="36">
        <v>1935.2000000000003</v>
      </c>
      <c r="K338" s="31">
        <v>1878</v>
      </c>
      <c r="L338" s="31">
        <v>1833.75</v>
      </c>
      <c r="M338" s="31">
        <v>7.5867199999999997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1441.5</v>
      </c>
      <c r="D339" s="36">
        <v>1450.1333333333332</v>
      </c>
      <c r="E339" s="36">
        <v>1416.3666666666663</v>
      </c>
      <c r="F339" s="36">
        <v>1391.2333333333331</v>
      </c>
      <c r="G339" s="36">
        <v>1357.4666666666662</v>
      </c>
      <c r="H339" s="36">
        <v>1475.2666666666664</v>
      </c>
      <c r="I339" s="36">
        <v>1509.0333333333333</v>
      </c>
      <c r="J339" s="36">
        <v>1534.1666666666665</v>
      </c>
      <c r="K339" s="31">
        <v>1483.9</v>
      </c>
      <c r="L339" s="31">
        <v>1425</v>
      </c>
      <c r="M339" s="31">
        <v>6.8316100000000004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183.91</v>
      </c>
      <c r="D340" s="36">
        <v>185.20000000000002</v>
      </c>
      <c r="E340" s="36">
        <v>180.71000000000004</v>
      </c>
      <c r="F340" s="36">
        <v>177.51000000000002</v>
      </c>
      <c r="G340" s="36">
        <v>173.02000000000004</v>
      </c>
      <c r="H340" s="36">
        <v>188.40000000000003</v>
      </c>
      <c r="I340" s="36">
        <v>192.89</v>
      </c>
      <c r="J340" s="36">
        <v>196.09000000000003</v>
      </c>
      <c r="K340" s="31">
        <v>189.69</v>
      </c>
      <c r="L340" s="31">
        <v>182</v>
      </c>
      <c r="M340" s="31">
        <v>256.61183999999997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317.89999999999998</v>
      </c>
      <c r="D341" s="36">
        <v>321.23333333333329</v>
      </c>
      <c r="E341" s="36">
        <v>314.06666666666661</v>
      </c>
      <c r="F341" s="36">
        <v>310.23333333333329</v>
      </c>
      <c r="G341" s="36">
        <v>303.06666666666661</v>
      </c>
      <c r="H341" s="36">
        <v>325.06666666666661</v>
      </c>
      <c r="I341" s="36">
        <v>332.23333333333323</v>
      </c>
      <c r="J341" s="36">
        <v>336.06666666666661</v>
      </c>
      <c r="K341" s="31">
        <v>328.4</v>
      </c>
      <c r="L341" s="31">
        <v>317.39999999999998</v>
      </c>
      <c r="M341" s="31">
        <v>53.26632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96.8</v>
      </c>
      <c r="D342" s="36">
        <v>96.543333333333337</v>
      </c>
      <c r="E342" s="36">
        <v>96.106666666666669</v>
      </c>
      <c r="F342" s="36">
        <v>95.413333333333327</v>
      </c>
      <c r="G342" s="36">
        <v>94.976666666666659</v>
      </c>
      <c r="H342" s="36">
        <v>97.236666666666679</v>
      </c>
      <c r="I342" s="36">
        <v>97.673333333333346</v>
      </c>
      <c r="J342" s="36">
        <v>98.366666666666688</v>
      </c>
      <c r="K342" s="31">
        <v>96.98</v>
      </c>
      <c r="L342" s="31">
        <v>95.85</v>
      </c>
      <c r="M342" s="31">
        <v>168.69237000000001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271.45</v>
      </c>
      <c r="D343" s="36">
        <v>268.58333333333331</v>
      </c>
      <c r="E343" s="36">
        <v>264.66666666666663</v>
      </c>
      <c r="F343" s="36">
        <v>257.88333333333333</v>
      </c>
      <c r="G343" s="36">
        <v>253.96666666666664</v>
      </c>
      <c r="H343" s="36">
        <v>275.36666666666662</v>
      </c>
      <c r="I343" s="36">
        <v>279.28333333333325</v>
      </c>
      <c r="J343" s="36">
        <v>286.06666666666661</v>
      </c>
      <c r="K343" s="31">
        <v>272.5</v>
      </c>
      <c r="L343" s="31">
        <v>261.8</v>
      </c>
      <c r="M343" s="31">
        <v>45.5246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224.58</v>
      </c>
      <c r="D344" s="36">
        <v>223.19666666666669</v>
      </c>
      <c r="E344" s="36">
        <v>221.03333333333336</v>
      </c>
      <c r="F344" s="36">
        <v>217.48666666666668</v>
      </c>
      <c r="G344" s="36">
        <v>215.32333333333335</v>
      </c>
      <c r="H344" s="36">
        <v>226.74333333333337</v>
      </c>
      <c r="I344" s="36">
        <v>228.90666666666672</v>
      </c>
      <c r="J344" s="36">
        <v>232.45333333333338</v>
      </c>
      <c r="K344" s="31">
        <v>225.36</v>
      </c>
      <c r="L344" s="31">
        <v>219.65</v>
      </c>
      <c r="M344" s="31">
        <v>99.083699999999993</v>
      </c>
      <c r="N344" s="1"/>
      <c r="O344" s="1"/>
    </row>
    <row r="345" spans="1:15" ht="12.75" customHeight="1">
      <c r="A345" s="33">
        <v>335</v>
      </c>
      <c r="B345" s="53" t="s">
        <v>799</v>
      </c>
      <c r="C345" s="31">
        <v>55.09</v>
      </c>
      <c r="D345" s="36">
        <v>55.330000000000005</v>
      </c>
      <c r="E345" s="36">
        <v>54.760000000000012</v>
      </c>
      <c r="F345" s="36">
        <v>54.430000000000007</v>
      </c>
      <c r="G345" s="36">
        <v>53.860000000000014</v>
      </c>
      <c r="H345" s="36">
        <v>55.660000000000011</v>
      </c>
      <c r="I345" s="36">
        <v>56.230000000000004</v>
      </c>
      <c r="J345" s="36">
        <v>56.560000000000009</v>
      </c>
      <c r="K345" s="31">
        <v>55.9</v>
      </c>
      <c r="L345" s="31">
        <v>55</v>
      </c>
      <c r="M345" s="31">
        <v>26.468769999999999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406.25</v>
      </c>
      <c r="D346" s="36">
        <v>405.85000000000008</v>
      </c>
      <c r="E346" s="36">
        <v>403.50000000000017</v>
      </c>
      <c r="F346" s="36">
        <v>400.75000000000011</v>
      </c>
      <c r="G346" s="36">
        <v>398.4000000000002</v>
      </c>
      <c r="H346" s="36">
        <v>408.60000000000014</v>
      </c>
      <c r="I346" s="36">
        <v>410.95000000000005</v>
      </c>
      <c r="J346" s="36">
        <v>413.7000000000001</v>
      </c>
      <c r="K346" s="31">
        <v>408.2</v>
      </c>
      <c r="L346" s="31">
        <v>403.1</v>
      </c>
      <c r="M346" s="31">
        <v>101.26083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1180.4000000000001</v>
      </c>
      <c r="D347" s="36">
        <v>1184.1833333333332</v>
      </c>
      <c r="E347" s="36">
        <v>1173.5666666666664</v>
      </c>
      <c r="F347" s="36">
        <v>1166.7333333333331</v>
      </c>
      <c r="G347" s="36">
        <v>1156.1166666666663</v>
      </c>
      <c r="H347" s="36">
        <v>1191.0166666666664</v>
      </c>
      <c r="I347" s="36">
        <v>1201.6333333333332</v>
      </c>
      <c r="J347" s="36">
        <v>1208.4666666666665</v>
      </c>
      <c r="K347" s="31">
        <v>1194.8</v>
      </c>
      <c r="L347" s="31">
        <v>1177.3499999999999</v>
      </c>
      <c r="M347" s="31">
        <v>2.1337299999999999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172.06</v>
      </c>
      <c r="D348" s="36">
        <v>171.66666666666666</v>
      </c>
      <c r="E348" s="36">
        <v>168.63333333333333</v>
      </c>
      <c r="F348" s="36">
        <v>165.20666666666668</v>
      </c>
      <c r="G348" s="36">
        <v>162.17333333333335</v>
      </c>
      <c r="H348" s="36">
        <v>175.09333333333331</v>
      </c>
      <c r="I348" s="36">
        <v>178.12666666666667</v>
      </c>
      <c r="J348" s="36">
        <v>181.55333333333328</v>
      </c>
      <c r="K348" s="31">
        <v>174.7</v>
      </c>
      <c r="L348" s="31">
        <v>168.24</v>
      </c>
      <c r="M348" s="31">
        <v>309.49104999999997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3289.25</v>
      </c>
      <c r="D349" s="36">
        <v>3286.6999999999994</v>
      </c>
      <c r="E349" s="36">
        <v>3264.7499999999986</v>
      </c>
      <c r="F349" s="36">
        <v>3240.2499999999991</v>
      </c>
      <c r="G349" s="36">
        <v>3218.2999999999984</v>
      </c>
      <c r="H349" s="36">
        <v>3311.1999999999989</v>
      </c>
      <c r="I349" s="36">
        <v>3333.1499999999996</v>
      </c>
      <c r="J349" s="36">
        <v>3357.6499999999992</v>
      </c>
      <c r="K349" s="31">
        <v>3308.65</v>
      </c>
      <c r="L349" s="31">
        <v>3262.2</v>
      </c>
      <c r="M349" s="31">
        <v>0.91500999999999999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2518.5</v>
      </c>
      <c r="D350" s="36">
        <v>2514.5166666666669</v>
      </c>
      <c r="E350" s="36">
        <v>2503.0333333333338</v>
      </c>
      <c r="F350" s="36">
        <v>2487.5666666666671</v>
      </c>
      <c r="G350" s="36">
        <v>2476.0833333333339</v>
      </c>
      <c r="H350" s="36">
        <v>2529.9833333333336</v>
      </c>
      <c r="I350" s="36">
        <v>2541.4666666666662</v>
      </c>
      <c r="J350" s="36">
        <v>2556.9333333333334</v>
      </c>
      <c r="K350" s="31">
        <v>2526</v>
      </c>
      <c r="L350" s="31">
        <v>2499.0500000000002</v>
      </c>
      <c r="M350" s="31">
        <v>4.8473199999999999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98.9</v>
      </c>
      <c r="D351" s="36">
        <v>98.25333333333333</v>
      </c>
      <c r="E351" s="36">
        <v>96.106666666666655</v>
      </c>
      <c r="F351" s="36">
        <v>93.313333333333318</v>
      </c>
      <c r="G351" s="36">
        <v>91.166666666666643</v>
      </c>
      <c r="H351" s="36">
        <v>101.04666666666667</v>
      </c>
      <c r="I351" s="36">
        <v>103.19333333333334</v>
      </c>
      <c r="J351" s="36">
        <v>105.98666666666668</v>
      </c>
      <c r="K351" s="31">
        <v>100.4</v>
      </c>
      <c r="L351" s="31">
        <v>95.46</v>
      </c>
      <c r="M351" s="31">
        <v>76.456370000000007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704</v>
      </c>
      <c r="D352" s="36">
        <v>707</v>
      </c>
      <c r="E352" s="36">
        <v>690.6</v>
      </c>
      <c r="F352" s="36">
        <v>677.2</v>
      </c>
      <c r="G352" s="36">
        <v>660.80000000000007</v>
      </c>
      <c r="H352" s="36">
        <v>720.4</v>
      </c>
      <c r="I352" s="36">
        <v>736.80000000000007</v>
      </c>
      <c r="J352" s="36">
        <v>750.19999999999993</v>
      </c>
      <c r="K352" s="31">
        <v>723.4</v>
      </c>
      <c r="L352" s="31">
        <v>693.6</v>
      </c>
      <c r="M352" s="31">
        <v>13.20879</v>
      </c>
      <c r="N352" s="1"/>
      <c r="O352" s="1"/>
    </row>
    <row r="353" spans="1:15" ht="12.75" customHeight="1">
      <c r="A353" s="33">
        <v>343</v>
      </c>
      <c r="B353" s="53" t="s">
        <v>866</v>
      </c>
      <c r="C353" s="31">
        <v>6534.45</v>
      </c>
      <c r="D353" s="36">
        <v>6636.0999999999995</v>
      </c>
      <c r="E353" s="36">
        <v>6373.3499999999985</v>
      </c>
      <c r="F353" s="36">
        <v>6212.2499999999991</v>
      </c>
      <c r="G353" s="36">
        <v>5949.4999999999982</v>
      </c>
      <c r="H353" s="36">
        <v>6797.1999999999989</v>
      </c>
      <c r="I353" s="36">
        <v>7059.9500000000007</v>
      </c>
      <c r="J353" s="36">
        <v>7221.0499999999993</v>
      </c>
      <c r="K353" s="31">
        <v>6898.85</v>
      </c>
      <c r="L353" s="31">
        <v>6475</v>
      </c>
      <c r="M353" s="31">
        <v>1.65398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337.6</v>
      </c>
      <c r="D354" s="36">
        <v>337.73333333333335</v>
      </c>
      <c r="E354" s="36">
        <v>333.81666666666672</v>
      </c>
      <c r="F354" s="36">
        <v>330.03333333333336</v>
      </c>
      <c r="G354" s="36">
        <v>326.11666666666673</v>
      </c>
      <c r="H354" s="36">
        <v>341.51666666666671</v>
      </c>
      <c r="I354" s="36">
        <v>345.43333333333334</v>
      </c>
      <c r="J354" s="36">
        <v>349.2166666666667</v>
      </c>
      <c r="K354" s="31">
        <v>341.65</v>
      </c>
      <c r="L354" s="31">
        <v>333.95</v>
      </c>
      <c r="M354" s="31">
        <v>6.7926000000000002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1755.35</v>
      </c>
      <c r="D355" s="36">
        <v>1756.6999999999998</v>
      </c>
      <c r="E355" s="36">
        <v>1743.0999999999997</v>
      </c>
      <c r="F355" s="36">
        <v>1730.85</v>
      </c>
      <c r="G355" s="36">
        <v>1717.2499999999998</v>
      </c>
      <c r="H355" s="36">
        <v>1768.9499999999996</v>
      </c>
      <c r="I355" s="36">
        <v>1782.55</v>
      </c>
      <c r="J355" s="36">
        <v>1794.7999999999995</v>
      </c>
      <c r="K355" s="31">
        <v>1770.3</v>
      </c>
      <c r="L355" s="31">
        <v>1744.45</v>
      </c>
      <c r="M355" s="31">
        <v>5.8004600000000002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330.1</v>
      </c>
      <c r="D356" s="36">
        <v>331.38333333333338</v>
      </c>
      <c r="E356" s="36">
        <v>326.76666666666677</v>
      </c>
      <c r="F356" s="36">
        <v>323.43333333333339</v>
      </c>
      <c r="G356" s="36">
        <v>318.81666666666678</v>
      </c>
      <c r="H356" s="36">
        <v>334.71666666666675</v>
      </c>
      <c r="I356" s="36">
        <v>339.33333333333343</v>
      </c>
      <c r="J356" s="36">
        <v>342.66666666666674</v>
      </c>
      <c r="K356" s="31">
        <v>336</v>
      </c>
      <c r="L356" s="31">
        <v>328.05</v>
      </c>
      <c r="M356" s="31">
        <v>149.72713999999999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672.7</v>
      </c>
      <c r="D357" s="36">
        <v>679.33333333333337</v>
      </c>
      <c r="E357" s="36">
        <v>663.41666666666674</v>
      </c>
      <c r="F357" s="36">
        <v>654.13333333333333</v>
      </c>
      <c r="G357" s="36">
        <v>638.2166666666667</v>
      </c>
      <c r="H357" s="36">
        <v>688.61666666666679</v>
      </c>
      <c r="I357" s="36">
        <v>704.53333333333353</v>
      </c>
      <c r="J357" s="36">
        <v>713.81666666666683</v>
      </c>
      <c r="K357" s="31">
        <v>695.25</v>
      </c>
      <c r="L357" s="31">
        <v>670.05</v>
      </c>
      <c r="M357" s="31">
        <v>42.323270000000001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1594.45</v>
      </c>
      <c r="D358" s="36">
        <v>1604.6833333333334</v>
      </c>
      <c r="E358" s="36">
        <v>1577.1666666666667</v>
      </c>
      <c r="F358" s="36">
        <v>1559.8833333333334</v>
      </c>
      <c r="G358" s="36">
        <v>1532.3666666666668</v>
      </c>
      <c r="H358" s="36">
        <v>1621.9666666666667</v>
      </c>
      <c r="I358" s="36">
        <v>1649.4833333333331</v>
      </c>
      <c r="J358" s="36">
        <v>1666.7666666666667</v>
      </c>
      <c r="K358" s="31">
        <v>1632.2</v>
      </c>
      <c r="L358" s="31">
        <v>1587.4</v>
      </c>
      <c r="M358" s="31">
        <v>4.5600199999999997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572.85</v>
      </c>
      <c r="D359" s="36">
        <v>574.96666666666658</v>
      </c>
      <c r="E359" s="36">
        <v>565.93333333333317</v>
      </c>
      <c r="F359" s="36">
        <v>559.01666666666654</v>
      </c>
      <c r="G359" s="36">
        <v>549.98333333333312</v>
      </c>
      <c r="H359" s="36">
        <v>581.88333333333321</v>
      </c>
      <c r="I359" s="36">
        <v>590.91666666666674</v>
      </c>
      <c r="J359" s="36">
        <v>597.83333333333326</v>
      </c>
      <c r="K359" s="31">
        <v>584</v>
      </c>
      <c r="L359" s="31">
        <v>568.04999999999995</v>
      </c>
      <c r="M359" s="31">
        <v>61.000279999999997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11056.7</v>
      </c>
      <c r="D360" s="36">
        <v>11043.966666666665</v>
      </c>
      <c r="E360" s="36">
        <v>10963.533333333331</v>
      </c>
      <c r="F360" s="36">
        <v>10870.366666666665</v>
      </c>
      <c r="G360" s="36">
        <v>10789.933333333331</v>
      </c>
      <c r="H360" s="36">
        <v>11137.133333333331</v>
      </c>
      <c r="I360" s="36">
        <v>11217.566666666666</v>
      </c>
      <c r="J360" s="36">
        <v>11310.733333333332</v>
      </c>
      <c r="K360" s="31">
        <v>11124.4</v>
      </c>
      <c r="L360" s="31">
        <v>10950.8</v>
      </c>
      <c r="M360" s="31">
        <v>2.22688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1661.05</v>
      </c>
      <c r="D361" s="36">
        <v>1689.1000000000001</v>
      </c>
      <c r="E361" s="36">
        <v>1615.0000000000002</v>
      </c>
      <c r="F361" s="36">
        <v>1568.95</v>
      </c>
      <c r="G361" s="36">
        <v>1494.8500000000001</v>
      </c>
      <c r="H361" s="36">
        <v>1735.1500000000003</v>
      </c>
      <c r="I361" s="36">
        <v>1809.2500000000002</v>
      </c>
      <c r="J361" s="36">
        <v>1855.3000000000004</v>
      </c>
      <c r="K361" s="31">
        <v>1763.2</v>
      </c>
      <c r="L361" s="31">
        <v>1643.05</v>
      </c>
      <c r="M361" s="31">
        <v>21.883299999999998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423.3</v>
      </c>
      <c r="D362" s="36">
        <v>425.51666666666665</v>
      </c>
      <c r="E362" s="36">
        <v>416.0333333333333</v>
      </c>
      <c r="F362" s="36">
        <v>408.76666666666665</v>
      </c>
      <c r="G362" s="36">
        <v>399.2833333333333</v>
      </c>
      <c r="H362" s="36">
        <v>432.7833333333333</v>
      </c>
      <c r="I362" s="36">
        <v>442.26666666666665</v>
      </c>
      <c r="J362" s="36">
        <v>449.5333333333333</v>
      </c>
      <c r="K362" s="31">
        <v>435</v>
      </c>
      <c r="L362" s="31">
        <v>418.25</v>
      </c>
      <c r="M362" s="31">
        <v>77.826229999999995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4327.25</v>
      </c>
      <c r="D363" s="36">
        <v>4311.416666666667</v>
      </c>
      <c r="E363" s="36">
        <v>4272.8333333333339</v>
      </c>
      <c r="F363" s="36">
        <v>4218.416666666667</v>
      </c>
      <c r="G363" s="36">
        <v>4179.8333333333339</v>
      </c>
      <c r="H363" s="36">
        <v>4365.8333333333339</v>
      </c>
      <c r="I363" s="36">
        <v>4404.4166666666679</v>
      </c>
      <c r="J363" s="36">
        <v>4458.8333333333339</v>
      </c>
      <c r="K363" s="31">
        <v>4350</v>
      </c>
      <c r="L363" s="31">
        <v>4257</v>
      </c>
      <c r="M363" s="31">
        <v>2.6356999999999999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810.9</v>
      </c>
      <c r="D364" s="36">
        <v>815.61666666666667</v>
      </c>
      <c r="E364" s="36">
        <v>804.2833333333333</v>
      </c>
      <c r="F364" s="36">
        <v>797.66666666666663</v>
      </c>
      <c r="G364" s="36">
        <v>786.33333333333326</v>
      </c>
      <c r="H364" s="36">
        <v>822.23333333333335</v>
      </c>
      <c r="I364" s="36">
        <v>833.56666666666661</v>
      </c>
      <c r="J364" s="36">
        <v>840.18333333333339</v>
      </c>
      <c r="K364" s="31">
        <v>826.95</v>
      </c>
      <c r="L364" s="31">
        <v>809</v>
      </c>
      <c r="M364" s="31">
        <v>9.4588999999999999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460.75</v>
      </c>
      <c r="D365" s="36">
        <v>463.88333333333338</v>
      </c>
      <c r="E365" s="36">
        <v>455.96666666666675</v>
      </c>
      <c r="F365" s="36">
        <v>451.18333333333339</v>
      </c>
      <c r="G365" s="36">
        <v>443.26666666666677</v>
      </c>
      <c r="H365" s="36">
        <v>468.66666666666674</v>
      </c>
      <c r="I365" s="36">
        <v>476.58333333333337</v>
      </c>
      <c r="J365" s="36">
        <v>481.36666666666673</v>
      </c>
      <c r="K365" s="31">
        <v>471.8</v>
      </c>
      <c r="L365" s="31">
        <v>459.1</v>
      </c>
      <c r="M365" s="31">
        <v>4.5739900000000002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1505</v>
      </c>
      <c r="D366" s="36">
        <v>1507.6000000000001</v>
      </c>
      <c r="E366" s="36">
        <v>1484.8500000000004</v>
      </c>
      <c r="F366" s="36">
        <v>1464.7000000000003</v>
      </c>
      <c r="G366" s="36">
        <v>1441.9500000000005</v>
      </c>
      <c r="H366" s="36">
        <v>1527.7500000000002</v>
      </c>
      <c r="I366" s="36">
        <v>1550.4999999999998</v>
      </c>
      <c r="J366" s="36">
        <v>1570.65</v>
      </c>
      <c r="K366" s="31">
        <v>1530.35</v>
      </c>
      <c r="L366" s="31">
        <v>1487.45</v>
      </c>
      <c r="M366" s="31">
        <v>6.9608699999999999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40924.300000000003</v>
      </c>
      <c r="D367" s="36">
        <v>41028.683333333334</v>
      </c>
      <c r="E367" s="36">
        <v>40730.666666666672</v>
      </c>
      <c r="F367" s="36">
        <v>40537.03333333334</v>
      </c>
      <c r="G367" s="36">
        <v>40239.016666666677</v>
      </c>
      <c r="H367" s="36">
        <v>41222.316666666666</v>
      </c>
      <c r="I367" s="36">
        <v>41520.333333333328</v>
      </c>
      <c r="J367" s="36">
        <v>41713.96666666666</v>
      </c>
      <c r="K367" s="31">
        <v>41326.699999999997</v>
      </c>
      <c r="L367" s="31">
        <v>40835.050000000003</v>
      </c>
      <c r="M367" s="31">
        <v>9.3060000000000004E-2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1821.9</v>
      </c>
      <c r="D368" s="36">
        <v>1809.6333333333332</v>
      </c>
      <c r="E368" s="36">
        <v>1788.2666666666664</v>
      </c>
      <c r="F368" s="36">
        <v>1754.6333333333332</v>
      </c>
      <c r="G368" s="36">
        <v>1733.2666666666664</v>
      </c>
      <c r="H368" s="36">
        <v>1843.2666666666664</v>
      </c>
      <c r="I368" s="36">
        <v>1864.6333333333332</v>
      </c>
      <c r="J368" s="36">
        <v>1898.2666666666664</v>
      </c>
      <c r="K368" s="31">
        <v>1831</v>
      </c>
      <c r="L368" s="31">
        <v>1776</v>
      </c>
      <c r="M368" s="31">
        <v>2.34151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4935.1499999999996</v>
      </c>
      <c r="D369" s="36">
        <v>4945.7</v>
      </c>
      <c r="E369" s="36">
        <v>4894.5</v>
      </c>
      <c r="F369" s="36">
        <v>4853.8500000000004</v>
      </c>
      <c r="G369" s="36">
        <v>4802.6500000000005</v>
      </c>
      <c r="H369" s="36">
        <v>4986.3499999999995</v>
      </c>
      <c r="I369" s="36">
        <v>5037.5499999999984</v>
      </c>
      <c r="J369" s="36">
        <v>5078.1999999999989</v>
      </c>
      <c r="K369" s="31">
        <v>4996.8999999999996</v>
      </c>
      <c r="L369" s="31">
        <v>4905.05</v>
      </c>
      <c r="M369" s="31">
        <v>3.9017499999999998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378.4</v>
      </c>
      <c r="D370" s="36">
        <v>378.68333333333339</v>
      </c>
      <c r="E370" s="36">
        <v>375.56666666666678</v>
      </c>
      <c r="F370" s="36">
        <v>372.73333333333341</v>
      </c>
      <c r="G370" s="36">
        <v>369.61666666666679</v>
      </c>
      <c r="H370" s="36">
        <v>381.51666666666677</v>
      </c>
      <c r="I370" s="36">
        <v>384.63333333333333</v>
      </c>
      <c r="J370" s="36">
        <v>387.46666666666675</v>
      </c>
      <c r="K370" s="31">
        <v>381.8</v>
      </c>
      <c r="L370" s="31">
        <v>375.85</v>
      </c>
      <c r="M370" s="31">
        <v>34.746769999999998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3580.2</v>
      </c>
      <c r="D371" s="36">
        <v>3548.1166666666668</v>
      </c>
      <c r="E371" s="36">
        <v>3500.2333333333336</v>
      </c>
      <c r="F371" s="36">
        <v>3420.2666666666669</v>
      </c>
      <c r="G371" s="36">
        <v>3372.3833333333337</v>
      </c>
      <c r="H371" s="36">
        <v>3628.0833333333335</v>
      </c>
      <c r="I371" s="36">
        <v>3675.9666666666667</v>
      </c>
      <c r="J371" s="36">
        <v>3755.9333333333334</v>
      </c>
      <c r="K371" s="31">
        <v>3596</v>
      </c>
      <c r="L371" s="31">
        <v>3468.15</v>
      </c>
      <c r="M371" s="31">
        <v>1.92276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3066.45</v>
      </c>
      <c r="D372" s="36">
        <v>3066.6666666666665</v>
      </c>
      <c r="E372" s="36">
        <v>3050.083333333333</v>
      </c>
      <c r="F372" s="36">
        <v>3033.7166666666667</v>
      </c>
      <c r="G372" s="36">
        <v>3017.1333333333332</v>
      </c>
      <c r="H372" s="36">
        <v>3083.0333333333328</v>
      </c>
      <c r="I372" s="36">
        <v>3099.6166666666659</v>
      </c>
      <c r="J372" s="36">
        <v>3115.9833333333327</v>
      </c>
      <c r="K372" s="31">
        <v>3083.25</v>
      </c>
      <c r="L372" s="31">
        <v>3050.3</v>
      </c>
      <c r="M372" s="31">
        <v>1.9420200000000001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1004.6</v>
      </c>
      <c r="D373" s="36">
        <v>995.98333333333346</v>
      </c>
      <c r="E373" s="36">
        <v>981.26666666666688</v>
      </c>
      <c r="F373" s="36">
        <v>957.93333333333339</v>
      </c>
      <c r="G373" s="36">
        <v>943.21666666666681</v>
      </c>
      <c r="H373" s="36">
        <v>1019.3166666666669</v>
      </c>
      <c r="I373" s="36">
        <v>1034.0333333333333</v>
      </c>
      <c r="J373" s="36">
        <v>1057.366666666667</v>
      </c>
      <c r="K373" s="31">
        <v>1010.7</v>
      </c>
      <c r="L373" s="31">
        <v>972.65</v>
      </c>
      <c r="M373" s="31">
        <v>14.53538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185.19</v>
      </c>
      <c r="D374" s="36">
        <v>185.17999999999998</v>
      </c>
      <c r="E374" s="36">
        <v>183.05999999999995</v>
      </c>
      <c r="F374" s="36">
        <v>180.92999999999998</v>
      </c>
      <c r="G374" s="36">
        <v>178.80999999999995</v>
      </c>
      <c r="H374" s="36">
        <v>187.30999999999995</v>
      </c>
      <c r="I374" s="36">
        <v>189.43</v>
      </c>
      <c r="J374" s="36">
        <v>191.55999999999995</v>
      </c>
      <c r="K374" s="31">
        <v>187.3</v>
      </c>
      <c r="L374" s="31">
        <v>183.05</v>
      </c>
      <c r="M374" s="31">
        <v>19.370010000000001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2194.4</v>
      </c>
      <c r="D375" s="36">
        <v>2160.6333333333332</v>
      </c>
      <c r="E375" s="36">
        <v>2101.2666666666664</v>
      </c>
      <c r="F375" s="36">
        <v>2008.1333333333332</v>
      </c>
      <c r="G375" s="36">
        <v>1948.7666666666664</v>
      </c>
      <c r="H375" s="36">
        <v>2253.7666666666664</v>
      </c>
      <c r="I375" s="36">
        <v>2313.1333333333332</v>
      </c>
      <c r="J375" s="36">
        <v>2406.2666666666664</v>
      </c>
      <c r="K375" s="31">
        <v>2220</v>
      </c>
      <c r="L375" s="31">
        <v>2067.5</v>
      </c>
      <c r="M375" s="31">
        <v>2.84416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6786</v>
      </c>
      <c r="D376" s="36">
        <v>6781.083333333333</v>
      </c>
      <c r="E376" s="36">
        <v>6678.1666666666661</v>
      </c>
      <c r="F376" s="36">
        <v>6570.333333333333</v>
      </c>
      <c r="G376" s="36">
        <v>6467.4166666666661</v>
      </c>
      <c r="H376" s="36">
        <v>6888.9166666666661</v>
      </c>
      <c r="I376" s="36">
        <v>6991.8333333333321</v>
      </c>
      <c r="J376" s="36">
        <v>7099.6666666666661</v>
      </c>
      <c r="K376" s="31">
        <v>6884</v>
      </c>
      <c r="L376" s="31">
        <v>6673.25</v>
      </c>
      <c r="M376" s="31">
        <v>10.673360000000001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399.75</v>
      </c>
      <c r="D377" s="36">
        <v>391.05</v>
      </c>
      <c r="E377" s="36">
        <v>380.1</v>
      </c>
      <c r="F377" s="36">
        <v>360.45</v>
      </c>
      <c r="G377" s="36">
        <v>349.5</v>
      </c>
      <c r="H377" s="36">
        <v>410.70000000000005</v>
      </c>
      <c r="I377" s="36">
        <v>421.65</v>
      </c>
      <c r="J377" s="36">
        <v>441.30000000000007</v>
      </c>
      <c r="K377" s="31">
        <v>402</v>
      </c>
      <c r="L377" s="31">
        <v>371.4</v>
      </c>
      <c r="M377" s="31">
        <v>122.54894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521.20000000000005</v>
      </c>
      <c r="D378" s="36">
        <v>516</v>
      </c>
      <c r="E378" s="36">
        <v>509.35</v>
      </c>
      <c r="F378" s="36">
        <v>497.5</v>
      </c>
      <c r="G378" s="36">
        <v>490.85</v>
      </c>
      <c r="H378" s="36">
        <v>527.85</v>
      </c>
      <c r="I378" s="36">
        <v>534.50000000000011</v>
      </c>
      <c r="J378" s="36">
        <v>546.35</v>
      </c>
      <c r="K378" s="31">
        <v>522.65</v>
      </c>
      <c r="L378" s="31">
        <v>504.15</v>
      </c>
      <c r="M378" s="31">
        <v>121.69319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340.5</v>
      </c>
      <c r="D379" s="36">
        <v>340.65000000000003</v>
      </c>
      <c r="E379" s="36">
        <v>338.65000000000009</v>
      </c>
      <c r="F379" s="36">
        <v>336.80000000000007</v>
      </c>
      <c r="G379" s="36">
        <v>334.80000000000013</v>
      </c>
      <c r="H379" s="36">
        <v>342.50000000000006</v>
      </c>
      <c r="I379" s="36">
        <v>344.49999999999994</v>
      </c>
      <c r="J379" s="36">
        <v>346.35</v>
      </c>
      <c r="K379" s="31">
        <v>342.65</v>
      </c>
      <c r="L379" s="31">
        <v>338.8</v>
      </c>
      <c r="M379" s="31">
        <v>63.938400000000001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776.45</v>
      </c>
      <c r="D380" s="36">
        <v>783.1</v>
      </c>
      <c r="E380" s="36">
        <v>753.25</v>
      </c>
      <c r="F380" s="36">
        <v>730.05</v>
      </c>
      <c r="G380" s="36">
        <v>700.19999999999993</v>
      </c>
      <c r="H380" s="36">
        <v>806.30000000000007</v>
      </c>
      <c r="I380" s="36">
        <v>836.1500000000002</v>
      </c>
      <c r="J380" s="36">
        <v>859.35000000000014</v>
      </c>
      <c r="K380" s="31">
        <v>812.95</v>
      </c>
      <c r="L380" s="31">
        <v>759.9</v>
      </c>
      <c r="M380" s="31">
        <v>108.15671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1771.15</v>
      </c>
      <c r="D381" s="36">
        <v>1791.3500000000001</v>
      </c>
      <c r="E381" s="36">
        <v>1741.1000000000004</v>
      </c>
      <c r="F381" s="36">
        <v>1711.0500000000002</v>
      </c>
      <c r="G381" s="36">
        <v>1660.8000000000004</v>
      </c>
      <c r="H381" s="36">
        <v>1821.4000000000003</v>
      </c>
      <c r="I381" s="36">
        <v>1871.6499999999999</v>
      </c>
      <c r="J381" s="36">
        <v>1901.7000000000003</v>
      </c>
      <c r="K381" s="31">
        <v>1841.6</v>
      </c>
      <c r="L381" s="31">
        <v>1761.3</v>
      </c>
      <c r="M381" s="31">
        <v>7.6320899999999998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601.54999999999995</v>
      </c>
      <c r="D382" s="36">
        <v>601.91666666666663</v>
      </c>
      <c r="E382" s="36">
        <v>598.63333333333321</v>
      </c>
      <c r="F382" s="36">
        <v>595.71666666666658</v>
      </c>
      <c r="G382" s="36">
        <v>592.43333333333317</v>
      </c>
      <c r="H382" s="36">
        <v>604.83333333333326</v>
      </c>
      <c r="I382" s="36">
        <v>608.11666666666679</v>
      </c>
      <c r="J382" s="36">
        <v>611.0333333333333</v>
      </c>
      <c r="K382" s="31">
        <v>605.20000000000005</v>
      </c>
      <c r="L382" s="31">
        <v>599</v>
      </c>
      <c r="M382" s="31">
        <v>0.48516999999999999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156.38999999999999</v>
      </c>
      <c r="D383" s="36">
        <v>156.72999999999999</v>
      </c>
      <c r="E383" s="36">
        <v>155.65999999999997</v>
      </c>
      <c r="F383" s="36">
        <v>154.92999999999998</v>
      </c>
      <c r="G383" s="36">
        <v>153.85999999999996</v>
      </c>
      <c r="H383" s="36">
        <v>157.45999999999998</v>
      </c>
      <c r="I383" s="36">
        <v>158.52999999999997</v>
      </c>
      <c r="J383" s="36">
        <v>159.26</v>
      </c>
      <c r="K383" s="31">
        <v>157.80000000000001</v>
      </c>
      <c r="L383" s="31">
        <v>156</v>
      </c>
      <c r="M383" s="31">
        <v>0.90064999999999995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16926.55</v>
      </c>
      <c r="D384" s="36">
        <v>16968.533333333333</v>
      </c>
      <c r="E384" s="36">
        <v>16803.016666666666</v>
      </c>
      <c r="F384" s="36">
        <v>16679.483333333334</v>
      </c>
      <c r="G384" s="36">
        <v>16513.966666666667</v>
      </c>
      <c r="H384" s="36">
        <v>17092.066666666666</v>
      </c>
      <c r="I384" s="36">
        <v>17257.583333333328</v>
      </c>
      <c r="J384" s="36">
        <v>17381.116666666665</v>
      </c>
      <c r="K384" s="31">
        <v>17134.05</v>
      </c>
      <c r="L384" s="31">
        <v>16845</v>
      </c>
      <c r="M384" s="31">
        <v>2.3550000000000001E-2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117.35</v>
      </c>
      <c r="D385" s="36">
        <v>116.74000000000001</v>
      </c>
      <c r="E385" s="36">
        <v>115.58000000000001</v>
      </c>
      <c r="F385" s="36">
        <v>113.81</v>
      </c>
      <c r="G385" s="36">
        <v>112.65</v>
      </c>
      <c r="H385" s="36">
        <v>118.51000000000002</v>
      </c>
      <c r="I385" s="36">
        <v>119.67000000000002</v>
      </c>
      <c r="J385" s="36">
        <v>121.44000000000003</v>
      </c>
      <c r="K385" s="31">
        <v>117.9</v>
      </c>
      <c r="L385" s="31">
        <v>114.97</v>
      </c>
      <c r="M385" s="31">
        <v>241.97409999999999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716.75</v>
      </c>
      <c r="D386" s="36">
        <v>715.58333333333337</v>
      </c>
      <c r="E386" s="36">
        <v>711.16666666666674</v>
      </c>
      <c r="F386" s="36">
        <v>705.58333333333337</v>
      </c>
      <c r="G386" s="36">
        <v>701.16666666666674</v>
      </c>
      <c r="H386" s="36">
        <v>721.16666666666674</v>
      </c>
      <c r="I386" s="36">
        <v>725.58333333333348</v>
      </c>
      <c r="J386" s="36">
        <v>731.16666666666674</v>
      </c>
      <c r="K386" s="31">
        <v>720</v>
      </c>
      <c r="L386" s="31">
        <v>710</v>
      </c>
      <c r="M386" s="31">
        <v>1.1735899999999999</v>
      </c>
      <c r="N386" s="1"/>
      <c r="O386" s="1"/>
    </row>
    <row r="387" spans="1:15" ht="12.75" customHeight="1">
      <c r="A387" s="33">
        <v>377</v>
      </c>
      <c r="B387" s="53" t="s">
        <v>867</v>
      </c>
      <c r="C387" s="31">
        <v>1666.85</v>
      </c>
      <c r="D387" s="36">
        <v>1674.3</v>
      </c>
      <c r="E387" s="36">
        <v>1648.6</v>
      </c>
      <c r="F387" s="36">
        <v>1630.35</v>
      </c>
      <c r="G387" s="36">
        <v>1604.6499999999999</v>
      </c>
      <c r="H387" s="36">
        <v>1692.55</v>
      </c>
      <c r="I387" s="36">
        <v>1718.2500000000002</v>
      </c>
      <c r="J387" s="36">
        <v>1736.5</v>
      </c>
      <c r="K387" s="31">
        <v>1700</v>
      </c>
      <c r="L387" s="31">
        <v>1656.05</v>
      </c>
      <c r="M387" s="31">
        <v>2.7360899999999999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218.72</v>
      </c>
      <c r="D388" s="36">
        <v>215.89333333333335</v>
      </c>
      <c r="E388" s="36">
        <v>212.1866666666667</v>
      </c>
      <c r="F388" s="36">
        <v>205.65333333333336</v>
      </c>
      <c r="G388" s="36">
        <v>201.94666666666672</v>
      </c>
      <c r="H388" s="36">
        <v>222.42666666666668</v>
      </c>
      <c r="I388" s="36">
        <v>226.13333333333333</v>
      </c>
      <c r="J388" s="36">
        <v>232.66666666666666</v>
      </c>
      <c r="K388" s="31">
        <v>219.6</v>
      </c>
      <c r="L388" s="31">
        <v>209.36</v>
      </c>
      <c r="M388" s="31">
        <v>179.68387000000001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599.9</v>
      </c>
      <c r="D389" s="36">
        <v>594.30000000000007</v>
      </c>
      <c r="E389" s="36">
        <v>587.10000000000014</v>
      </c>
      <c r="F389" s="36">
        <v>574.30000000000007</v>
      </c>
      <c r="G389" s="36">
        <v>567.10000000000014</v>
      </c>
      <c r="H389" s="36">
        <v>607.10000000000014</v>
      </c>
      <c r="I389" s="36">
        <v>614.30000000000018</v>
      </c>
      <c r="J389" s="36">
        <v>627.10000000000014</v>
      </c>
      <c r="K389" s="31">
        <v>601.5</v>
      </c>
      <c r="L389" s="31">
        <v>581.5</v>
      </c>
      <c r="M389" s="31">
        <v>105.1849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630.45000000000005</v>
      </c>
      <c r="D390" s="36">
        <v>633.76666666666677</v>
      </c>
      <c r="E390" s="36">
        <v>625.03333333333353</v>
      </c>
      <c r="F390" s="36">
        <v>619.61666666666679</v>
      </c>
      <c r="G390" s="36">
        <v>610.88333333333355</v>
      </c>
      <c r="H390" s="36">
        <v>639.18333333333351</v>
      </c>
      <c r="I390" s="36">
        <v>647.91666666666686</v>
      </c>
      <c r="J390" s="36">
        <v>653.33333333333348</v>
      </c>
      <c r="K390" s="31">
        <v>642.5</v>
      </c>
      <c r="L390" s="31">
        <v>628.35</v>
      </c>
      <c r="M390" s="31">
        <v>2.9852500000000002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661.85</v>
      </c>
      <c r="D391" s="36">
        <v>664.0333333333333</v>
      </c>
      <c r="E391" s="36">
        <v>656.81666666666661</v>
      </c>
      <c r="F391" s="36">
        <v>651.7833333333333</v>
      </c>
      <c r="G391" s="36">
        <v>644.56666666666661</v>
      </c>
      <c r="H391" s="36">
        <v>669.06666666666661</v>
      </c>
      <c r="I391" s="36">
        <v>676.2833333333333</v>
      </c>
      <c r="J391" s="36">
        <v>681.31666666666661</v>
      </c>
      <c r="K391" s="31">
        <v>671.25</v>
      </c>
      <c r="L391" s="31">
        <v>659</v>
      </c>
      <c r="M391" s="31">
        <v>5.3446999999999996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1712.7</v>
      </c>
      <c r="D392" s="36">
        <v>1714.9666666666665</v>
      </c>
      <c r="E392" s="36">
        <v>1688.7333333333329</v>
      </c>
      <c r="F392" s="36">
        <v>1664.7666666666664</v>
      </c>
      <c r="G392" s="36">
        <v>1638.5333333333328</v>
      </c>
      <c r="H392" s="36">
        <v>1738.9333333333329</v>
      </c>
      <c r="I392" s="36">
        <v>1765.1666666666665</v>
      </c>
      <c r="J392" s="36">
        <v>1789.133333333333</v>
      </c>
      <c r="K392" s="31">
        <v>1741.2</v>
      </c>
      <c r="L392" s="31">
        <v>1691</v>
      </c>
      <c r="M392" s="31">
        <v>2.0038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561.70000000000005</v>
      </c>
      <c r="D393" s="36">
        <v>565.83333333333337</v>
      </c>
      <c r="E393" s="36">
        <v>555.86666666666679</v>
      </c>
      <c r="F393" s="36">
        <v>550.03333333333342</v>
      </c>
      <c r="G393" s="36">
        <v>540.06666666666683</v>
      </c>
      <c r="H393" s="36">
        <v>571.66666666666674</v>
      </c>
      <c r="I393" s="36">
        <v>581.63333333333321</v>
      </c>
      <c r="J393" s="36">
        <v>587.4666666666667</v>
      </c>
      <c r="K393" s="31">
        <v>575.79999999999995</v>
      </c>
      <c r="L393" s="31">
        <v>560</v>
      </c>
      <c r="M393" s="31">
        <v>94.991060000000004</v>
      </c>
      <c r="N393" s="1"/>
      <c r="O393" s="1"/>
    </row>
    <row r="394" spans="1:15" ht="12.75" customHeight="1">
      <c r="A394" s="33">
        <v>384</v>
      </c>
      <c r="B394" s="53" t="s">
        <v>868</v>
      </c>
      <c r="C394" s="31">
        <v>469.9</v>
      </c>
      <c r="D394" s="36">
        <v>471.7833333333333</v>
      </c>
      <c r="E394" s="36">
        <v>465.66666666666663</v>
      </c>
      <c r="F394" s="36">
        <v>461.43333333333334</v>
      </c>
      <c r="G394" s="36">
        <v>455.31666666666666</v>
      </c>
      <c r="H394" s="36">
        <v>476.01666666666659</v>
      </c>
      <c r="I394" s="36">
        <v>482.13333333333327</v>
      </c>
      <c r="J394" s="36">
        <v>486.36666666666656</v>
      </c>
      <c r="K394" s="31">
        <v>477.9</v>
      </c>
      <c r="L394" s="31">
        <v>467.55</v>
      </c>
      <c r="M394" s="31">
        <v>14.705719999999999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1201.4000000000001</v>
      </c>
      <c r="D395" s="36">
        <v>1205.05</v>
      </c>
      <c r="E395" s="36">
        <v>1191.3499999999999</v>
      </c>
      <c r="F395" s="36">
        <v>1181.3</v>
      </c>
      <c r="G395" s="36">
        <v>1167.5999999999999</v>
      </c>
      <c r="H395" s="36">
        <v>1215.0999999999999</v>
      </c>
      <c r="I395" s="36">
        <v>1228.8000000000002</v>
      </c>
      <c r="J395" s="36">
        <v>1238.8499999999999</v>
      </c>
      <c r="K395" s="31">
        <v>1218.75</v>
      </c>
      <c r="L395" s="31">
        <v>1195</v>
      </c>
      <c r="M395" s="31">
        <v>0.54586999999999997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294.05</v>
      </c>
      <c r="D396" s="36">
        <v>294.75</v>
      </c>
      <c r="E396" s="36">
        <v>292.10000000000002</v>
      </c>
      <c r="F396" s="36">
        <v>290.15000000000003</v>
      </c>
      <c r="G396" s="36">
        <v>287.50000000000006</v>
      </c>
      <c r="H396" s="36">
        <v>296.7</v>
      </c>
      <c r="I396" s="36">
        <v>299.34999999999997</v>
      </c>
      <c r="J396" s="36">
        <v>301.29999999999995</v>
      </c>
      <c r="K396" s="31">
        <v>297.39999999999998</v>
      </c>
      <c r="L396" s="31">
        <v>292.8</v>
      </c>
      <c r="M396" s="31">
        <v>3.0839500000000002</v>
      </c>
      <c r="N396" s="1"/>
      <c r="O396" s="1"/>
    </row>
    <row r="397" spans="1:15" ht="12.75" customHeight="1">
      <c r="A397" s="33">
        <v>387</v>
      </c>
      <c r="B397" s="53" t="s">
        <v>803</v>
      </c>
      <c r="C397" s="31">
        <v>924.5</v>
      </c>
      <c r="D397" s="36">
        <v>938.16666666666663</v>
      </c>
      <c r="E397" s="36">
        <v>901.33333333333326</v>
      </c>
      <c r="F397" s="36">
        <v>878.16666666666663</v>
      </c>
      <c r="G397" s="36">
        <v>841.33333333333326</v>
      </c>
      <c r="H397" s="36">
        <v>961.33333333333326</v>
      </c>
      <c r="I397" s="36">
        <v>998.16666666666652</v>
      </c>
      <c r="J397" s="36">
        <v>1021.3333333333333</v>
      </c>
      <c r="K397" s="31">
        <v>975</v>
      </c>
      <c r="L397" s="31">
        <v>915</v>
      </c>
      <c r="M397" s="31">
        <v>16.26436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190.27</v>
      </c>
      <c r="D398" s="36">
        <v>190.42333333333332</v>
      </c>
      <c r="E398" s="36">
        <v>188.14666666666665</v>
      </c>
      <c r="F398" s="36">
        <v>186.02333333333334</v>
      </c>
      <c r="G398" s="36">
        <v>183.74666666666667</v>
      </c>
      <c r="H398" s="36">
        <v>192.54666666666662</v>
      </c>
      <c r="I398" s="36">
        <v>194.82333333333332</v>
      </c>
      <c r="J398" s="36">
        <v>196.9466666666666</v>
      </c>
      <c r="K398" s="31">
        <v>192.7</v>
      </c>
      <c r="L398" s="31">
        <v>188.3</v>
      </c>
      <c r="M398" s="31">
        <v>26.431180000000001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3489.7</v>
      </c>
      <c r="D399" s="36">
        <v>3504.9</v>
      </c>
      <c r="E399" s="36">
        <v>3464.8</v>
      </c>
      <c r="F399" s="36">
        <v>3439.9</v>
      </c>
      <c r="G399" s="36">
        <v>3399.8</v>
      </c>
      <c r="H399" s="36">
        <v>3529.8</v>
      </c>
      <c r="I399" s="36">
        <v>3569.8999999999996</v>
      </c>
      <c r="J399" s="36">
        <v>3594.8</v>
      </c>
      <c r="K399" s="31">
        <v>3545</v>
      </c>
      <c r="L399" s="31">
        <v>3480</v>
      </c>
      <c r="M399" s="31">
        <v>9.6809999999999993E-2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79.92</v>
      </c>
      <c r="D400" s="36">
        <v>80.383333333333326</v>
      </c>
      <c r="E400" s="36">
        <v>78.546666666666653</v>
      </c>
      <c r="F400" s="36">
        <v>77.173333333333332</v>
      </c>
      <c r="G400" s="36">
        <v>75.336666666666659</v>
      </c>
      <c r="H400" s="36">
        <v>81.756666666666646</v>
      </c>
      <c r="I400" s="36">
        <v>83.59333333333332</v>
      </c>
      <c r="J400" s="36">
        <v>84.96666666666664</v>
      </c>
      <c r="K400" s="31">
        <v>82.22</v>
      </c>
      <c r="L400" s="31">
        <v>79.010000000000005</v>
      </c>
      <c r="M400" s="31">
        <v>82.326859999999996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1850.2</v>
      </c>
      <c r="D401" s="36">
        <v>1861.7333333333333</v>
      </c>
      <c r="E401" s="36">
        <v>1833.4666666666667</v>
      </c>
      <c r="F401" s="36">
        <v>1816.7333333333333</v>
      </c>
      <c r="G401" s="36">
        <v>1788.4666666666667</v>
      </c>
      <c r="H401" s="36">
        <v>1878.4666666666667</v>
      </c>
      <c r="I401" s="36">
        <v>1906.7333333333336</v>
      </c>
      <c r="J401" s="36">
        <v>1923.4666666666667</v>
      </c>
      <c r="K401" s="31">
        <v>1890</v>
      </c>
      <c r="L401" s="31">
        <v>1845</v>
      </c>
      <c r="M401" s="31">
        <v>1.8180400000000001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208.75</v>
      </c>
      <c r="D402" s="36">
        <v>207.5</v>
      </c>
      <c r="E402" s="36">
        <v>205.35</v>
      </c>
      <c r="F402" s="36">
        <v>201.95</v>
      </c>
      <c r="G402" s="36">
        <v>199.79999999999998</v>
      </c>
      <c r="H402" s="36">
        <v>210.9</v>
      </c>
      <c r="I402" s="36">
        <v>213.04999999999998</v>
      </c>
      <c r="J402" s="36">
        <v>216.45000000000002</v>
      </c>
      <c r="K402" s="31">
        <v>209.65</v>
      </c>
      <c r="L402" s="31">
        <v>204.1</v>
      </c>
      <c r="M402" s="31">
        <v>12.44059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2991.9</v>
      </c>
      <c r="D403" s="36">
        <v>2993.2666666666664</v>
      </c>
      <c r="E403" s="36">
        <v>2978.6833333333329</v>
      </c>
      <c r="F403" s="36">
        <v>2965.4666666666667</v>
      </c>
      <c r="G403" s="36">
        <v>2950.8833333333332</v>
      </c>
      <c r="H403" s="36">
        <v>3006.4833333333327</v>
      </c>
      <c r="I403" s="36">
        <v>3021.0666666666666</v>
      </c>
      <c r="J403" s="36">
        <v>3034.2833333333324</v>
      </c>
      <c r="K403" s="31">
        <v>3007.85</v>
      </c>
      <c r="L403" s="31">
        <v>2980.05</v>
      </c>
      <c r="M403" s="31">
        <v>42.059040000000003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106.42</v>
      </c>
      <c r="D404" s="36">
        <v>106.47333333333334</v>
      </c>
      <c r="E404" s="36">
        <v>105.94666666666669</v>
      </c>
      <c r="F404" s="36">
        <v>105.47333333333334</v>
      </c>
      <c r="G404" s="36">
        <v>104.94666666666669</v>
      </c>
      <c r="H404" s="36">
        <v>106.94666666666669</v>
      </c>
      <c r="I404" s="36">
        <v>107.47333333333336</v>
      </c>
      <c r="J404" s="36">
        <v>107.94666666666669</v>
      </c>
      <c r="K404" s="31">
        <v>107</v>
      </c>
      <c r="L404" s="31">
        <v>106</v>
      </c>
      <c r="M404" s="31">
        <v>9.2783899999999999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1539.45</v>
      </c>
      <c r="D405" s="36">
        <v>1538.1666666666667</v>
      </c>
      <c r="E405" s="36">
        <v>1516.3833333333334</v>
      </c>
      <c r="F405" s="36">
        <v>1493.3166666666666</v>
      </c>
      <c r="G405" s="36">
        <v>1471.5333333333333</v>
      </c>
      <c r="H405" s="36">
        <v>1561.2333333333336</v>
      </c>
      <c r="I405" s="36">
        <v>1583.0166666666669</v>
      </c>
      <c r="J405" s="36">
        <v>1606.0833333333337</v>
      </c>
      <c r="K405" s="31">
        <v>1559.95</v>
      </c>
      <c r="L405" s="31">
        <v>1515.1</v>
      </c>
      <c r="M405" s="31">
        <v>0.91163000000000005</v>
      </c>
      <c r="N405" s="1"/>
      <c r="O405" s="1"/>
    </row>
    <row r="406" spans="1:15" ht="12.75" customHeight="1">
      <c r="A406" s="33">
        <v>396</v>
      </c>
      <c r="B406" s="53" t="s">
        <v>869</v>
      </c>
      <c r="C406" s="31">
        <v>84.62</v>
      </c>
      <c r="D406" s="36">
        <v>84.423333333333332</v>
      </c>
      <c r="E406" s="36">
        <v>83.696666666666658</v>
      </c>
      <c r="F406" s="36">
        <v>82.773333333333326</v>
      </c>
      <c r="G406" s="36">
        <v>82.046666666666653</v>
      </c>
      <c r="H406" s="36">
        <v>85.346666666666664</v>
      </c>
      <c r="I406" s="36">
        <v>86.073333333333323</v>
      </c>
      <c r="J406" s="36">
        <v>86.99666666666667</v>
      </c>
      <c r="K406" s="31">
        <v>85.15</v>
      </c>
      <c r="L406" s="31">
        <v>83.5</v>
      </c>
      <c r="M406" s="31">
        <v>7.8632600000000004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710.7</v>
      </c>
      <c r="D407" s="36">
        <v>707.88333333333333</v>
      </c>
      <c r="E407" s="36">
        <v>702.81666666666661</v>
      </c>
      <c r="F407" s="36">
        <v>694.93333333333328</v>
      </c>
      <c r="G407" s="36">
        <v>689.86666666666656</v>
      </c>
      <c r="H407" s="36">
        <v>715.76666666666665</v>
      </c>
      <c r="I407" s="36">
        <v>720.83333333333348</v>
      </c>
      <c r="J407" s="36">
        <v>728.7166666666667</v>
      </c>
      <c r="K407" s="31">
        <v>712.95</v>
      </c>
      <c r="L407" s="31">
        <v>700</v>
      </c>
      <c r="M407" s="31">
        <v>13.980650000000001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1761.3</v>
      </c>
      <c r="D408" s="36">
        <v>1734.95</v>
      </c>
      <c r="E408" s="36">
        <v>1699.1000000000001</v>
      </c>
      <c r="F408" s="36">
        <v>1636.9</v>
      </c>
      <c r="G408" s="36">
        <v>1601.0500000000002</v>
      </c>
      <c r="H408" s="36">
        <v>1797.15</v>
      </c>
      <c r="I408" s="36">
        <v>1833</v>
      </c>
      <c r="J408" s="36">
        <v>1895.2</v>
      </c>
      <c r="K408" s="31">
        <v>1770.8</v>
      </c>
      <c r="L408" s="31">
        <v>1672.75</v>
      </c>
      <c r="M408" s="31">
        <v>39.516620000000003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138.51</v>
      </c>
      <c r="D409" s="36">
        <v>139.48666666666668</v>
      </c>
      <c r="E409" s="36">
        <v>137.17333333333335</v>
      </c>
      <c r="F409" s="36">
        <v>135.83666666666667</v>
      </c>
      <c r="G409" s="36">
        <v>133.52333333333334</v>
      </c>
      <c r="H409" s="36">
        <v>140.82333333333335</v>
      </c>
      <c r="I409" s="36">
        <v>143.13666666666668</v>
      </c>
      <c r="J409" s="36">
        <v>144.47333333333336</v>
      </c>
      <c r="K409" s="31">
        <v>141.80000000000001</v>
      </c>
      <c r="L409" s="31">
        <v>138.15</v>
      </c>
      <c r="M409" s="31">
        <v>85.042100000000005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5204</v>
      </c>
      <c r="D410" s="36">
        <v>5228.083333333333</v>
      </c>
      <c r="E410" s="36">
        <v>5085.9166666666661</v>
      </c>
      <c r="F410" s="36">
        <v>4967.833333333333</v>
      </c>
      <c r="G410" s="36">
        <v>4825.6666666666661</v>
      </c>
      <c r="H410" s="36">
        <v>5346.1666666666661</v>
      </c>
      <c r="I410" s="36">
        <v>5488.3333333333321</v>
      </c>
      <c r="J410" s="36">
        <v>5606.4166666666661</v>
      </c>
      <c r="K410" s="31">
        <v>5370.25</v>
      </c>
      <c r="L410" s="31">
        <v>5110</v>
      </c>
      <c r="M410" s="31">
        <v>1.2682899999999999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2473.5</v>
      </c>
      <c r="D411" s="36">
        <v>2471.25</v>
      </c>
      <c r="E411" s="36">
        <v>2454.6</v>
      </c>
      <c r="F411" s="36">
        <v>2435.6999999999998</v>
      </c>
      <c r="G411" s="36">
        <v>2419.0499999999997</v>
      </c>
      <c r="H411" s="36">
        <v>2490.15</v>
      </c>
      <c r="I411" s="36">
        <v>2506.7999999999997</v>
      </c>
      <c r="J411" s="36">
        <v>2525.7000000000003</v>
      </c>
      <c r="K411" s="31">
        <v>2487.9</v>
      </c>
      <c r="L411" s="31">
        <v>2452.35</v>
      </c>
      <c r="M411" s="31">
        <v>2.5351599999999999</v>
      </c>
      <c r="N411" s="1"/>
      <c r="O411" s="1"/>
    </row>
    <row r="412" spans="1:15" ht="12.75" customHeight="1">
      <c r="A412" s="33">
        <v>402</v>
      </c>
      <c r="B412" s="53" t="s">
        <v>828</v>
      </c>
      <c r="C412" s="31">
        <v>2343.9</v>
      </c>
      <c r="D412" s="36">
        <v>2354.416666666667</v>
      </c>
      <c r="E412" s="36">
        <v>2319.5333333333338</v>
      </c>
      <c r="F412" s="36">
        <v>2295.166666666667</v>
      </c>
      <c r="G412" s="36">
        <v>2260.2833333333338</v>
      </c>
      <c r="H412" s="36">
        <v>2378.7833333333338</v>
      </c>
      <c r="I412" s="36">
        <v>2413.666666666667</v>
      </c>
      <c r="J412" s="36">
        <v>2438.0333333333338</v>
      </c>
      <c r="K412" s="31">
        <v>2389.3000000000002</v>
      </c>
      <c r="L412" s="31">
        <v>2330.0500000000002</v>
      </c>
      <c r="M412" s="31">
        <v>0.56389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189.51</v>
      </c>
      <c r="D413" s="36">
        <v>187.32000000000002</v>
      </c>
      <c r="E413" s="36">
        <v>184.34000000000003</v>
      </c>
      <c r="F413" s="36">
        <v>179.17000000000002</v>
      </c>
      <c r="G413" s="36">
        <v>176.19000000000003</v>
      </c>
      <c r="H413" s="36">
        <v>192.49000000000004</v>
      </c>
      <c r="I413" s="36">
        <v>195.47</v>
      </c>
      <c r="J413" s="36">
        <v>200.64000000000004</v>
      </c>
      <c r="K413" s="31">
        <v>190.3</v>
      </c>
      <c r="L413" s="31">
        <v>182.15</v>
      </c>
      <c r="M413" s="31">
        <v>285.28685999999999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6714</v>
      </c>
      <c r="D414" s="36">
        <v>6720.583333333333</v>
      </c>
      <c r="E414" s="36">
        <v>6659.4166666666661</v>
      </c>
      <c r="F414" s="36">
        <v>6604.833333333333</v>
      </c>
      <c r="G414" s="36">
        <v>6543.6666666666661</v>
      </c>
      <c r="H414" s="36">
        <v>6775.1666666666661</v>
      </c>
      <c r="I414" s="36">
        <v>6836.3333333333321</v>
      </c>
      <c r="J414" s="36">
        <v>6890.9166666666661</v>
      </c>
      <c r="K414" s="31">
        <v>6781.75</v>
      </c>
      <c r="L414" s="31">
        <v>6666</v>
      </c>
      <c r="M414" s="31">
        <v>5.9240000000000001E-2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1573.25</v>
      </c>
      <c r="D415" s="36">
        <v>1586.75</v>
      </c>
      <c r="E415" s="36">
        <v>1538.5</v>
      </c>
      <c r="F415" s="36">
        <v>1503.75</v>
      </c>
      <c r="G415" s="36">
        <v>1455.5</v>
      </c>
      <c r="H415" s="36">
        <v>1621.5</v>
      </c>
      <c r="I415" s="36">
        <v>1669.75</v>
      </c>
      <c r="J415" s="36">
        <v>1704.5</v>
      </c>
      <c r="K415" s="31">
        <v>1635</v>
      </c>
      <c r="L415" s="31">
        <v>1552</v>
      </c>
      <c r="M415" s="31">
        <v>1.0318700000000001</v>
      </c>
      <c r="N415" s="1"/>
      <c r="O415" s="1"/>
    </row>
    <row r="416" spans="1:15" ht="12.75" customHeight="1">
      <c r="A416" s="33">
        <v>406</v>
      </c>
      <c r="B416" s="53" t="s">
        <v>829</v>
      </c>
      <c r="C416" s="31">
        <v>529.45000000000005</v>
      </c>
      <c r="D416" s="36">
        <v>528.93333333333339</v>
      </c>
      <c r="E416" s="36">
        <v>523.26666666666677</v>
      </c>
      <c r="F416" s="36">
        <v>517.08333333333337</v>
      </c>
      <c r="G416" s="36">
        <v>511.41666666666674</v>
      </c>
      <c r="H416" s="36">
        <v>535.11666666666679</v>
      </c>
      <c r="I416" s="36">
        <v>540.7833333333333</v>
      </c>
      <c r="J416" s="36">
        <v>546.96666666666681</v>
      </c>
      <c r="K416" s="31">
        <v>534.6</v>
      </c>
      <c r="L416" s="31">
        <v>522.75</v>
      </c>
      <c r="M416" s="31">
        <v>1.9430000000000001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3963.6</v>
      </c>
      <c r="D417" s="36">
        <v>3961.85</v>
      </c>
      <c r="E417" s="36">
        <v>3929.75</v>
      </c>
      <c r="F417" s="36">
        <v>3895.9</v>
      </c>
      <c r="G417" s="36">
        <v>3863.8</v>
      </c>
      <c r="H417" s="36">
        <v>3995.7</v>
      </c>
      <c r="I417" s="36">
        <v>4027.7999999999993</v>
      </c>
      <c r="J417" s="36">
        <v>4061.6499999999996</v>
      </c>
      <c r="K417" s="31">
        <v>3993.95</v>
      </c>
      <c r="L417" s="31">
        <v>3928</v>
      </c>
      <c r="M417" s="31">
        <v>0.73319000000000001</v>
      </c>
      <c r="N417" s="1"/>
      <c r="O417" s="1"/>
    </row>
    <row r="418" spans="1:15" ht="12.75" customHeight="1">
      <c r="A418" s="33">
        <v>408</v>
      </c>
      <c r="B418" s="53" t="s">
        <v>870</v>
      </c>
      <c r="C418" s="31">
        <v>799</v>
      </c>
      <c r="D418" s="36">
        <v>800.03333333333342</v>
      </c>
      <c r="E418" s="36">
        <v>784.16666666666686</v>
      </c>
      <c r="F418" s="36">
        <v>769.33333333333348</v>
      </c>
      <c r="G418" s="36">
        <v>753.46666666666692</v>
      </c>
      <c r="H418" s="36">
        <v>814.86666666666679</v>
      </c>
      <c r="I418" s="36">
        <v>830.73333333333335</v>
      </c>
      <c r="J418" s="36">
        <v>845.56666666666672</v>
      </c>
      <c r="K418" s="31">
        <v>815.9</v>
      </c>
      <c r="L418" s="31">
        <v>785.2</v>
      </c>
      <c r="M418" s="31">
        <v>2.2638099999999999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24730.55</v>
      </c>
      <c r="D419" s="36">
        <v>24763.516666666666</v>
      </c>
      <c r="E419" s="36">
        <v>24567.033333333333</v>
      </c>
      <c r="F419" s="36">
        <v>24403.516666666666</v>
      </c>
      <c r="G419" s="36">
        <v>24207.033333333333</v>
      </c>
      <c r="H419" s="36">
        <v>24927.033333333333</v>
      </c>
      <c r="I419" s="36">
        <v>25123.516666666663</v>
      </c>
      <c r="J419" s="36">
        <v>25287.033333333333</v>
      </c>
      <c r="K419" s="31">
        <v>24960</v>
      </c>
      <c r="L419" s="31">
        <v>24600</v>
      </c>
      <c r="M419" s="31">
        <v>0.24732999999999999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48.46</v>
      </c>
      <c r="D420" s="36">
        <v>48.226666666666667</v>
      </c>
      <c r="E420" s="36">
        <v>47.50333333333333</v>
      </c>
      <c r="F420" s="36">
        <v>46.546666666666667</v>
      </c>
      <c r="G420" s="36">
        <v>45.823333333333331</v>
      </c>
      <c r="H420" s="36">
        <v>49.18333333333333</v>
      </c>
      <c r="I420" s="36">
        <v>49.906666666666673</v>
      </c>
      <c r="J420" s="36">
        <v>50.86333333333333</v>
      </c>
      <c r="K420" s="31">
        <v>48.95</v>
      </c>
      <c r="L420" s="31">
        <v>47.27</v>
      </c>
      <c r="M420" s="31">
        <v>145.32381000000001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3159.85</v>
      </c>
      <c r="D421" s="36">
        <v>3129.7166666666672</v>
      </c>
      <c r="E421" s="36">
        <v>3082.4333333333343</v>
      </c>
      <c r="F421" s="36">
        <v>3005.0166666666673</v>
      </c>
      <c r="G421" s="36">
        <v>2957.7333333333345</v>
      </c>
      <c r="H421" s="36">
        <v>3207.1333333333341</v>
      </c>
      <c r="I421" s="36">
        <v>3254.416666666667</v>
      </c>
      <c r="J421" s="36">
        <v>3331.8333333333339</v>
      </c>
      <c r="K421" s="31">
        <v>3177</v>
      </c>
      <c r="L421" s="31">
        <v>3052.3</v>
      </c>
      <c r="M421" s="31">
        <v>24.299109999999999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762.35</v>
      </c>
      <c r="D422" s="36">
        <v>749.44999999999993</v>
      </c>
      <c r="E422" s="36">
        <v>732.89999999999986</v>
      </c>
      <c r="F422" s="36">
        <v>703.44999999999993</v>
      </c>
      <c r="G422" s="36">
        <v>686.89999999999986</v>
      </c>
      <c r="H422" s="36">
        <v>778.89999999999986</v>
      </c>
      <c r="I422" s="36">
        <v>795.44999999999982</v>
      </c>
      <c r="J422" s="36">
        <v>824.89999999999986</v>
      </c>
      <c r="K422" s="31">
        <v>766</v>
      </c>
      <c r="L422" s="31">
        <v>720</v>
      </c>
      <c r="M422" s="31">
        <v>28.556899999999999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7084.05</v>
      </c>
      <c r="D423" s="36">
        <v>7080.1499999999987</v>
      </c>
      <c r="E423" s="36">
        <v>7008.2999999999975</v>
      </c>
      <c r="F423" s="36">
        <v>6932.5499999999984</v>
      </c>
      <c r="G423" s="36">
        <v>6860.6999999999971</v>
      </c>
      <c r="H423" s="36">
        <v>7155.8999999999978</v>
      </c>
      <c r="I423" s="36">
        <v>7227.7499999999982</v>
      </c>
      <c r="J423" s="36">
        <v>7303.4999999999982</v>
      </c>
      <c r="K423" s="31">
        <v>7152</v>
      </c>
      <c r="L423" s="31">
        <v>7004.4</v>
      </c>
      <c r="M423" s="31">
        <v>1.7609900000000001</v>
      </c>
      <c r="N423" s="1"/>
      <c r="O423" s="1"/>
    </row>
    <row r="424" spans="1:15" ht="12.75" customHeight="1">
      <c r="A424" s="33">
        <v>414</v>
      </c>
      <c r="B424" s="53" t="s">
        <v>871</v>
      </c>
      <c r="C424" s="31">
        <v>1534</v>
      </c>
      <c r="D424" s="36">
        <v>1539.3666666666668</v>
      </c>
      <c r="E424" s="36">
        <v>1520.7333333333336</v>
      </c>
      <c r="F424" s="36">
        <v>1507.4666666666667</v>
      </c>
      <c r="G424" s="36">
        <v>1488.8333333333335</v>
      </c>
      <c r="H424" s="36">
        <v>1552.6333333333337</v>
      </c>
      <c r="I424" s="36">
        <v>1571.2666666666669</v>
      </c>
      <c r="J424" s="36">
        <v>1584.5333333333338</v>
      </c>
      <c r="K424" s="31">
        <v>1558</v>
      </c>
      <c r="L424" s="31">
        <v>1526.1</v>
      </c>
      <c r="M424" s="31">
        <v>4.5671499999999998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1700.6</v>
      </c>
      <c r="D425" s="36">
        <v>1709</v>
      </c>
      <c r="E425" s="36">
        <v>1686.6</v>
      </c>
      <c r="F425" s="36">
        <v>1672.6</v>
      </c>
      <c r="G425" s="36">
        <v>1650.1999999999998</v>
      </c>
      <c r="H425" s="36">
        <v>1723</v>
      </c>
      <c r="I425" s="36">
        <v>1745.4</v>
      </c>
      <c r="J425" s="36">
        <v>1759.4</v>
      </c>
      <c r="K425" s="31">
        <v>1731.4</v>
      </c>
      <c r="L425" s="31">
        <v>1695</v>
      </c>
      <c r="M425" s="31">
        <v>0.57791999999999999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10465.1</v>
      </c>
      <c r="D426" s="36">
        <v>10410.583333333334</v>
      </c>
      <c r="E426" s="36">
        <v>10305.516666666668</v>
      </c>
      <c r="F426" s="36">
        <v>10145.933333333334</v>
      </c>
      <c r="G426" s="36">
        <v>10040.866666666669</v>
      </c>
      <c r="H426" s="36">
        <v>10570.166666666668</v>
      </c>
      <c r="I426" s="36">
        <v>10675.233333333334</v>
      </c>
      <c r="J426" s="36">
        <v>10834.816666666668</v>
      </c>
      <c r="K426" s="31">
        <v>10515.65</v>
      </c>
      <c r="L426" s="31">
        <v>10251</v>
      </c>
      <c r="M426" s="31">
        <v>0.25901999999999997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699.6</v>
      </c>
      <c r="D427" s="36">
        <v>694.4666666666667</v>
      </c>
      <c r="E427" s="36">
        <v>686.73333333333335</v>
      </c>
      <c r="F427" s="36">
        <v>673.86666666666667</v>
      </c>
      <c r="G427" s="36">
        <v>666.13333333333333</v>
      </c>
      <c r="H427" s="36">
        <v>707.33333333333337</v>
      </c>
      <c r="I427" s="36">
        <v>715.06666666666672</v>
      </c>
      <c r="J427" s="36">
        <v>727.93333333333339</v>
      </c>
      <c r="K427" s="31">
        <v>702.2</v>
      </c>
      <c r="L427" s="31">
        <v>681.6</v>
      </c>
      <c r="M427" s="31">
        <v>6.6670299999999996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621.65</v>
      </c>
      <c r="D428" s="36">
        <v>625.71666666666658</v>
      </c>
      <c r="E428" s="36">
        <v>612.23333333333312</v>
      </c>
      <c r="F428" s="36">
        <v>602.81666666666649</v>
      </c>
      <c r="G428" s="36">
        <v>589.33333333333303</v>
      </c>
      <c r="H428" s="36">
        <v>635.13333333333321</v>
      </c>
      <c r="I428" s="36">
        <v>648.61666666666656</v>
      </c>
      <c r="J428" s="36">
        <v>658.0333333333333</v>
      </c>
      <c r="K428" s="31">
        <v>639.20000000000005</v>
      </c>
      <c r="L428" s="31">
        <v>616.29999999999995</v>
      </c>
      <c r="M428" s="31">
        <v>7.8675800000000002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597.04999999999995</v>
      </c>
      <c r="D429" s="36">
        <v>594.7833333333333</v>
      </c>
      <c r="E429" s="36">
        <v>587.61666666666656</v>
      </c>
      <c r="F429" s="36">
        <v>578.18333333333328</v>
      </c>
      <c r="G429" s="36">
        <v>571.01666666666654</v>
      </c>
      <c r="H429" s="36">
        <v>604.21666666666658</v>
      </c>
      <c r="I429" s="36">
        <v>611.38333333333333</v>
      </c>
      <c r="J429" s="36">
        <v>620.81666666666661</v>
      </c>
      <c r="K429" s="31">
        <v>601.95000000000005</v>
      </c>
      <c r="L429" s="31">
        <v>585.35</v>
      </c>
      <c r="M429" s="31">
        <v>6.0768899999999997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820.3</v>
      </c>
      <c r="D430" s="36">
        <v>818.88333333333333</v>
      </c>
      <c r="E430" s="36">
        <v>814.76666666666665</v>
      </c>
      <c r="F430" s="36">
        <v>809.23333333333335</v>
      </c>
      <c r="G430" s="36">
        <v>805.11666666666667</v>
      </c>
      <c r="H430" s="36">
        <v>824.41666666666663</v>
      </c>
      <c r="I430" s="36">
        <v>828.53333333333319</v>
      </c>
      <c r="J430" s="36">
        <v>834.06666666666661</v>
      </c>
      <c r="K430" s="31">
        <v>823</v>
      </c>
      <c r="L430" s="31">
        <v>813.35</v>
      </c>
      <c r="M430" s="31">
        <v>103.47493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133.15</v>
      </c>
      <c r="D431" s="36">
        <v>132.47</v>
      </c>
      <c r="E431" s="36">
        <v>131.49</v>
      </c>
      <c r="F431" s="36">
        <v>129.83000000000001</v>
      </c>
      <c r="G431" s="36">
        <v>128.85000000000002</v>
      </c>
      <c r="H431" s="36">
        <v>134.13</v>
      </c>
      <c r="I431" s="36">
        <v>135.10999999999996</v>
      </c>
      <c r="J431" s="36">
        <v>136.76999999999998</v>
      </c>
      <c r="K431" s="31">
        <v>133.44999999999999</v>
      </c>
      <c r="L431" s="31">
        <v>130.81</v>
      </c>
      <c r="M431" s="31">
        <v>168.42938000000001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698.95</v>
      </c>
      <c r="D432" s="36">
        <v>693.9666666666667</v>
      </c>
      <c r="E432" s="36">
        <v>677.98333333333335</v>
      </c>
      <c r="F432" s="36">
        <v>657.01666666666665</v>
      </c>
      <c r="G432" s="36">
        <v>641.0333333333333</v>
      </c>
      <c r="H432" s="36">
        <v>714.93333333333339</v>
      </c>
      <c r="I432" s="36">
        <v>730.91666666666674</v>
      </c>
      <c r="J432" s="36">
        <v>751.88333333333344</v>
      </c>
      <c r="K432" s="31">
        <v>709.95</v>
      </c>
      <c r="L432" s="31">
        <v>673</v>
      </c>
      <c r="M432" s="31">
        <v>12.87139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135.51</v>
      </c>
      <c r="D433" s="36">
        <v>135.83666666666667</v>
      </c>
      <c r="E433" s="36">
        <v>134.47333333333336</v>
      </c>
      <c r="F433" s="36">
        <v>133.4366666666667</v>
      </c>
      <c r="G433" s="36">
        <v>132.07333333333338</v>
      </c>
      <c r="H433" s="36">
        <v>136.87333333333333</v>
      </c>
      <c r="I433" s="36">
        <v>138.23666666666662</v>
      </c>
      <c r="J433" s="36">
        <v>139.27333333333331</v>
      </c>
      <c r="K433" s="31">
        <v>137.19999999999999</v>
      </c>
      <c r="L433" s="31">
        <v>134.80000000000001</v>
      </c>
      <c r="M433" s="31">
        <v>21.339639999999999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536.75</v>
      </c>
      <c r="D434" s="36">
        <v>536.81666666666672</v>
      </c>
      <c r="E434" s="36">
        <v>530.63333333333344</v>
      </c>
      <c r="F434" s="36">
        <v>524.51666666666677</v>
      </c>
      <c r="G434" s="36">
        <v>518.33333333333348</v>
      </c>
      <c r="H434" s="36">
        <v>542.93333333333339</v>
      </c>
      <c r="I434" s="36">
        <v>549.11666666666656</v>
      </c>
      <c r="J434" s="36">
        <v>555.23333333333335</v>
      </c>
      <c r="K434" s="31">
        <v>543</v>
      </c>
      <c r="L434" s="31">
        <v>530.70000000000005</v>
      </c>
      <c r="M434" s="31">
        <v>3.0262899999999999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213.41</v>
      </c>
      <c r="D435" s="36">
        <v>214.38333333333333</v>
      </c>
      <c r="E435" s="36">
        <v>211.67666666666665</v>
      </c>
      <c r="F435" s="36">
        <v>209.94333333333333</v>
      </c>
      <c r="G435" s="36">
        <v>207.23666666666665</v>
      </c>
      <c r="H435" s="36">
        <v>216.11666666666665</v>
      </c>
      <c r="I435" s="36">
        <v>218.82333333333335</v>
      </c>
      <c r="J435" s="36">
        <v>220.55666666666664</v>
      </c>
      <c r="K435" s="31">
        <v>217.09</v>
      </c>
      <c r="L435" s="31">
        <v>212.65</v>
      </c>
      <c r="M435" s="31">
        <v>4.1745700000000001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1766.35</v>
      </c>
      <c r="D436" s="36">
        <v>1760.7666666666664</v>
      </c>
      <c r="E436" s="36">
        <v>1750.7333333333329</v>
      </c>
      <c r="F436" s="36">
        <v>1735.1166666666666</v>
      </c>
      <c r="G436" s="36">
        <v>1725.083333333333</v>
      </c>
      <c r="H436" s="36">
        <v>1776.3833333333328</v>
      </c>
      <c r="I436" s="36">
        <v>1786.4166666666665</v>
      </c>
      <c r="J436" s="36">
        <v>1802.0333333333326</v>
      </c>
      <c r="K436" s="31">
        <v>1770.8</v>
      </c>
      <c r="L436" s="31">
        <v>1745.15</v>
      </c>
      <c r="M436" s="31">
        <v>17.665970000000002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791.7</v>
      </c>
      <c r="D437" s="36">
        <v>797.4666666666667</v>
      </c>
      <c r="E437" s="36">
        <v>780.73333333333335</v>
      </c>
      <c r="F437" s="36">
        <v>769.76666666666665</v>
      </c>
      <c r="G437" s="36">
        <v>753.0333333333333</v>
      </c>
      <c r="H437" s="36">
        <v>808.43333333333339</v>
      </c>
      <c r="I437" s="36">
        <v>825.16666666666674</v>
      </c>
      <c r="J437" s="36">
        <v>836.13333333333344</v>
      </c>
      <c r="K437" s="31">
        <v>814.2</v>
      </c>
      <c r="L437" s="31">
        <v>786.5</v>
      </c>
      <c r="M437" s="31">
        <v>8.0266500000000001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4253.5</v>
      </c>
      <c r="D438" s="36">
        <v>4219.8499999999995</v>
      </c>
      <c r="E438" s="36">
        <v>4140.6999999999989</v>
      </c>
      <c r="F438" s="36">
        <v>4027.8999999999996</v>
      </c>
      <c r="G438" s="36">
        <v>3948.7499999999991</v>
      </c>
      <c r="H438" s="36">
        <v>4332.6499999999987</v>
      </c>
      <c r="I438" s="36">
        <v>4411.7999999999984</v>
      </c>
      <c r="J438" s="36">
        <v>4524.5999999999985</v>
      </c>
      <c r="K438" s="31">
        <v>4299</v>
      </c>
      <c r="L438" s="31">
        <v>4107.05</v>
      </c>
      <c r="M438" s="31">
        <v>0.78027000000000002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1363.05</v>
      </c>
      <c r="D439" s="36">
        <v>1357.6833333333334</v>
      </c>
      <c r="E439" s="36">
        <v>1345.3666666666668</v>
      </c>
      <c r="F439" s="36">
        <v>1327.6833333333334</v>
      </c>
      <c r="G439" s="36">
        <v>1315.3666666666668</v>
      </c>
      <c r="H439" s="36">
        <v>1375.3666666666668</v>
      </c>
      <c r="I439" s="36">
        <v>1387.6833333333334</v>
      </c>
      <c r="J439" s="36">
        <v>1405.3666666666668</v>
      </c>
      <c r="K439" s="31">
        <v>1370</v>
      </c>
      <c r="L439" s="31">
        <v>1340</v>
      </c>
      <c r="M439" s="31">
        <v>0.65864999999999996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613.95000000000005</v>
      </c>
      <c r="D440" s="36">
        <v>607.80000000000007</v>
      </c>
      <c r="E440" s="36">
        <v>593.65000000000009</v>
      </c>
      <c r="F440" s="36">
        <v>573.35</v>
      </c>
      <c r="G440" s="36">
        <v>559.20000000000005</v>
      </c>
      <c r="H440" s="36">
        <v>628.10000000000014</v>
      </c>
      <c r="I440" s="36">
        <v>642.25</v>
      </c>
      <c r="J440" s="36">
        <v>662.55000000000018</v>
      </c>
      <c r="K440" s="31">
        <v>621.95000000000005</v>
      </c>
      <c r="L440" s="31">
        <v>587.5</v>
      </c>
      <c r="M440" s="31">
        <v>12.418200000000001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5431.35</v>
      </c>
      <c r="D441" s="36">
        <v>5395.5999999999995</v>
      </c>
      <c r="E441" s="36">
        <v>5296.1999999999989</v>
      </c>
      <c r="F441" s="36">
        <v>5161.0499999999993</v>
      </c>
      <c r="G441" s="36">
        <v>5061.6499999999987</v>
      </c>
      <c r="H441" s="36">
        <v>5530.7499999999991</v>
      </c>
      <c r="I441" s="36">
        <v>5630.1499999999987</v>
      </c>
      <c r="J441" s="36">
        <v>5765.2999999999993</v>
      </c>
      <c r="K441" s="31">
        <v>5495</v>
      </c>
      <c r="L441" s="31">
        <v>5260.45</v>
      </c>
      <c r="M441" s="31">
        <v>0.86914000000000002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974.35</v>
      </c>
      <c r="D442" s="36">
        <v>975.81666666666672</v>
      </c>
      <c r="E442" s="36">
        <v>966.68333333333339</v>
      </c>
      <c r="F442" s="36">
        <v>959.01666666666665</v>
      </c>
      <c r="G442" s="36">
        <v>949.88333333333333</v>
      </c>
      <c r="H442" s="36">
        <v>983.48333333333346</v>
      </c>
      <c r="I442" s="36">
        <v>992.6166666666669</v>
      </c>
      <c r="J442" s="36">
        <v>1000.2833333333335</v>
      </c>
      <c r="K442" s="31">
        <v>984.95</v>
      </c>
      <c r="L442" s="31">
        <v>968.15</v>
      </c>
      <c r="M442" s="31">
        <v>0.78205999999999998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79.430000000000007</v>
      </c>
      <c r="D443" s="36">
        <v>79.836666666666659</v>
      </c>
      <c r="E443" s="36">
        <v>78.09333333333332</v>
      </c>
      <c r="F443" s="36">
        <v>76.756666666666661</v>
      </c>
      <c r="G443" s="36">
        <v>75.013333333333321</v>
      </c>
      <c r="H443" s="36">
        <v>81.173333333333318</v>
      </c>
      <c r="I443" s="36">
        <v>82.916666666666657</v>
      </c>
      <c r="J443" s="36">
        <v>84.253333333333316</v>
      </c>
      <c r="K443" s="31">
        <v>81.58</v>
      </c>
      <c r="L443" s="31">
        <v>78.5</v>
      </c>
      <c r="M443" s="31">
        <v>544.49595999999997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678.95</v>
      </c>
      <c r="D444" s="36">
        <v>680.31666666666672</v>
      </c>
      <c r="E444" s="36">
        <v>674.63333333333344</v>
      </c>
      <c r="F444" s="36">
        <v>670.31666666666672</v>
      </c>
      <c r="G444" s="36">
        <v>664.63333333333344</v>
      </c>
      <c r="H444" s="36">
        <v>684.63333333333344</v>
      </c>
      <c r="I444" s="36">
        <v>690.31666666666661</v>
      </c>
      <c r="J444" s="36">
        <v>694.63333333333344</v>
      </c>
      <c r="K444" s="31">
        <v>686</v>
      </c>
      <c r="L444" s="31">
        <v>676</v>
      </c>
      <c r="M444" s="31">
        <v>7.3671499999999996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829.25</v>
      </c>
      <c r="D445" s="36">
        <v>829.16666666666663</v>
      </c>
      <c r="E445" s="36">
        <v>818.63333333333321</v>
      </c>
      <c r="F445" s="36">
        <v>808.01666666666654</v>
      </c>
      <c r="G445" s="36">
        <v>797.48333333333312</v>
      </c>
      <c r="H445" s="36">
        <v>839.7833333333333</v>
      </c>
      <c r="I445" s="36">
        <v>850.31666666666683</v>
      </c>
      <c r="J445" s="36">
        <v>860.93333333333339</v>
      </c>
      <c r="K445" s="31">
        <v>839.7</v>
      </c>
      <c r="L445" s="31">
        <v>818.55</v>
      </c>
      <c r="M445" s="31">
        <v>8.6107899999999997</v>
      </c>
      <c r="N445" s="1"/>
      <c r="O445" s="1"/>
    </row>
    <row r="446" spans="1:15" ht="12.75" customHeight="1">
      <c r="A446" s="33">
        <v>436</v>
      </c>
      <c r="B446" s="53" t="s">
        <v>830</v>
      </c>
      <c r="C446" s="31">
        <v>428.1</v>
      </c>
      <c r="D446" s="36">
        <v>428.55</v>
      </c>
      <c r="E446" s="36">
        <v>423.40000000000003</v>
      </c>
      <c r="F446" s="36">
        <v>418.70000000000005</v>
      </c>
      <c r="G446" s="36">
        <v>413.55000000000007</v>
      </c>
      <c r="H446" s="36">
        <v>433.25</v>
      </c>
      <c r="I446" s="36">
        <v>438.4</v>
      </c>
      <c r="J446" s="36">
        <v>443.09999999999997</v>
      </c>
      <c r="K446" s="31">
        <v>433.7</v>
      </c>
      <c r="L446" s="31">
        <v>423.85</v>
      </c>
      <c r="M446" s="31">
        <v>3.8740199999999998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49.04</v>
      </c>
      <c r="D447" s="36">
        <v>48.713333333333331</v>
      </c>
      <c r="E447" s="36">
        <v>47.496666666666663</v>
      </c>
      <c r="F447" s="36">
        <v>45.953333333333333</v>
      </c>
      <c r="G447" s="36">
        <v>44.736666666666665</v>
      </c>
      <c r="H447" s="36">
        <v>50.256666666666661</v>
      </c>
      <c r="I447" s="36">
        <v>51.473333333333329</v>
      </c>
      <c r="J447" s="36">
        <v>53.016666666666659</v>
      </c>
      <c r="K447" s="31">
        <v>49.93</v>
      </c>
      <c r="L447" s="31">
        <v>47.17</v>
      </c>
      <c r="M447" s="31">
        <v>317.82267000000002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2636.2</v>
      </c>
      <c r="D448" s="36">
        <v>2631.8833333333337</v>
      </c>
      <c r="E448" s="36">
        <v>2616.3666666666672</v>
      </c>
      <c r="F448" s="36">
        <v>2596.5333333333338</v>
      </c>
      <c r="G448" s="36">
        <v>2581.0166666666673</v>
      </c>
      <c r="H448" s="36">
        <v>2651.7166666666672</v>
      </c>
      <c r="I448" s="36">
        <v>2667.2333333333336</v>
      </c>
      <c r="J448" s="36">
        <v>2687.0666666666671</v>
      </c>
      <c r="K448" s="31">
        <v>2647.4</v>
      </c>
      <c r="L448" s="31">
        <v>2612.0500000000002</v>
      </c>
      <c r="M448" s="31">
        <v>5.4611499999999999</v>
      </c>
      <c r="N448" s="1"/>
      <c r="O448" s="1"/>
    </row>
    <row r="449" spans="1:15" ht="12.75" customHeight="1">
      <c r="A449" s="33">
        <v>439</v>
      </c>
      <c r="B449" s="53" t="s">
        <v>872</v>
      </c>
      <c r="C449" s="31">
        <v>189.73</v>
      </c>
      <c r="D449" s="36">
        <v>190.39000000000001</v>
      </c>
      <c r="E449" s="36">
        <v>188.39000000000004</v>
      </c>
      <c r="F449" s="36">
        <v>187.05000000000004</v>
      </c>
      <c r="G449" s="36">
        <v>185.05000000000007</v>
      </c>
      <c r="H449" s="36">
        <v>191.73000000000002</v>
      </c>
      <c r="I449" s="36">
        <v>193.72999999999996</v>
      </c>
      <c r="J449" s="36">
        <v>195.07</v>
      </c>
      <c r="K449" s="31">
        <v>192.39</v>
      </c>
      <c r="L449" s="31">
        <v>189.05</v>
      </c>
      <c r="M449" s="31">
        <v>7.2487599999999999</v>
      </c>
      <c r="N449" s="1"/>
      <c r="O449" s="1"/>
    </row>
    <row r="450" spans="1:15" ht="12.75" customHeight="1">
      <c r="A450" s="33">
        <v>440</v>
      </c>
      <c r="B450" s="53" t="s">
        <v>873</v>
      </c>
      <c r="C450" s="31">
        <v>462.9</v>
      </c>
      <c r="D450" s="36">
        <v>463.9666666666667</v>
      </c>
      <c r="E450" s="36">
        <v>460.13333333333338</v>
      </c>
      <c r="F450" s="36">
        <v>457.36666666666667</v>
      </c>
      <c r="G450" s="36">
        <v>453.53333333333336</v>
      </c>
      <c r="H450" s="36">
        <v>466.73333333333341</v>
      </c>
      <c r="I450" s="36">
        <v>470.56666666666666</v>
      </c>
      <c r="J450" s="36">
        <v>473.33333333333343</v>
      </c>
      <c r="K450" s="31">
        <v>467.8</v>
      </c>
      <c r="L450" s="31">
        <v>461.2</v>
      </c>
      <c r="M450" s="31">
        <v>0.86795999999999995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924.85</v>
      </c>
      <c r="D451" s="36">
        <v>929.9</v>
      </c>
      <c r="E451" s="36">
        <v>916.8</v>
      </c>
      <c r="F451" s="36">
        <v>908.75</v>
      </c>
      <c r="G451" s="36">
        <v>895.65</v>
      </c>
      <c r="H451" s="36">
        <v>937.94999999999993</v>
      </c>
      <c r="I451" s="36">
        <v>951.05000000000007</v>
      </c>
      <c r="J451" s="36">
        <v>959.09999999999991</v>
      </c>
      <c r="K451" s="31">
        <v>943</v>
      </c>
      <c r="L451" s="31">
        <v>921.85</v>
      </c>
      <c r="M451" s="31">
        <v>3.1178499999999998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1059.6500000000001</v>
      </c>
      <c r="D452" s="36">
        <v>1057.3833333333334</v>
      </c>
      <c r="E452" s="36">
        <v>1050.7666666666669</v>
      </c>
      <c r="F452" s="36">
        <v>1041.8833333333334</v>
      </c>
      <c r="G452" s="36">
        <v>1035.2666666666669</v>
      </c>
      <c r="H452" s="36">
        <v>1066.2666666666669</v>
      </c>
      <c r="I452" s="36">
        <v>1072.8833333333332</v>
      </c>
      <c r="J452" s="36">
        <v>1081.7666666666669</v>
      </c>
      <c r="K452" s="31">
        <v>1064</v>
      </c>
      <c r="L452" s="31">
        <v>1048.5</v>
      </c>
      <c r="M452" s="31">
        <v>5.4752200000000002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1879.45</v>
      </c>
      <c r="D453" s="36">
        <v>1877.5999999999997</v>
      </c>
      <c r="E453" s="36">
        <v>1868.1999999999994</v>
      </c>
      <c r="F453" s="36">
        <v>1856.9499999999996</v>
      </c>
      <c r="G453" s="36">
        <v>1847.5499999999993</v>
      </c>
      <c r="H453" s="36">
        <v>1888.8499999999995</v>
      </c>
      <c r="I453" s="36">
        <v>1898.2499999999995</v>
      </c>
      <c r="J453" s="36">
        <v>1909.4999999999995</v>
      </c>
      <c r="K453" s="31">
        <v>1887</v>
      </c>
      <c r="L453" s="31">
        <v>1866.35</v>
      </c>
      <c r="M453" s="31">
        <v>4.0510900000000003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4523.3</v>
      </c>
      <c r="D454" s="36">
        <v>4529.4333333333334</v>
      </c>
      <c r="E454" s="36">
        <v>4493.8666666666668</v>
      </c>
      <c r="F454" s="36">
        <v>4464.4333333333334</v>
      </c>
      <c r="G454" s="36">
        <v>4428.8666666666668</v>
      </c>
      <c r="H454" s="36">
        <v>4558.8666666666668</v>
      </c>
      <c r="I454" s="36">
        <v>4594.4333333333343</v>
      </c>
      <c r="J454" s="36">
        <v>4623.8666666666668</v>
      </c>
      <c r="K454" s="31">
        <v>4565</v>
      </c>
      <c r="L454" s="31">
        <v>4500</v>
      </c>
      <c r="M454" s="31">
        <v>22.122979999999998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1171.2</v>
      </c>
      <c r="D455" s="36">
        <v>1173.6333333333334</v>
      </c>
      <c r="E455" s="36">
        <v>1164.3166666666668</v>
      </c>
      <c r="F455" s="36">
        <v>1157.4333333333334</v>
      </c>
      <c r="G455" s="36">
        <v>1148.1166666666668</v>
      </c>
      <c r="H455" s="36">
        <v>1180.5166666666669</v>
      </c>
      <c r="I455" s="36">
        <v>1189.8333333333335</v>
      </c>
      <c r="J455" s="36">
        <v>1196.7166666666669</v>
      </c>
      <c r="K455" s="31">
        <v>1182.95</v>
      </c>
      <c r="L455" s="31">
        <v>1166.75</v>
      </c>
      <c r="M455" s="31">
        <v>6.7332900000000002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6929.35</v>
      </c>
      <c r="D456" s="36">
        <v>6936.7833333333328</v>
      </c>
      <c r="E456" s="36">
        <v>6893.5666666666657</v>
      </c>
      <c r="F456" s="36">
        <v>6857.7833333333328</v>
      </c>
      <c r="G456" s="36">
        <v>6814.5666666666657</v>
      </c>
      <c r="H456" s="36">
        <v>6972.5666666666657</v>
      </c>
      <c r="I456" s="36">
        <v>7015.7833333333328</v>
      </c>
      <c r="J456" s="36">
        <v>7051.5666666666657</v>
      </c>
      <c r="K456" s="31">
        <v>6980</v>
      </c>
      <c r="L456" s="31">
        <v>6901</v>
      </c>
      <c r="M456" s="31">
        <v>0.75961000000000001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6190.85</v>
      </c>
      <c r="D457" s="36">
        <v>6190.6166666666659</v>
      </c>
      <c r="E457" s="36">
        <v>6161.2333333333318</v>
      </c>
      <c r="F457" s="36">
        <v>6131.6166666666659</v>
      </c>
      <c r="G457" s="36">
        <v>6102.2333333333318</v>
      </c>
      <c r="H457" s="36">
        <v>6220.2333333333318</v>
      </c>
      <c r="I457" s="36">
        <v>6249.616666666665</v>
      </c>
      <c r="J457" s="36">
        <v>6279.2333333333318</v>
      </c>
      <c r="K457" s="31">
        <v>6220</v>
      </c>
      <c r="L457" s="31">
        <v>6161</v>
      </c>
      <c r="M457" s="31">
        <v>0.13447999999999999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749.25</v>
      </c>
      <c r="D458" s="36">
        <v>750.41666666666663</v>
      </c>
      <c r="E458" s="36">
        <v>744.83333333333326</v>
      </c>
      <c r="F458" s="36">
        <v>740.41666666666663</v>
      </c>
      <c r="G458" s="36">
        <v>734.83333333333326</v>
      </c>
      <c r="H458" s="36">
        <v>754.83333333333326</v>
      </c>
      <c r="I458" s="36">
        <v>760.41666666666652</v>
      </c>
      <c r="J458" s="36">
        <v>764.83333333333326</v>
      </c>
      <c r="K458" s="31">
        <v>756</v>
      </c>
      <c r="L458" s="31">
        <v>746</v>
      </c>
      <c r="M458" s="31">
        <v>139.93987000000001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1086.9000000000001</v>
      </c>
      <c r="D459" s="36">
        <v>1089</v>
      </c>
      <c r="E459" s="36">
        <v>1079.95</v>
      </c>
      <c r="F459" s="36">
        <v>1073</v>
      </c>
      <c r="G459" s="36">
        <v>1063.95</v>
      </c>
      <c r="H459" s="36">
        <v>1095.95</v>
      </c>
      <c r="I459" s="36">
        <v>1105.0000000000002</v>
      </c>
      <c r="J459" s="36">
        <v>1111.95</v>
      </c>
      <c r="K459" s="31">
        <v>1098.05</v>
      </c>
      <c r="L459" s="31">
        <v>1082.05</v>
      </c>
      <c r="M459" s="31">
        <v>56.25723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422.3</v>
      </c>
      <c r="D460" s="36">
        <v>420.9666666666667</v>
      </c>
      <c r="E460" s="36">
        <v>418.03333333333342</v>
      </c>
      <c r="F460" s="36">
        <v>413.76666666666671</v>
      </c>
      <c r="G460" s="36">
        <v>410.83333333333343</v>
      </c>
      <c r="H460" s="36">
        <v>425.23333333333341</v>
      </c>
      <c r="I460" s="36">
        <v>428.16666666666669</v>
      </c>
      <c r="J460" s="36">
        <v>432.43333333333339</v>
      </c>
      <c r="K460" s="31">
        <v>423.9</v>
      </c>
      <c r="L460" s="31">
        <v>416.7</v>
      </c>
      <c r="M460" s="31">
        <v>79.518799999999999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153.93</v>
      </c>
      <c r="D461" s="36">
        <v>154.14333333333335</v>
      </c>
      <c r="E461" s="36">
        <v>152.5866666666667</v>
      </c>
      <c r="F461" s="36">
        <v>151.24333333333337</v>
      </c>
      <c r="G461" s="36">
        <v>149.68666666666672</v>
      </c>
      <c r="H461" s="36">
        <v>155.48666666666668</v>
      </c>
      <c r="I461" s="36">
        <v>157.04333333333335</v>
      </c>
      <c r="J461" s="36">
        <v>158.38666666666666</v>
      </c>
      <c r="K461" s="31">
        <v>155.69999999999999</v>
      </c>
      <c r="L461" s="31">
        <v>152.80000000000001</v>
      </c>
      <c r="M461" s="31">
        <v>375.59016000000003</v>
      </c>
      <c r="N461" s="1"/>
      <c r="O461" s="1"/>
    </row>
    <row r="462" spans="1:15" ht="12.75" customHeight="1">
      <c r="A462" s="33">
        <v>452</v>
      </c>
      <c r="B462" s="53" t="s">
        <v>874</v>
      </c>
      <c r="C462" s="31">
        <v>1004.4</v>
      </c>
      <c r="D462" s="36">
        <v>1014.1333333333333</v>
      </c>
      <c r="E462" s="36">
        <v>988.26666666666665</v>
      </c>
      <c r="F462" s="36">
        <v>972.13333333333333</v>
      </c>
      <c r="G462" s="36">
        <v>946.26666666666665</v>
      </c>
      <c r="H462" s="36">
        <v>1030.2666666666667</v>
      </c>
      <c r="I462" s="36">
        <v>1056.1333333333332</v>
      </c>
      <c r="J462" s="36">
        <v>1072.2666666666667</v>
      </c>
      <c r="K462" s="31">
        <v>1040</v>
      </c>
      <c r="L462" s="31">
        <v>998</v>
      </c>
      <c r="M462" s="31">
        <v>34.473390000000002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93.1</v>
      </c>
      <c r="D463" s="36">
        <v>93.523333333333326</v>
      </c>
      <c r="E463" s="36">
        <v>91.59666666666665</v>
      </c>
      <c r="F463" s="36">
        <v>90.09333333333332</v>
      </c>
      <c r="G463" s="36">
        <v>88.166666666666643</v>
      </c>
      <c r="H463" s="36">
        <v>95.026666666666657</v>
      </c>
      <c r="I463" s="36">
        <v>96.953333333333333</v>
      </c>
      <c r="J463" s="36">
        <v>98.456666666666663</v>
      </c>
      <c r="K463" s="31">
        <v>95.45</v>
      </c>
      <c r="L463" s="31">
        <v>92.02</v>
      </c>
      <c r="M463" s="31">
        <v>129.29170999999999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1628.6</v>
      </c>
      <c r="D464" s="36">
        <v>1619.1666666666667</v>
      </c>
      <c r="E464" s="36">
        <v>1604.6833333333334</v>
      </c>
      <c r="F464" s="36">
        <v>1580.7666666666667</v>
      </c>
      <c r="G464" s="36">
        <v>1566.2833333333333</v>
      </c>
      <c r="H464" s="36">
        <v>1643.0833333333335</v>
      </c>
      <c r="I464" s="36">
        <v>1657.5666666666666</v>
      </c>
      <c r="J464" s="36">
        <v>1681.4833333333336</v>
      </c>
      <c r="K464" s="31">
        <v>1633.65</v>
      </c>
      <c r="L464" s="31">
        <v>1595.25</v>
      </c>
      <c r="M464" s="31">
        <v>24.422809999999998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1262.95</v>
      </c>
      <c r="D465" s="36">
        <v>1248.0999999999999</v>
      </c>
      <c r="E465" s="36">
        <v>1226.1999999999998</v>
      </c>
      <c r="F465" s="36">
        <v>1189.4499999999998</v>
      </c>
      <c r="G465" s="36">
        <v>1167.5499999999997</v>
      </c>
      <c r="H465" s="36">
        <v>1284.8499999999999</v>
      </c>
      <c r="I465" s="36">
        <v>1306.75</v>
      </c>
      <c r="J465" s="36">
        <v>1343.5</v>
      </c>
      <c r="K465" s="31">
        <v>1270</v>
      </c>
      <c r="L465" s="31">
        <v>1211.3499999999999</v>
      </c>
      <c r="M465" s="31">
        <v>3.9129999999999998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258.8</v>
      </c>
      <c r="D466" s="36">
        <v>257.61666666666667</v>
      </c>
      <c r="E466" s="36">
        <v>252.28333333333336</v>
      </c>
      <c r="F466" s="36">
        <v>245.76666666666668</v>
      </c>
      <c r="G466" s="36">
        <v>240.43333333333337</v>
      </c>
      <c r="H466" s="36">
        <v>264.13333333333333</v>
      </c>
      <c r="I466" s="36">
        <v>269.46666666666658</v>
      </c>
      <c r="J466" s="36">
        <v>275.98333333333335</v>
      </c>
      <c r="K466" s="31">
        <v>262.95</v>
      </c>
      <c r="L466" s="31">
        <v>251.1</v>
      </c>
      <c r="M466" s="31">
        <v>22.89265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809.8</v>
      </c>
      <c r="D467" s="36">
        <v>813.11666666666667</v>
      </c>
      <c r="E467" s="36">
        <v>802.23333333333335</v>
      </c>
      <c r="F467" s="36">
        <v>794.66666666666663</v>
      </c>
      <c r="G467" s="36">
        <v>783.7833333333333</v>
      </c>
      <c r="H467" s="36">
        <v>820.68333333333339</v>
      </c>
      <c r="I467" s="36">
        <v>831.56666666666683</v>
      </c>
      <c r="J467" s="36">
        <v>839.13333333333344</v>
      </c>
      <c r="K467" s="31">
        <v>824</v>
      </c>
      <c r="L467" s="31">
        <v>805.55</v>
      </c>
      <c r="M467" s="31">
        <v>8.0579000000000001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4376.95</v>
      </c>
      <c r="D468" s="36">
        <v>4359.2666666666673</v>
      </c>
      <c r="E468" s="36">
        <v>4308.2833333333347</v>
      </c>
      <c r="F468" s="36">
        <v>4239.6166666666677</v>
      </c>
      <c r="G468" s="36">
        <v>4188.633333333335</v>
      </c>
      <c r="H468" s="36">
        <v>4427.9333333333343</v>
      </c>
      <c r="I468" s="36">
        <v>4478.9166666666661</v>
      </c>
      <c r="J468" s="36">
        <v>4547.5833333333339</v>
      </c>
      <c r="K468" s="31">
        <v>4410.25</v>
      </c>
      <c r="L468" s="31">
        <v>4290.6000000000004</v>
      </c>
      <c r="M468" s="31">
        <v>0.45645999999999998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3598</v>
      </c>
      <c r="D469" s="36">
        <v>3607.2166666666667</v>
      </c>
      <c r="E469" s="36">
        <v>3566.4833333333336</v>
      </c>
      <c r="F469" s="36">
        <v>3534.9666666666667</v>
      </c>
      <c r="G469" s="36">
        <v>3494.2333333333336</v>
      </c>
      <c r="H469" s="36">
        <v>3638.7333333333336</v>
      </c>
      <c r="I469" s="36">
        <v>3679.4666666666662</v>
      </c>
      <c r="J469" s="36">
        <v>3710.9833333333336</v>
      </c>
      <c r="K469" s="31">
        <v>3647.95</v>
      </c>
      <c r="L469" s="31">
        <v>3575.7</v>
      </c>
      <c r="M469" s="31">
        <v>1.5730500000000001</v>
      </c>
      <c r="N469" s="1"/>
      <c r="O469" s="1"/>
    </row>
    <row r="470" spans="1:15" ht="12.75" customHeight="1">
      <c r="A470" s="33">
        <v>460</v>
      </c>
      <c r="B470" s="53" t="s">
        <v>875</v>
      </c>
      <c r="C470" s="31">
        <v>1449.6</v>
      </c>
      <c r="D470" s="36">
        <v>1457.9333333333334</v>
      </c>
      <c r="E470" s="36">
        <v>1430.8666666666668</v>
      </c>
      <c r="F470" s="36">
        <v>1412.1333333333334</v>
      </c>
      <c r="G470" s="36">
        <v>1385.0666666666668</v>
      </c>
      <c r="H470" s="36">
        <v>1476.6666666666667</v>
      </c>
      <c r="I470" s="36">
        <v>1503.7333333333333</v>
      </c>
      <c r="J470" s="36">
        <v>1522.4666666666667</v>
      </c>
      <c r="K470" s="31">
        <v>1485</v>
      </c>
      <c r="L470" s="31">
        <v>1439.2</v>
      </c>
      <c r="M470" s="31">
        <v>6.4499700000000004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3474.9</v>
      </c>
      <c r="D471" s="36">
        <v>3470.7999999999997</v>
      </c>
      <c r="E471" s="36">
        <v>3458.4999999999995</v>
      </c>
      <c r="F471" s="36">
        <v>3442.1</v>
      </c>
      <c r="G471" s="36">
        <v>3429.7999999999997</v>
      </c>
      <c r="H471" s="36">
        <v>3487.1999999999994</v>
      </c>
      <c r="I471" s="36">
        <v>3499.4999999999995</v>
      </c>
      <c r="J471" s="36">
        <v>3515.8999999999992</v>
      </c>
      <c r="K471" s="31">
        <v>3483.1</v>
      </c>
      <c r="L471" s="31">
        <v>3454.4</v>
      </c>
      <c r="M471" s="31">
        <v>5.2659099999999999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3362.5</v>
      </c>
      <c r="D472" s="36">
        <v>3362.35</v>
      </c>
      <c r="E472" s="36">
        <v>3345.2</v>
      </c>
      <c r="F472" s="36">
        <v>3327.9</v>
      </c>
      <c r="G472" s="36">
        <v>3310.75</v>
      </c>
      <c r="H472" s="36">
        <v>3379.6499999999996</v>
      </c>
      <c r="I472" s="36">
        <v>3396.8</v>
      </c>
      <c r="J472" s="36">
        <v>3414.0999999999995</v>
      </c>
      <c r="K472" s="31">
        <v>3379.5</v>
      </c>
      <c r="L472" s="31">
        <v>3345.05</v>
      </c>
      <c r="M472" s="31">
        <v>2.0628799999999998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1797.35</v>
      </c>
      <c r="D473" s="36">
        <v>1760.6333333333332</v>
      </c>
      <c r="E473" s="36">
        <v>1707.9666666666665</v>
      </c>
      <c r="F473" s="36">
        <v>1618.5833333333333</v>
      </c>
      <c r="G473" s="36">
        <v>1565.9166666666665</v>
      </c>
      <c r="H473" s="36">
        <v>1850.0166666666664</v>
      </c>
      <c r="I473" s="36">
        <v>1902.6833333333334</v>
      </c>
      <c r="J473" s="36">
        <v>1992.0666666666664</v>
      </c>
      <c r="K473" s="31">
        <v>1813.3</v>
      </c>
      <c r="L473" s="31">
        <v>1671.25</v>
      </c>
      <c r="M473" s="31">
        <v>19.300319999999999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6793.9</v>
      </c>
      <c r="D474" s="36">
        <v>6739.5499999999993</v>
      </c>
      <c r="E474" s="36">
        <v>6659.3999999999987</v>
      </c>
      <c r="F474" s="36">
        <v>6524.9</v>
      </c>
      <c r="G474" s="36">
        <v>6444.7499999999991</v>
      </c>
      <c r="H474" s="36">
        <v>6874.0499999999984</v>
      </c>
      <c r="I474" s="36">
        <v>6954.2</v>
      </c>
      <c r="J474" s="36">
        <v>7088.699999999998</v>
      </c>
      <c r="K474" s="31">
        <v>6819.7</v>
      </c>
      <c r="L474" s="31">
        <v>6605.05</v>
      </c>
      <c r="M474" s="31">
        <v>11.435919999999999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37.270000000000003</v>
      </c>
      <c r="D475" s="36">
        <v>37.443333333333335</v>
      </c>
      <c r="E475" s="36">
        <v>36.99666666666667</v>
      </c>
      <c r="F475" s="36">
        <v>36.723333333333336</v>
      </c>
      <c r="G475" s="36">
        <v>36.276666666666671</v>
      </c>
      <c r="H475" s="36">
        <v>37.716666666666669</v>
      </c>
      <c r="I475" s="36">
        <v>38.163333333333341</v>
      </c>
      <c r="J475" s="36">
        <v>38.436666666666667</v>
      </c>
      <c r="K475" s="31">
        <v>37.89</v>
      </c>
      <c r="L475" s="31">
        <v>37.17</v>
      </c>
      <c r="M475" s="31">
        <v>55.173560000000002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450.75</v>
      </c>
      <c r="D476" s="36">
        <v>453.91666666666669</v>
      </c>
      <c r="E476" s="36">
        <v>440.93333333333339</v>
      </c>
      <c r="F476" s="36">
        <v>431.11666666666673</v>
      </c>
      <c r="G476" s="36">
        <v>418.13333333333344</v>
      </c>
      <c r="H476" s="36">
        <v>463.73333333333335</v>
      </c>
      <c r="I476" s="36">
        <v>476.71666666666658</v>
      </c>
      <c r="J476" s="36">
        <v>486.5333333333333</v>
      </c>
      <c r="K476" s="31">
        <v>466.9</v>
      </c>
      <c r="L476" s="31">
        <v>444.1</v>
      </c>
      <c r="M476" s="31">
        <v>19.406020000000002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788.65</v>
      </c>
      <c r="D477" s="36">
        <v>784.81666666666661</v>
      </c>
      <c r="E477" s="36">
        <v>775.83333333333326</v>
      </c>
      <c r="F477" s="36">
        <v>763.01666666666665</v>
      </c>
      <c r="G477" s="36">
        <v>754.0333333333333</v>
      </c>
      <c r="H477" s="36">
        <v>797.63333333333321</v>
      </c>
      <c r="I477" s="36">
        <v>806.61666666666656</v>
      </c>
      <c r="J477" s="31">
        <v>819.43333333333317</v>
      </c>
      <c r="K477" s="31">
        <v>793.8</v>
      </c>
      <c r="L477" s="31">
        <v>772</v>
      </c>
      <c r="M477" s="53">
        <v>5.5841399999999997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4113.55</v>
      </c>
      <c r="D478" s="36">
        <v>4075.1166666666663</v>
      </c>
      <c r="E478" s="36">
        <v>4022.2333333333327</v>
      </c>
      <c r="F478" s="36">
        <v>3930.9166666666665</v>
      </c>
      <c r="G478" s="36">
        <v>3878.0333333333328</v>
      </c>
      <c r="H478" s="36">
        <v>4166.4333333333325</v>
      </c>
      <c r="I478" s="36">
        <v>4219.3166666666666</v>
      </c>
      <c r="J478" s="31">
        <v>4310.6333333333323</v>
      </c>
      <c r="K478" s="31">
        <v>4128</v>
      </c>
      <c r="L478" s="31">
        <v>3983.8</v>
      </c>
      <c r="M478" s="53">
        <v>1.70631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52.2</v>
      </c>
      <c r="D479" s="36">
        <v>52.089999999999996</v>
      </c>
      <c r="E479" s="36">
        <v>51.779999999999994</v>
      </c>
      <c r="F479" s="36">
        <v>51.36</v>
      </c>
      <c r="G479" s="36">
        <v>51.05</v>
      </c>
      <c r="H479" s="36">
        <v>52.509999999999991</v>
      </c>
      <c r="I479" s="36">
        <v>52.819999999999993</v>
      </c>
      <c r="J479" s="36">
        <v>53.239999999999988</v>
      </c>
      <c r="K479" s="31">
        <v>52.4</v>
      </c>
      <c r="L479" s="31">
        <v>51.67</v>
      </c>
      <c r="M479" s="31">
        <v>54.35698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1159.05</v>
      </c>
      <c r="D480" s="36">
        <v>1160.4166666666667</v>
      </c>
      <c r="E480" s="36">
        <v>1141.1333333333334</v>
      </c>
      <c r="F480" s="36">
        <v>1123.2166666666667</v>
      </c>
      <c r="G480" s="36">
        <v>1103.9333333333334</v>
      </c>
      <c r="H480" s="36">
        <v>1178.3333333333335</v>
      </c>
      <c r="I480" s="36">
        <v>1197.6166666666668</v>
      </c>
      <c r="J480" s="31">
        <v>1215.5333333333335</v>
      </c>
      <c r="K480" s="31">
        <v>1179.7</v>
      </c>
      <c r="L480" s="31">
        <v>1142.5</v>
      </c>
      <c r="M480" s="53">
        <v>6.3597900000000003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566.15</v>
      </c>
      <c r="D481" s="36">
        <v>564.41666666666663</v>
      </c>
      <c r="E481" s="36">
        <v>561.83333333333326</v>
      </c>
      <c r="F481" s="36">
        <v>557.51666666666665</v>
      </c>
      <c r="G481" s="36">
        <v>554.93333333333328</v>
      </c>
      <c r="H481" s="36">
        <v>568.73333333333323</v>
      </c>
      <c r="I481" s="36">
        <v>571.31666666666649</v>
      </c>
      <c r="J481" s="36">
        <v>575.63333333333321</v>
      </c>
      <c r="K481" s="31">
        <v>567</v>
      </c>
      <c r="L481" s="31">
        <v>560.1</v>
      </c>
      <c r="M481" s="31">
        <v>11.940200000000001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1121.8499999999999</v>
      </c>
      <c r="D482" s="36">
        <v>1105.75</v>
      </c>
      <c r="E482" s="36">
        <v>1082.0999999999999</v>
      </c>
      <c r="F482" s="36">
        <v>1042.3499999999999</v>
      </c>
      <c r="G482" s="36">
        <v>1018.6999999999998</v>
      </c>
      <c r="H482" s="36">
        <v>1145.5</v>
      </c>
      <c r="I482" s="36">
        <v>1169.1500000000001</v>
      </c>
      <c r="J482" s="36">
        <v>1208.9000000000001</v>
      </c>
      <c r="K482" s="31">
        <v>1129.4000000000001</v>
      </c>
      <c r="L482" s="31">
        <v>1066</v>
      </c>
      <c r="M482" s="31">
        <v>12.822150000000001</v>
      </c>
      <c r="N482" s="1"/>
      <c r="O482" s="1"/>
    </row>
    <row r="483" spans="1:15" ht="12.75" customHeight="1">
      <c r="A483" s="33">
        <v>473</v>
      </c>
      <c r="B483" s="31" t="s">
        <v>831</v>
      </c>
      <c r="C483" s="31">
        <v>43.39</v>
      </c>
      <c r="D483" s="36">
        <v>42.879999999999995</v>
      </c>
      <c r="E483" s="36">
        <v>41.809999999999988</v>
      </c>
      <c r="F483" s="36">
        <v>40.22999999999999</v>
      </c>
      <c r="G483" s="36">
        <v>39.159999999999982</v>
      </c>
      <c r="H483" s="36">
        <v>44.459999999999994</v>
      </c>
      <c r="I483" s="36">
        <v>45.53</v>
      </c>
      <c r="J483" s="36">
        <v>47.11</v>
      </c>
      <c r="K483" s="31">
        <v>43.95</v>
      </c>
      <c r="L483" s="31">
        <v>41.3</v>
      </c>
      <c r="M483" s="31">
        <v>299.53757999999999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11349.7</v>
      </c>
      <c r="D484" s="36">
        <v>11384.050000000001</v>
      </c>
      <c r="E484" s="36">
        <v>11243.100000000002</v>
      </c>
      <c r="F484" s="36">
        <v>11136.500000000002</v>
      </c>
      <c r="G484" s="36">
        <v>10995.550000000003</v>
      </c>
      <c r="H484" s="36">
        <v>11490.650000000001</v>
      </c>
      <c r="I484" s="36">
        <v>11631.600000000002</v>
      </c>
      <c r="J484" s="36">
        <v>11738.2</v>
      </c>
      <c r="K484" s="31">
        <v>11525</v>
      </c>
      <c r="L484" s="31">
        <v>11277.45</v>
      </c>
      <c r="M484" s="31">
        <v>4.2108400000000001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125.56</v>
      </c>
      <c r="D485" s="36">
        <v>124.19333333333333</v>
      </c>
      <c r="E485" s="36">
        <v>121.38666666666666</v>
      </c>
      <c r="F485" s="36">
        <v>117.21333333333332</v>
      </c>
      <c r="G485" s="36">
        <v>114.40666666666665</v>
      </c>
      <c r="H485" s="36">
        <v>128.36666666666667</v>
      </c>
      <c r="I485" s="36">
        <v>131.17333333333335</v>
      </c>
      <c r="J485" s="36">
        <v>135.34666666666666</v>
      </c>
      <c r="K485" s="31">
        <v>127</v>
      </c>
      <c r="L485" s="31">
        <v>120.02</v>
      </c>
      <c r="M485" s="31">
        <v>184.80067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1937.7</v>
      </c>
      <c r="D486" s="36">
        <v>1953.95</v>
      </c>
      <c r="E486" s="36">
        <v>1918</v>
      </c>
      <c r="F486" s="36">
        <v>1898.3</v>
      </c>
      <c r="G486" s="36">
        <v>1862.35</v>
      </c>
      <c r="H486" s="36">
        <v>1973.65</v>
      </c>
      <c r="I486" s="36">
        <v>2009.6000000000004</v>
      </c>
      <c r="J486" s="36">
        <v>2029.3000000000002</v>
      </c>
      <c r="K486" s="31">
        <v>1989.9</v>
      </c>
      <c r="L486" s="31">
        <v>1934.25</v>
      </c>
      <c r="M486" s="31">
        <v>3.7274699999999998</v>
      </c>
      <c r="N486" s="1"/>
      <c r="O486" s="1"/>
    </row>
    <row r="487" spans="1:15" ht="12.75" customHeight="1">
      <c r="A487" s="33">
        <v>477</v>
      </c>
      <c r="B487" s="53" t="s">
        <v>880</v>
      </c>
      <c r="C487" s="31">
        <v>1407.25</v>
      </c>
      <c r="D487" s="36">
        <v>1405.8166666666666</v>
      </c>
      <c r="E487" s="36">
        <v>1400.1833333333332</v>
      </c>
      <c r="F487" s="36">
        <v>1393.1166666666666</v>
      </c>
      <c r="G487" s="36">
        <v>1387.4833333333331</v>
      </c>
      <c r="H487" s="36">
        <v>1412.8833333333332</v>
      </c>
      <c r="I487" s="36">
        <v>1418.5166666666664</v>
      </c>
      <c r="J487" s="36">
        <v>1425.5833333333333</v>
      </c>
      <c r="K487" s="31">
        <v>1411.45</v>
      </c>
      <c r="L487" s="31">
        <v>1398.75</v>
      </c>
      <c r="M487" s="31">
        <v>4.1040900000000002</v>
      </c>
      <c r="N487" s="1"/>
      <c r="O487" s="1"/>
    </row>
    <row r="488" spans="1:15" ht="12.75" customHeight="1">
      <c r="A488" s="33">
        <v>478</v>
      </c>
      <c r="B488" s="53" t="s">
        <v>832</v>
      </c>
      <c r="C488" s="36">
        <v>338.05</v>
      </c>
      <c r="D488" s="36">
        <v>335</v>
      </c>
      <c r="E488" s="36">
        <v>323.60000000000002</v>
      </c>
      <c r="F488" s="36">
        <v>309.15000000000003</v>
      </c>
      <c r="G488" s="36">
        <v>297.75000000000006</v>
      </c>
      <c r="H488" s="36">
        <v>349.45</v>
      </c>
      <c r="I488" s="36">
        <v>360.84999999999997</v>
      </c>
      <c r="J488" s="36">
        <v>375.29999999999995</v>
      </c>
      <c r="K488" s="31">
        <v>346.4</v>
      </c>
      <c r="L488" s="31">
        <v>320.55</v>
      </c>
      <c r="M488" s="31">
        <v>44.171619999999997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478.05</v>
      </c>
      <c r="D489" s="36">
        <v>479.8</v>
      </c>
      <c r="E489" s="36">
        <v>470.6</v>
      </c>
      <c r="F489" s="36">
        <v>463.15000000000003</v>
      </c>
      <c r="G489" s="36">
        <v>453.95000000000005</v>
      </c>
      <c r="H489" s="36">
        <v>487.25</v>
      </c>
      <c r="I489" s="36">
        <v>496.44999999999993</v>
      </c>
      <c r="J489" s="36">
        <v>503.9</v>
      </c>
      <c r="K489" s="31">
        <v>489</v>
      </c>
      <c r="L489" s="31">
        <v>472.35</v>
      </c>
      <c r="M489" s="31">
        <v>11.776719999999999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455.75</v>
      </c>
      <c r="D490" s="36">
        <v>454.48333333333329</v>
      </c>
      <c r="E490" s="36">
        <v>450.66666666666657</v>
      </c>
      <c r="F490" s="36">
        <v>445.58333333333326</v>
      </c>
      <c r="G490" s="36">
        <v>441.76666666666654</v>
      </c>
      <c r="H490" s="36">
        <v>459.56666666666661</v>
      </c>
      <c r="I490" s="36">
        <v>463.38333333333333</v>
      </c>
      <c r="J490" s="36">
        <v>468.46666666666664</v>
      </c>
      <c r="K490" s="31">
        <v>458.3</v>
      </c>
      <c r="L490" s="31">
        <v>449.4</v>
      </c>
      <c r="M490" s="31">
        <v>2.1715800000000001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340.85</v>
      </c>
      <c r="D491" s="36">
        <v>328.26666666666665</v>
      </c>
      <c r="E491" s="36">
        <v>312.0333333333333</v>
      </c>
      <c r="F491" s="36">
        <v>283.21666666666664</v>
      </c>
      <c r="G491" s="36">
        <v>266.98333333333329</v>
      </c>
      <c r="H491" s="36">
        <v>357.08333333333331</v>
      </c>
      <c r="I491" s="36">
        <v>373.31666666666666</v>
      </c>
      <c r="J491" s="36">
        <v>402.13333333333333</v>
      </c>
      <c r="K491" s="31">
        <v>344.5</v>
      </c>
      <c r="L491" s="31">
        <v>299.45</v>
      </c>
      <c r="M491" s="31">
        <v>100.23265000000001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486.8</v>
      </c>
      <c r="D492" s="36">
        <v>490.0333333333333</v>
      </c>
      <c r="E492" s="36">
        <v>482.36666666666662</v>
      </c>
      <c r="F492" s="36">
        <v>477.93333333333334</v>
      </c>
      <c r="G492" s="36">
        <v>470.26666666666665</v>
      </c>
      <c r="H492" s="36">
        <v>494.46666666666658</v>
      </c>
      <c r="I492" s="36">
        <v>502.13333333333333</v>
      </c>
      <c r="J492" s="36">
        <v>506.56666666666655</v>
      </c>
      <c r="K492" s="31">
        <v>497.7</v>
      </c>
      <c r="L492" s="31">
        <v>485.6</v>
      </c>
      <c r="M492" s="31">
        <v>1.7240599999999999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533.15</v>
      </c>
      <c r="D493" s="36">
        <v>535.69999999999993</v>
      </c>
      <c r="E493" s="36">
        <v>522.99999999999989</v>
      </c>
      <c r="F493" s="36">
        <v>512.84999999999991</v>
      </c>
      <c r="G493" s="36">
        <v>500.14999999999986</v>
      </c>
      <c r="H493" s="36">
        <v>545.84999999999991</v>
      </c>
      <c r="I493" s="36">
        <v>558.54999999999995</v>
      </c>
      <c r="J493" s="36">
        <v>568.69999999999993</v>
      </c>
      <c r="K493" s="31">
        <v>548.4</v>
      </c>
      <c r="L493" s="31">
        <v>525.54999999999995</v>
      </c>
      <c r="M493" s="31">
        <v>2.19774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1491.6</v>
      </c>
      <c r="D494" s="36">
        <v>1494.1333333333332</v>
      </c>
      <c r="E494" s="36">
        <v>1473.5666666666664</v>
      </c>
      <c r="F494" s="36">
        <v>1455.5333333333331</v>
      </c>
      <c r="G494" s="36">
        <v>1434.9666666666662</v>
      </c>
      <c r="H494" s="36">
        <v>1512.1666666666665</v>
      </c>
      <c r="I494" s="36">
        <v>1532.7333333333331</v>
      </c>
      <c r="J494" s="36">
        <v>1550.7666666666667</v>
      </c>
      <c r="K494" s="31">
        <v>1514.7</v>
      </c>
      <c r="L494" s="31">
        <v>1476.1</v>
      </c>
      <c r="M494" s="31">
        <v>19.548909999999999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1143.0999999999999</v>
      </c>
      <c r="D495" s="36">
        <v>1147.4166666666667</v>
      </c>
      <c r="E495" s="36">
        <v>1135.6833333333334</v>
      </c>
      <c r="F495" s="36">
        <v>1128.2666666666667</v>
      </c>
      <c r="G495" s="36">
        <v>1116.5333333333333</v>
      </c>
      <c r="H495" s="36">
        <v>1154.8333333333335</v>
      </c>
      <c r="I495" s="36">
        <v>1166.5666666666666</v>
      </c>
      <c r="J495" s="36">
        <v>1173.9833333333336</v>
      </c>
      <c r="K495" s="31">
        <v>1159.1500000000001</v>
      </c>
      <c r="L495" s="31">
        <v>1140</v>
      </c>
      <c r="M495" s="31">
        <v>0.51346000000000003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446.65</v>
      </c>
      <c r="D496" s="36">
        <v>444.88333333333338</v>
      </c>
      <c r="E496" s="36">
        <v>441.91666666666674</v>
      </c>
      <c r="F496" s="36">
        <v>437.18333333333334</v>
      </c>
      <c r="G496" s="36">
        <v>434.2166666666667</v>
      </c>
      <c r="H496" s="36">
        <v>449.61666666666679</v>
      </c>
      <c r="I496" s="36">
        <v>452.58333333333337</v>
      </c>
      <c r="J496" s="36">
        <v>457.31666666666683</v>
      </c>
      <c r="K496" s="31">
        <v>447.85</v>
      </c>
      <c r="L496" s="31">
        <v>440.15</v>
      </c>
      <c r="M496" s="31">
        <v>88.878879999999995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889.3</v>
      </c>
      <c r="D497" s="36">
        <v>877.0333333333333</v>
      </c>
      <c r="E497" s="36">
        <v>849.26666666666665</v>
      </c>
      <c r="F497" s="36">
        <v>809.23333333333335</v>
      </c>
      <c r="G497" s="36">
        <v>781.4666666666667</v>
      </c>
      <c r="H497" s="36">
        <v>917.06666666666661</v>
      </c>
      <c r="I497" s="36">
        <v>944.83333333333326</v>
      </c>
      <c r="J497" s="36">
        <v>984.86666666666656</v>
      </c>
      <c r="K497" s="31">
        <v>904.8</v>
      </c>
      <c r="L497" s="31">
        <v>837</v>
      </c>
      <c r="M497" s="31">
        <v>28.55688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15.94</v>
      </c>
      <c r="D498" s="36">
        <v>16.046666666666667</v>
      </c>
      <c r="E498" s="36">
        <v>15.803333333333335</v>
      </c>
      <c r="F498" s="36">
        <v>15.666666666666668</v>
      </c>
      <c r="G498" s="36">
        <v>15.423333333333336</v>
      </c>
      <c r="H498" s="36">
        <v>16.183333333333334</v>
      </c>
      <c r="I498" s="36">
        <v>16.426666666666666</v>
      </c>
      <c r="J498" s="36">
        <v>16.563333333333333</v>
      </c>
      <c r="K498" s="31">
        <v>16.29</v>
      </c>
      <c r="L498" s="31">
        <v>15.91</v>
      </c>
      <c r="M498" s="31">
        <v>3094.9036900000001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1659.15</v>
      </c>
      <c r="D499" s="36">
        <v>1641.0333333333335</v>
      </c>
      <c r="E499" s="36">
        <v>1610.116666666667</v>
      </c>
      <c r="F499" s="36">
        <v>1561.0833333333335</v>
      </c>
      <c r="G499" s="36">
        <v>1530.166666666667</v>
      </c>
      <c r="H499" s="36">
        <v>1690.0666666666671</v>
      </c>
      <c r="I499" s="36">
        <v>1720.9833333333336</v>
      </c>
      <c r="J499" s="31">
        <v>1770.0166666666671</v>
      </c>
      <c r="K499" s="31">
        <v>1671.95</v>
      </c>
      <c r="L499" s="31">
        <v>1592</v>
      </c>
      <c r="M499" s="53">
        <v>45.247590000000002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710.9</v>
      </c>
      <c r="D500" s="36">
        <v>715.31666666666661</v>
      </c>
      <c r="E500" s="36">
        <v>695.63333333333321</v>
      </c>
      <c r="F500" s="36">
        <v>680.36666666666656</v>
      </c>
      <c r="G500" s="36">
        <v>660.68333333333317</v>
      </c>
      <c r="H500" s="36">
        <v>730.58333333333326</v>
      </c>
      <c r="I500" s="36">
        <v>750.26666666666665</v>
      </c>
      <c r="J500" s="31">
        <v>765.5333333333333</v>
      </c>
      <c r="K500" s="31">
        <v>735</v>
      </c>
      <c r="L500" s="31">
        <v>700.05</v>
      </c>
      <c r="M500" s="53">
        <v>13.22085</v>
      </c>
      <c r="N500" s="1"/>
      <c r="O500" s="1"/>
    </row>
    <row r="501" spans="1:15" ht="12.75" customHeight="1">
      <c r="A501" s="33">
        <v>491</v>
      </c>
      <c r="B501" s="53" t="s">
        <v>833</v>
      </c>
      <c r="C501" s="53">
        <v>185.74</v>
      </c>
      <c r="D501" s="36">
        <v>184.73000000000002</v>
      </c>
      <c r="E501" s="36">
        <v>182.66000000000003</v>
      </c>
      <c r="F501" s="36">
        <v>179.58</v>
      </c>
      <c r="G501" s="36">
        <v>177.51000000000002</v>
      </c>
      <c r="H501" s="36">
        <v>187.81000000000003</v>
      </c>
      <c r="I501" s="36">
        <v>189.88000000000002</v>
      </c>
      <c r="J501" s="36">
        <v>192.96000000000004</v>
      </c>
      <c r="K501" s="31">
        <v>186.8</v>
      </c>
      <c r="L501" s="31">
        <v>181.65</v>
      </c>
      <c r="M501" s="31">
        <v>38.015230000000003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808.45</v>
      </c>
      <c r="D502" s="36">
        <v>806.65</v>
      </c>
      <c r="E502" s="36">
        <v>801.3</v>
      </c>
      <c r="F502" s="36">
        <v>794.15</v>
      </c>
      <c r="G502" s="36">
        <v>788.8</v>
      </c>
      <c r="H502" s="36">
        <v>813.8</v>
      </c>
      <c r="I502" s="36">
        <v>819.15000000000009</v>
      </c>
      <c r="J502" s="36">
        <v>826.3</v>
      </c>
      <c r="K502" s="31">
        <v>812</v>
      </c>
      <c r="L502" s="31">
        <v>799.5</v>
      </c>
      <c r="M502" s="31">
        <v>0.36736999999999997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2061.6</v>
      </c>
      <c r="D503" s="36">
        <v>2104.3166666666666</v>
      </c>
      <c r="E503" s="36">
        <v>2009.2833333333333</v>
      </c>
      <c r="F503" s="36">
        <v>1956.9666666666667</v>
      </c>
      <c r="G503" s="36">
        <v>1861.9333333333334</v>
      </c>
      <c r="H503" s="36">
        <v>2156.6333333333332</v>
      </c>
      <c r="I503" s="36">
        <v>2251.6666666666661</v>
      </c>
      <c r="J503" s="31">
        <v>2303.9833333333331</v>
      </c>
      <c r="K503" s="31">
        <v>2199.35</v>
      </c>
      <c r="L503" s="31">
        <v>2052</v>
      </c>
      <c r="M503" s="53">
        <v>2.8489599999999999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524.65</v>
      </c>
      <c r="D504" s="36">
        <v>523.9666666666667</v>
      </c>
      <c r="E504" s="36">
        <v>520.33333333333337</v>
      </c>
      <c r="F504" s="36">
        <v>516.01666666666665</v>
      </c>
      <c r="G504" s="36">
        <v>512.38333333333333</v>
      </c>
      <c r="H504" s="36">
        <v>528.28333333333342</v>
      </c>
      <c r="I504" s="36">
        <v>531.91666666666663</v>
      </c>
      <c r="J504" s="36">
        <v>536.23333333333346</v>
      </c>
      <c r="K504" s="31">
        <v>527.6</v>
      </c>
      <c r="L504" s="31">
        <v>519.65</v>
      </c>
      <c r="M504" s="31">
        <v>47.719059999999999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24.51</v>
      </c>
      <c r="D505" s="193">
        <v>24.5</v>
      </c>
      <c r="E505" s="193">
        <v>24.36</v>
      </c>
      <c r="F505" s="193">
        <v>24.21</v>
      </c>
      <c r="G505" s="193">
        <v>24.07</v>
      </c>
      <c r="H505" s="193">
        <v>24.65</v>
      </c>
      <c r="I505" s="193">
        <v>24.79</v>
      </c>
      <c r="J505" s="193">
        <v>24.939999999999998</v>
      </c>
      <c r="K505" s="194">
        <v>24.64</v>
      </c>
      <c r="L505" s="194">
        <v>24.35</v>
      </c>
      <c r="M505" s="194">
        <v>879.12368000000004</v>
      </c>
      <c r="N505" s="1"/>
      <c r="O505" s="1"/>
    </row>
    <row r="506" spans="1:15" ht="12.75" customHeight="1">
      <c r="A506" s="33">
        <v>496</v>
      </c>
      <c r="B506" s="266" t="s">
        <v>515</v>
      </c>
      <c r="C506" s="266">
        <v>15785.45</v>
      </c>
      <c r="D506" s="267">
        <v>15739.15</v>
      </c>
      <c r="E506" s="267">
        <v>15516.3</v>
      </c>
      <c r="F506" s="267">
        <v>15247.15</v>
      </c>
      <c r="G506" s="267">
        <v>15024.3</v>
      </c>
      <c r="H506" s="267">
        <v>16008.3</v>
      </c>
      <c r="I506" s="267">
        <v>16231.150000000001</v>
      </c>
      <c r="J506" s="267">
        <v>16500.3</v>
      </c>
      <c r="K506" s="268">
        <v>15962</v>
      </c>
      <c r="L506" s="268">
        <v>15470</v>
      </c>
      <c r="M506" s="268">
        <v>0.13133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135.30000000000001</v>
      </c>
      <c r="D507" s="208">
        <v>135.5</v>
      </c>
      <c r="E507" s="208">
        <v>134.82</v>
      </c>
      <c r="F507" s="208">
        <v>134.34</v>
      </c>
      <c r="G507" s="208">
        <v>133.66</v>
      </c>
      <c r="H507" s="208">
        <v>135.97999999999999</v>
      </c>
      <c r="I507" s="208">
        <v>136.66</v>
      </c>
      <c r="J507" s="208">
        <v>137.13999999999999</v>
      </c>
      <c r="K507" s="206">
        <v>136.18</v>
      </c>
      <c r="L507" s="206">
        <v>135.02000000000001</v>
      </c>
      <c r="M507" s="206">
        <v>65.001419999999996</v>
      </c>
      <c r="N507" s="191"/>
      <c r="O507" s="191"/>
    </row>
    <row r="508" spans="1:15" ht="12.75" customHeight="1">
      <c r="A508" s="33">
        <v>498</v>
      </c>
      <c r="B508" s="269" t="s">
        <v>516</v>
      </c>
      <c r="C508" s="269">
        <v>790.75</v>
      </c>
      <c r="D508" s="269">
        <v>795.11666666666667</v>
      </c>
      <c r="E508" s="269">
        <v>778.63333333333333</v>
      </c>
      <c r="F508" s="269">
        <v>766.51666666666665</v>
      </c>
      <c r="G508" s="269">
        <v>750.0333333333333</v>
      </c>
      <c r="H508" s="269">
        <v>807.23333333333335</v>
      </c>
      <c r="I508" s="269">
        <v>823.7166666666667</v>
      </c>
      <c r="J508" s="269">
        <v>835.83333333333337</v>
      </c>
      <c r="K508" s="269">
        <v>811.6</v>
      </c>
      <c r="L508" s="269">
        <v>783</v>
      </c>
      <c r="M508" s="269">
        <v>9.6124899999999993</v>
      </c>
      <c r="N508" s="191"/>
      <c r="O508" s="191"/>
    </row>
    <row r="509" spans="1:15" ht="12.75" customHeight="1">
      <c r="A509" s="265">
        <v>499</v>
      </c>
      <c r="B509" s="271" t="s">
        <v>300</v>
      </c>
      <c r="C509" s="271">
        <v>263.12</v>
      </c>
      <c r="D509" s="271">
        <v>261.94</v>
      </c>
      <c r="E509" s="271">
        <v>259.43</v>
      </c>
      <c r="F509" s="271">
        <v>255.74</v>
      </c>
      <c r="G509" s="271">
        <v>253.23000000000002</v>
      </c>
      <c r="H509" s="271">
        <v>265.63</v>
      </c>
      <c r="I509" s="271">
        <v>268.14</v>
      </c>
      <c r="J509" s="271">
        <v>271.83</v>
      </c>
      <c r="K509" s="271">
        <v>264.45</v>
      </c>
      <c r="L509" s="271">
        <v>258.25</v>
      </c>
      <c r="M509" s="271">
        <v>1323.9655600000001</v>
      </c>
      <c r="N509" s="191"/>
      <c r="O509" s="191"/>
    </row>
    <row r="510" spans="1:15" ht="12.75" customHeight="1">
      <c r="A510" s="206">
        <v>500</v>
      </c>
      <c r="B510" s="269" t="s">
        <v>236</v>
      </c>
      <c r="C510" s="269">
        <v>1192.6500000000001</v>
      </c>
      <c r="D510" s="269">
        <v>1186.4833333333333</v>
      </c>
      <c r="E510" s="269">
        <v>1177.1666666666667</v>
      </c>
      <c r="F510" s="269">
        <v>1161.6833333333334</v>
      </c>
      <c r="G510" s="269">
        <v>1152.3666666666668</v>
      </c>
      <c r="H510" s="269">
        <v>1201.9666666666667</v>
      </c>
      <c r="I510" s="269">
        <v>1211.2833333333333</v>
      </c>
      <c r="J510" s="269">
        <v>1226.7666666666667</v>
      </c>
      <c r="K510" s="269">
        <v>1195.8</v>
      </c>
      <c r="L510" s="269">
        <v>1171</v>
      </c>
      <c r="M510" s="269">
        <v>18.768260000000001</v>
      </c>
      <c r="N510" s="191"/>
      <c r="O510" s="191"/>
    </row>
    <row r="511" spans="1:15" ht="12.75" customHeight="1">
      <c r="A511" s="206">
        <v>501</v>
      </c>
      <c r="B511" s="272" t="s">
        <v>876</v>
      </c>
      <c r="C511" s="272">
        <v>2688.75</v>
      </c>
      <c r="D511" s="272">
        <v>2685.9500000000003</v>
      </c>
      <c r="E511" s="272">
        <v>2638.9000000000005</v>
      </c>
      <c r="F511" s="272">
        <v>2589.0500000000002</v>
      </c>
      <c r="G511" s="272">
        <v>2542.0000000000005</v>
      </c>
      <c r="H511" s="272">
        <v>2735.8000000000006</v>
      </c>
      <c r="I511" s="272">
        <v>2782.8500000000008</v>
      </c>
      <c r="J511" s="272">
        <v>2832.7000000000007</v>
      </c>
      <c r="K511" s="272">
        <v>2733</v>
      </c>
      <c r="L511" s="272">
        <v>2636.1</v>
      </c>
      <c r="M511" s="272">
        <v>0.84292999999999996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00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301" customWidth="1"/>
    <col min="7" max="7" width="9.5546875" style="218" customWidth="1"/>
    <col min="8" max="8" width="10.33203125" style="218" customWidth="1"/>
    <col min="9" max="9" width="9.33203125" style="259" customWidth="1"/>
    <col min="10" max="10" width="14.33203125" style="259" customWidth="1"/>
    <col min="11" max="28" width="9.33203125" style="259" customWidth="1"/>
    <col min="29" max="16384" width="14.44140625" style="259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65"/>
      <c r="B5" s="366"/>
      <c r="C5" s="365"/>
      <c r="D5" s="36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67" t="s">
        <v>519</v>
      </c>
      <c r="C7" s="367"/>
      <c r="D7" s="7">
        <f>Main!B10</f>
        <v>45525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45524</v>
      </c>
      <c r="B10" s="32">
        <v>514274</v>
      </c>
      <c r="C10" s="31" t="s">
        <v>1052</v>
      </c>
      <c r="D10" s="31" t="s">
        <v>1053</v>
      </c>
      <c r="E10" s="31" t="s">
        <v>528</v>
      </c>
      <c r="F10" s="84">
        <v>164982</v>
      </c>
      <c r="G10" s="32">
        <v>40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45524</v>
      </c>
      <c r="B11" s="32">
        <v>514274</v>
      </c>
      <c r="C11" s="31" t="s">
        <v>1052</v>
      </c>
      <c r="D11" s="31" t="s">
        <v>1054</v>
      </c>
      <c r="E11" s="31" t="s">
        <v>528</v>
      </c>
      <c r="F11" s="84">
        <v>198000</v>
      </c>
      <c r="G11" s="32">
        <v>40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45524</v>
      </c>
      <c r="B12" s="32">
        <v>514274</v>
      </c>
      <c r="C12" s="31" t="s">
        <v>1052</v>
      </c>
      <c r="D12" s="31" t="s">
        <v>1055</v>
      </c>
      <c r="E12" s="31" t="s">
        <v>529</v>
      </c>
      <c r="F12" s="84">
        <v>186000</v>
      </c>
      <c r="G12" s="32">
        <v>40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45524</v>
      </c>
      <c r="B13" s="32">
        <v>539661</v>
      </c>
      <c r="C13" s="31" t="s">
        <v>984</v>
      </c>
      <c r="D13" s="31" t="s">
        <v>985</v>
      </c>
      <c r="E13" s="31" t="s">
        <v>528</v>
      </c>
      <c r="F13" s="84">
        <v>20000</v>
      </c>
      <c r="G13" s="32">
        <v>77.92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45524</v>
      </c>
      <c r="B14" s="32">
        <v>538351</v>
      </c>
      <c r="C14" s="31" t="s">
        <v>901</v>
      </c>
      <c r="D14" s="31" t="s">
        <v>1056</v>
      </c>
      <c r="E14" s="31" t="s">
        <v>529</v>
      </c>
      <c r="F14" s="84">
        <v>150670</v>
      </c>
      <c r="G14" s="32">
        <v>14.56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45524</v>
      </c>
      <c r="B15" s="32">
        <v>530249</v>
      </c>
      <c r="C15" s="31" t="s">
        <v>1057</v>
      </c>
      <c r="D15" s="31" t="s">
        <v>1058</v>
      </c>
      <c r="E15" s="31" t="s">
        <v>529</v>
      </c>
      <c r="F15" s="84">
        <v>170452</v>
      </c>
      <c r="G15" s="32">
        <v>3.87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45524</v>
      </c>
      <c r="B16" s="32">
        <v>532123</v>
      </c>
      <c r="C16" s="31" t="s">
        <v>1059</v>
      </c>
      <c r="D16" s="31" t="s">
        <v>1060</v>
      </c>
      <c r="E16" s="31" t="s">
        <v>528</v>
      </c>
      <c r="F16" s="84">
        <v>463016</v>
      </c>
      <c r="G16" s="32">
        <v>16.96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45524</v>
      </c>
      <c r="B17" s="32">
        <v>532123</v>
      </c>
      <c r="C17" s="31" t="s">
        <v>1059</v>
      </c>
      <c r="D17" s="31" t="s">
        <v>1060</v>
      </c>
      <c r="E17" s="31" t="s">
        <v>529</v>
      </c>
      <c r="F17" s="84">
        <v>485016</v>
      </c>
      <c r="G17" s="32">
        <v>17.07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45524</v>
      </c>
      <c r="B18" s="32">
        <v>532123</v>
      </c>
      <c r="C18" s="31" t="s">
        <v>1059</v>
      </c>
      <c r="D18" s="31" t="s">
        <v>878</v>
      </c>
      <c r="E18" s="31" t="s">
        <v>528</v>
      </c>
      <c r="F18" s="84">
        <v>253521</v>
      </c>
      <c r="G18" s="32">
        <v>16.66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45524</v>
      </c>
      <c r="B19" s="32">
        <v>532123</v>
      </c>
      <c r="C19" s="31" t="s">
        <v>1059</v>
      </c>
      <c r="D19" s="31" t="s">
        <v>878</v>
      </c>
      <c r="E19" s="31" t="s">
        <v>529</v>
      </c>
      <c r="F19" s="84">
        <v>1185017</v>
      </c>
      <c r="G19" s="32">
        <v>17.920000000000002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45524</v>
      </c>
      <c r="B20" s="32">
        <v>540829</v>
      </c>
      <c r="C20" s="31" t="s">
        <v>986</v>
      </c>
      <c r="D20" s="31" t="s">
        <v>1061</v>
      </c>
      <c r="E20" s="31" t="s">
        <v>528</v>
      </c>
      <c r="F20" s="84">
        <v>11500</v>
      </c>
      <c r="G20" s="32">
        <v>29.51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45524</v>
      </c>
      <c r="B21" s="32">
        <v>540829</v>
      </c>
      <c r="C21" s="31" t="s">
        <v>986</v>
      </c>
      <c r="D21" s="31" t="s">
        <v>1062</v>
      </c>
      <c r="E21" s="31" t="s">
        <v>528</v>
      </c>
      <c r="F21" s="84">
        <v>12000</v>
      </c>
      <c r="G21" s="32">
        <v>29.51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45524</v>
      </c>
      <c r="B22" s="32">
        <v>540829</v>
      </c>
      <c r="C22" s="31" t="s">
        <v>986</v>
      </c>
      <c r="D22" s="31" t="s">
        <v>1063</v>
      </c>
      <c r="E22" s="31" t="s">
        <v>529</v>
      </c>
      <c r="F22" s="84">
        <v>15476</v>
      </c>
      <c r="G22" s="32">
        <v>30.1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45524</v>
      </c>
      <c r="B23" s="32">
        <v>540829</v>
      </c>
      <c r="C23" s="31" t="s">
        <v>986</v>
      </c>
      <c r="D23" s="31" t="s">
        <v>985</v>
      </c>
      <c r="E23" s="31" t="s">
        <v>528</v>
      </c>
      <c r="F23" s="84">
        <v>25000</v>
      </c>
      <c r="G23" s="32">
        <v>29.83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45524</v>
      </c>
      <c r="B24" s="32">
        <v>539091</v>
      </c>
      <c r="C24" s="31" t="s">
        <v>1064</v>
      </c>
      <c r="D24" s="31" t="s">
        <v>1065</v>
      </c>
      <c r="E24" s="31" t="s">
        <v>528</v>
      </c>
      <c r="F24" s="84">
        <v>298765</v>
      </c>
      <c r="G24" s="32">
        <v>43.68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45524</v>
      </c>
      <c r="B25" s="32">
        <v>539091</v>
      </c>
      <c r="C25" s="31" t="s">
        <v>1064</v>
      </c>
      <c r="D25" s="31" t="s">
        <v>1066</v>
      </c>
      <c r="E25" s="31" t="s">
        <v>529</v>
      </c>
      <c r="F25" s="84">
        <v>124090</v>
      </c>
      <c r="G25" s="32">
        <v>43.68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45524</v>
      </c>
      <c r="B26" s="32">
        <v>539091</v>
      </c>
      <c r="C26" s="31" t="s">
        <v>1064</v>
      </c>
      <c r="D26" s="31" t="s">
        <v>1067</v>
      </c>
      <c r="E26" s="31" t="s">
        <v>529</v>
      </c>
      <c r="F26" s="84">
        <v>184675</v>
      </c>
      <c r="G26" s="32">
        <v>43.68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45524</v>
      </c>
      <c r="B27" s="32">
        <v>539884</v>
      </c>
      <c r="C27" s="31" t="s">
        <v>1068</v>
      </c>
      <c r="D27" s="31" t="s">
        <v>1069</v>
      </c>
      <c r="E27" s="31" t="s">
        <v>528</v>
      </c>
      <c r="F27" s="84">
        <v>423000</v>
      </c>
      <c r="G27" s="32">
        <v>5.09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45524</v>
      </c>
      <c r="B28" s="32">
        <v>539884</v>
      </c>
      <c r="C28" s="31" t="s">
        <v>1068</v>
      </c>
      <c r="D28" s="31" t="s">
        <v>1070</v>
      </c>
      <c r="E28" s="31" t="s">
        <v>529</v>
      </c>
      <c r="F28" s="84">
        <v>300000</v>
      </c>
      <c r="G28" s="32">
        <v>5.09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45524</v>
      </c>
      <c r="B29" s="32">
        <v>539884</v>
      </c>
      <c r="C29" s="31" t="s">
        <v>1068</v>
      </c>
      <c r="D29" s="31" t="s">
        <v>1071</v>
      </c>
      <c r="E29" s="31" t="s">
        <v>528</v>
      </c>
      <c r="F29" s="84">
        <v>755000</v>
      </c>
      <c r="G29" s="32">
        <v>4.99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45524</v>
      </c>
      <c r="B30" s="32">
        <v>542155</v>
      </c>
      <c r="C30" s="31" t="s">
        <v>1072</v>
      </c>
      <c r="D30" s="31" t="s">
        <v>1073</v>
      </c>
      <c r="E30" s="31" t="s">
        <v>528</v>
      </c>
      <c r="F30" s="84">
        <v>54000</v>
      </c>
      <c r="G30" s="32">
        <v>3.01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45524</v>
      </c>
      <c r="B31" s="32">
        <v>542155</v>
      </c>
      <c r="C31" s="31" t="s">
        <v>1072</v>
      </c>
      <c r="D31" s="31" t="s">
        <v>1074</v>
      </c>
      <c r="E31" s="31" t="s">
        <v>528</v>
      </c>
      <c r="F31" s="84">
        <v>100000</v>
      </c>
      <c r="G31" s="32">
        <v>3.01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45524</v>
      </c>
      <c r="B32" s="32">
        <v>542155</v>
      </c>
      <c r="C32" s="31" t="s">
        <v>1072</v>
      </c>
      <c r="D32" s="31" t="s">
        <v>1075</v>
      </c>
      <c r="E32" s="31" t="s">
        <v>529</v>
      </c>
      <c r="F32" s="84">
        <v>82000</v>
      </c>
      <c r="G32" s="32">
        <v>3.01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45524</v>
      </c>
      <c r="B33" s="32">
        <v>542155</v>
      </c>
      <c r="C33" s="31" t="s">
        <v>1072</v>
      </c>
      <c r="D33" s="31" t="s">
        <v>1076</v>
      </c>
      <c r="E33" s="31" t="s">
        <v>529</v>
      </c>
      <c r="F33" s="84">
        <v>66000</v>
      </c>
      <c r="G33" s="32">
        <v>3.01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45524</v>
      </c>
      <c r="B34" s="32">
        <v>514402</v>
      </c>
      <c r="C34" s="31" t="s">
        <v>1077</v>
      </c>
      <c r="D34" s="31" t="s">
        <v>1078</v>
      </c>
      <c r="E34" s="31" t="s">
        <v>529</v>
      </c>
      <c r="F34" s="84">
        <v>345106</v>
      </c>
      <c r="G34" s="32">
        <v>41.98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45524</v>
      </c>
      <c r="B35" s="32">
        <v>531035</v>
      </c>
      <c r="C35" s="31" t="s">
        <v>987</v>
      </c>
      <c r="D35" s="31" t="s">
        <v>1079</v>
      </c>
      <c r="E35" s="31" t="s">
        <v>528</v>
      </c>
      <c r="F35" s="84">
        <v>165316</v>
      </c>
      <c r="G35" s="32">
        <v>800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45524</v>
      </c>
      <c r="B36" s="32">
        <v>531486</v>
      </c>
      <c r="C36" s="31" t="s">
        <v>1080</v>
      </c>
      <c r="D36" s="31" t="s">
        <v>1000</v>
      </c>
      <c r="E36" s="31" t="s">
        <v>529</v>
      </c>
      <c r="F36" s="84">
        <v>219860</v>
      </c>
      <c r="G36" s="32">
        <v>3.6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45524</v>
      </c>
      <c r="B37" s="32">
        <v>532042</v>
      </c>
      <c r="C37" s="31" t="s">
        <v>1081</v>
      </c>
      <c r="D37" s="31" t="s">
        <v>1082</v>
      </c>
      <c r="E37" s="31" t="s">
        <v>529</v>
      </c>
      <c r="F37" s="84">
        <v>28440</v>
      </c>
      <c r="G37" s="32">
        <v>59.03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45524</v>
      </c>
      <c r="B38" s="32">
        <v>539216</v>
      </c>
      <c r="C38" s="31" t="s">
        <v>1083</v>
      </c>
      <c r="D38" s="31" t="s">
        <v>1084</v>
      </c>
      <c r="E38" s="31" t="s">
        <v>529</v>
      </c>
      <c r="F38" s="84">
        <v>774661</v>
      </c>
      <c r="G38" s="32">
        <v>6.52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45524</v>
      </c>
      <c r="B39" s="32">
        <v>539216</v>
      </c>
      <c r="C39" s="31" t="s">
        <v>1083</v>
      </c>
      <c r="D39" s="31" t="s">
        <v>1085</v>
      </c>
      <c r="E39" s="31" t="s">
        <v>529</v>
      </c>
      <c r="F39" s="84">
        <v>575000</v>
      </c>
      <c r="G39" s="32">
        <v>6.52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45524</v>
      </c>
      <c r="B40" s="32">
        <v>539216</v>
      </c>
      <c r="C40" s="31" t="s">
        <v>1083</v>
      </c>
      <c r="D40" s="31" t="s">
        <v>878</v>
      </c>
      <c r="E40" s="31" t="s">
        <v>528</v>
      </c>
      <c r="F40" s="84">
        <v>900000</v>
      </c>
      <c r="G40" s="32">
        <v>6.52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45524</v>
      </c>
      <c r="B41" s="32">
        <v>509563</v>
      </c>
      <c r="C41" s="31" t="s">
        <v>988</v>
      </c>
      <c r="D41" s="31" t="s">
        <v>878</v>
      </c>
      <c r="E41" s="31" t="s">
        <v>528</v>
      </c>
      <c r="F41" s="84">
        <v>10873</v>
      </c>
      <c r="G41" s="32">
        <v>39.21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45524</v>
      </c>
      <c r="B42" s="32">
        <v>509563</v>
      </c>
      <c r="C42" s="31" t="s">
        <v>988</v>
      </c>
      <c r="D42" s="31" t="s">
        <v>878</v>
      </c>
      <c r="E42" s="31" t="s">
        <v>529</v>
      </c>
      <c r="F42" s="84">
        <v>91319</v>
      </c>
      <c r="G42" s="32">
        <v>39.200000000000003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45524</v>
      </c>
      <c r="B43" s="32">
        <v>540266</v>
      </c>
      <c r="C43" s="31" t="s">
        <v>958</v>
      </c>
      <c r="D43" s="31" t="s">
        <v>1086</v>
      </c>
      <c r="E43" s="31" t="s">
        <v>528</v>
      </c>
      <c r="F43" s="84">
        <v>50000</v>
      </c>
      <c r="G43" s="32">
        <v>24.31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45524</v>
      </c>
      <c r="B44" s="32">
        <v>540266</v>
      </c>
      <c r="C44" s="31" t="s">
        <v>958</v>
      </c>
      <c r="D44" s="31" t="s">
        <v>959</v>
      </c>
      <c r="E44" s="31" t="s">
        <v>529</v>
      </c>
      <c r="F44" s="84">
        <v>50000</v>
      </c>
      <c r="G44" s="32">
        <v>24.31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45524</v>
      </c>
      <c r="B45" s="32">
        <v>540266</v>
      </c>
      <c r="C45" s="31" t="s">
        <v>958</v>
      </c>
      <c r="D45" s="31" t="s">
        <v>1087</v>
      </c>
      <c r="E45" s="31" t="s">
        <v>529</v>
      </c>
      <c r="F45" s="84">
        <v>39670</v>
      </c>
      <c r="G45" s="32">
        <v>24.31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45524</v>
      </c>
      <c r="B46" s="32">
        <v>540266</v>
      </c>
      <c r="C46" s="31" t="s">
        <v>958</v>
      </c>
      <c r="D46" s="31" t="s">
        <v>1088</v>
      </c>
      <c r="E46" s="31" t="s">
        <v>529</v>
      </c>
      <c r="F46" s="84">
        <v>61981</v>
      </c>
      <c r="G46" s="32">
        <v>24.31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45524</v>
      </c>
      <c r="B47" s="32">
        <v>531913</v>
      </c>
      <c r="C47" s="31" t="s">
        <v>1089</v>
      </c>
      <c r="D47" s="31" t="s">
        <v>1090</v>
      </c>
      <c r="E47" s="31" t="s">
        <v>529</v>
      </c>
      <c r="F47" s="84">
        <v>66280</v>
      </c>
      <c r="G47" s="32">
        <v>7.12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45524</v>
      </c>
      <c r="B48" s="32">
        <v>514386</v>
      </c>
      <c r="C48" s="31" t="s">
        <v>1091</v>
      </c>
      <c r="D48" s="31" t="s">
        <v>1092</v>
      </c>
      <c r="E48" s="31" t="s">
        <v>529</v>
      </c>
      <c r="F48" s="84">
        <v>98100</v>
      </c>
      <c r="G48" s="32">
        <v>7.12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45524</v>
      </c>
      <c r="B49" s="32">
        <v>513337</v>
      </c>
      <c r="C49" s="31" t="s">
        <v>1093</v>
      </c>
      <c r="D49" s="31" t="s">
        <v>1094</v>
      </c>
      <c r="E49" s="31" t="s">
        <v>528</v>
      </c>
      <c r="F49" s="84">
        <v>900000</v>
      </c>
      <c r="G49" s="32">
        <v>13.29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45524</v>
      </c>
      <c r="B50" s="32">
        <v>513337</v>
      </c>
      <c r="C50" s="31" t="s">
        <v>1093</v>
      </c>
      <c r="D50" s="31" t="s">
        <v>1095</v>
      </c>
      <c r="E50" s="31" t="s">
        <v>529</v>
      </c>
      <c r="F50" s="84">
        <v>818351</v>
      </c>
      <c r="G50" s="32">
        <v>13.29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45524</v>
      </c>
      <c r="B51" s="32">
        <v>541019</v>
      </c>
      <c r="C51" s="31" t="s">
        <v>1096</v>
      </c>
      <c r="D51" s="31" t="s">
        <v>1097</v>
      </c>
      <c r="E51" s="31" t="s">
        <v>529</v>
      </c>
      <c r="F51" s="84">
        <v>608232</v>
      </c>
      <c r="G51" s="32">
        <v>1566.5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45524</v>
      </c>
      <c r="B52" s="32">
        <v>541019</v>
      </c>
      <c r="C52" s="31" t="s">
        <v>1096</v>
      </c>
      <c r="D52" s="31" t="s">
        <v>1098</v>
      </c>
      <c r="E52" s="31" t="s">
        <v>529</v>
      </c>
      <c r="F52" s="84">
        <v>605100</v>
      </c>
      <c r="G52" s="32">
        <v>1566.5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45524</v>
      </c>
      <c r="B53" s="32">
        <v>541019</v>
      </c>
      <c r="C53" s="31" t="s">
        <v>1096</v>
      </c>
      <c r="D53" s="31" t="s">
        <v>1099</v>
      </c>
      <c r="E53" s="31" t="s">
        <v>529</v>
      </c>
      <c r="F53" s="84">
        <v>582822</v>
      </c>
      <c r="G53" s="32">
        <v>1566.5</v>
      </c>
      <c r="H53" s="32" t="s">
        <v>324</v>
      </c>
    </row>
    <row r="54" spans="1:28" customFormat="1" ht="15" customHeight="1">
      <c r="A54" s="83">
        <v>45524</v>
      </c>
      <c r="B54" s="32">
        <v>541019</v>
      </c>
      <c r="C54" s="31" t="s">
        <v>1096</v>
      </c>
      <c r="D54" s="31" t="s">
        <v>1100</v>
      </c>
      <c r="E54" s="31" t="s">
        <v>528</v>
      </c>
      <c r="F54" s="84">
        <v>487072</v>
      </c>
      <c r="G54" s="32">
        <v>1566.5</v>
      </c>
      <c r="H54" s="32" t="s">
        <v>324</v>
      </c>
    </row>
    <row r="55" spans="1:28" customFormat="1" ht="15" customHeight="1">
      <c r="A55" s="83">
        <v>45524</v>
      </c>
      <c r="B55" s="32">
        <v>541019</v>
      </c>
      <c r="C55" s="31" t="s">
        <v>1096</v>
      </c>
      <c r="D55" s="31" t="s">
        <v>1101</v>
      </c>
      <c r="E55" s="31" t="s">
        <v>528</v>
      </c>
      <c r="F55" s="84">
        <v>478800</v>
      </c>
      <c r="G55" s="32">
        <v>1566.5</v>
      </c>
      <c r="H55" s="32" t="s">
        <v>324</v>
      </c>
    </row>
    <row r="56" spans="1:28" customFormat="1" ht="15" customHeight="1">
      <c r="A56" s="83">
        <v>45524</v>
      </c>
      <c r="B56" s="32">
        <v>540377</v>
      </c>
      <c r="C56" s="31" t="s">
        <v>1102</v>
      </c>
      <c r="D56" s="31" t="s">
        <v>1103</v>
      </c>
      <c r="E56" s="31" t="s">
        <v>528</v>
      </c>
      <c r="F56" s="84">
        <v>4109178</v>
      </c>
      <c r="G56" s="32">
        <v>1.34</v>
      </c>
      <c r="H56" s="32" t="s">
        <v>324</v>
      </c>
    </row>
    <row r="57" spans="1:28" customFormat="1" ht="15" customHeight="1">
      <c r="A57" s="83">
        <v>45524</v>
      </c>
      <c r="B57" s="32">
        <v>541983</v>
      </c>
      <c r="C57" s="31" t="s">
        <v>1104</v>
      </c>
      <c r="D57" s="31" t="s">
        <v>1105</v>
      </c>
      <c r="E57" s="31" t="s">
        <v>529</v>
      </c>
      <c r="F57" s="84">
        <v>65000</v>
      </c>
      <c r="G57" s="32">
        <v>20.04</v>
      </c>
      <c r="H57" s="32" t="s">
        <v>324</v>
      </c>
    </row>
    <row r="58" spans="1:28" customFormat="1" ht="15" customHeight="1">
      <c r="A58" s="83">
        <v>45524</v>
      </c>
      <c r="B58" s="32">
        <v>543951</v>
      </c>
      <c r="C58" s="31" t="s">
        <v>989</v>
      </c>
      <c r="D58" s="31" t="s">
        <v>990</v>
      </c>
      <c r="E58" s="31" t="s">
        <v>529</v>
      </c>
      <c r="F58" s="84">
        <v>21000</v>
      </c>
      <c r="G58" s="32">
        <v>55.42</v>
      </c>
      <c r="H58" s="32" t="s">
        <v>324</v>
      </c>
    </row>
    <row r="59" spans="1:28" customFormat="1" ht="15" customHeight="1">
      <c r="A59" s="83">
        <v>45524</v>
      </c>
      <c r="B59" s="32">
        <v>500220</v>
      </c>
      <c r="C59" s="31" t="s">
        <v>1106</v>
      </c>
      <c r="D59" s="31" t="s">
        <v>1107</v>
      </c>
      <c r="E59" s="31" t="s">
        <v>529</v>
      </c>
      <c r="F59" s="84">
        <v>67954</v>
      </c>
      <c r="G59" s="32">
        <v>165.1</v>
      </c>
      <c r="H59" s="32" t="s">
        <v>324</v>
      </c>
    </row>
    <row r="60" spans="1:28" customFormat="1" ht="15" customHeight="1">
      <c r="A60" s="83">
        <v>45524</v>
      </c>
      <c r="B60" s="32">
        <v>500220</v>
      </c>
      <c r="C60" s="31" t="s">
        <v>1106</v>
      </c>
      <c r="D60" s="31" t="s">
        <v>1108</v>
      </c>
      <c r="E60" s="31" t="s">
        <v>528</v>
      </c>
      <c r="F60" s="84">
        <v>50200</v>
      </c>
      <c r="G60" s="32">
        <v>165.33</v>
      </c>
      <c r="H60" s="32" t="s">
        <v>324</v>
      </c>
    </row>
    <row r="61" spans="1:28" customFormat="1" ht="15" customHeight="1">
      <c r="A61" s="83">
        <v>45524</v>
      </c>
      <c r="B61" s="32">
        <v>543308</v>
      </c>
      <c r="C61" s="31" t="s">
        <v>422</v>
      </c>
      <c r="D61" s="31" t="s">
        <v>1109</v>
      </c>
      <c r="E61" s="31" t="s">
        <v>528</v>
      </c>
      <c r="F61" s="84">
        <v>775758</v>
      </c>
      <c r="G61" s="32">
        <v>2373.3000000000002</v>
      </c>
      <c r="H61" s="32" t="s">
        <v>324</v>
      </c>
    </row>
    <row r="62" spans="1:28" customFormat="1" ht="15" customHeight="1">
      <c r="A62" s="83">
        <v>45524</v>
      </c>
      <c r="B62" s="32">
        <v>543308</v>
      </c>
      <c r="C62" s="31" t="s">
        <v>422</v>
      </c>
      <c r="D62" s="31" t="s">
        <v>1110</v>
      </c>
      <c r="E62" s="31" t="s">
        <v>529</v>
      </c>
      <c r="F62" s="84">
        <v>713697</v>
      </c>
      <c r="G62" s="32">
        <v>2373.3000000000002</v>
      </c>
      <c r="H62" s="32" t="s">
        <v>324</v>
      </c>
    </row>
    <row r="63" spans="1:28" customFormat="1" ht="15" customHeight="1">
      <c r="A63" s="83">
        <v>45524</v>
      </c>
      <c r="B63" s="32">
        <v>544221</v>
      </c>
      <c r="C63" s="31" t="s">
        <v>1111</v>
      </c>
      <c r="D63" s="31" t="s">
        <v>1112</v>
      </c>
      <c r="E63" s="31" t="s">
        <v>529</v>
      </c>
      <c r="F63" s="84">
        <v>78000</v>
      </c>
      <c r="G63" s="32">
        <v>21.94</v>
      </c>
      <c r="H63" s="32" t="s">
        <v>324</v>
      </c>
    </row>
    <row r="64" spans="1:28" customFormat="1" ht="15" customHeight="1">
      <c r="A64" s="83">
        <v>45524</v>
      </c>
      <c r="B64" s="32">
        <v>526179</v>
      </c>
      <c r="C64" s="31" t="s">
        <v>991</v>
      </c>
      <c r="D64" s="31" t="s">
        <v>992</v>
      </c>
      <c r="E64" s="31" t="s">
        <v>528</v>
      </c>
      <c r="F64" s="84">
        <v>183384</v>
      </c>
      <c r="G64" s="32">
        <v>155.75</v>
      </c>
      <c r="H64" s="32" t="s">
        <v>324</v>
      </c>
    </row>
    <row r="65" spans="1:8" customFormat="1" ht="15" customHeight="1">
      <c r="A65" s="83">
        <v>45524</v>
      </c>
      <c r="B65" s="32">
        <v>531494</v>
      </c>
      <c r="C65" s="31" t="s">
        <v>1113</v>
      </c>
      <c r="D65" s="31" t="s">
        <v>1114</v>
      </c>
      <c r="E65" s="31" t="s">
        <v>529</v>
      </c>
      <c r="F65" s="84">
        <v>1724918</v>
      </c>
      <c r="G65" s="32">
        <v>14.42</v>
      </c>
      <c r="H65" s="32" t="s">
        <v>324</v>
      </c>
    </row>
    <row r="66" spans="1:8" customFormat="1" ht="15" customHeight="1">
      <c r="A66" s="83">
        <v>45524</v>
      </c>
      <c r="B66" s="32">
        <v>531395</v>
      </c>
      <c r="C66" s="31" t="s">
        <v>1115</v>
      </c>
      <c r="D66" s="31" t="s">
        <v>1116</v>
      </c>
      <c r="E66" s="31" t="s">
        <v>529</v>
      </c>
      <c r="F66" s="84">
        <v>36500</v>
      </c>
      <c r="G66" s="32">
        <v>60.31</v>
      </c>
      <c r="H66" s="32" t="s">
        <v>324</v>
      </c>
    </row>
    <row r="67" spans="1:8" customFormat="1" ht="15" customHeight="1">
      <c r="A67" s="83">
        <v>45524</v>
      </c>
      <c r="B67" s="32">
        <v>538742</v>
      </c>
      <c r="C67" s="31" t="s">
        <v>993</v>
      </c>
      <c r="D67" s="31" t="s">
        <v>995</v>
      </c>
      <c r="E67" s="31" t="s">
        <v>529</v>
      </c>
      <c r="F67" s="84">
        <v>39886</v>
      </c>
      <c r="G67" s="32">
        <v>26.54</v>
      </c>
      <c r="H67" s="32" t="s">
        <v>324</v>
      </c>
    </row>
    <row r="68" spans="1:8" customFormat="1" ht="15" customHeight="1">
      <c r="A68" s="83">
        <v>45524</v>
      </c>
      <c r="B68" s="32">
        <v>538742</v>
      </c>
      <c r="C68" s="31" t="s">
        <v>993</v>
      </c>
      <c r="D68" s="31" t="s">
        <v>1117</v>
      </c>
      <c r="E68" s="31" t="s">
        <v>529</v>
      </c>
      <c r="F68" s="84">
        <v>25000</v>
      </c>
      <c r="G68" s="32">
        <v>30.45</v>
      </c>
      <c r="H68" s="32" t="s">
        <v>324</v>
      </c>
    </row>
    <row r="69" spans="1:8" customFormat="1" ht="15" customHeight="1">
      <c r="A69" s="83">
        <v>45524</v>
      </c>
      <c r="B69" s="32">
        <v>538742</v>
      </c>
      <c r="C69" s="31" t="s">
        <v>993</v>
      </c>
      <c r="D69" s="31" t="s">
        <v>1117</v>
      </c>
      <c r="E69" s="31" t="s">
        <v>528</v>
      </c>
      <c r="F69" s="84">
        <v>25000</v>
      </c>
      <c r="G69" s="32">
        <v>30.73</v>
      </c>
      <c r="H69" s="32" t="s">
        <v>324</v>
      </c>
    </row>
    <row r="70" spans="1:8" customFormat="1" ht="15" customHeight="1">
      <c r="A70" s="83">
        <v>45524</v>
      </c>
      <c r="B70" s="32">
        <v>538742</v>
      </c>
      <c r="C70" s="31" t="s">
        <v>993</v>
      </c>
      <c r="D70" s="31" t="s">
        <v>1118</v>
      </c>
      <c r="E70" s="31" t="s">
        <v>528</v>
      </c>
      <c r="F70" s="84">
        <v>24002</v>
      </c>
      <c r="G70" s="32">
        <v>30.73</v>
      </c>
      <c r="H70" s="32" t="s">
        <v>324</v>
      </c>
    </row>
    <row r="71" spans="1:8" customFormat="1" ht="15" customHeight="1">
      <c r="A71" s="83">
        <v>45524</v>
      </c>
      <c r="B71" s="32">
        <v>538742</v>
      </c>
      <c r="C71" s="31" t="s">
        <v>993</v>
      </c>
      <c r="D71" s="31" t="s">
        <v>1118</v>
      </c>
      <c r="E71" s="31" t="s">
        <v>529</v>
      </c>
      <c r="F71" s="84">
        <v>24002</v>
      </c>
      <c r="G71" s="32">
        <v>30.3</v>
      </c>
      <c r="H71" s="32" t="s">
        <v>324</v>
      </c>
    </row>
    <row r="72" spans="1:8" customFormat="1" ht="15" customHeight="1">
      <c r="A72" s="83">
        <v>45524</v>
      </c>
      <c r="B72" s="32">
        <v>538742</v>
      </c>
      <c r="C72" s="31" t="s">
        <v>993</v>
      </c>
      <c r="D72" s="31" t="s">
        <v>1119</v>
      </c>
      <c r="E72" s="31" t="s">
        <v>529</v>
      </c>
      <c r="F72" s="84">
        <v>30447</v>
      </c>
      <c r="G72" s="32">
        <v>29.74</v>
      </c>
      <c r="H72" s="32" t="s">
        <v>324</v>
      </c>
    </row>
    <row r="73" spans="1:8" customFormat="1" ht="15" customHeight="1">
      <c r="A73" s="83">
        <v>45524</v>
      </c>
      <c r="B73" s="32">
        <v>538742</v>
      </c>
      <c r="C73" s="31" t="s">
        <v>993</v>
      </c>
      <c r="D73" s="31" t="s">
        <v>994</v>
      </c>
      <c r="E73" s="31" t="s">
        <v>529</v>
      </c>
      <c r="F73" s="84">
        <v>189500</v>
      </c>
      <c r="G73" s="32">
        <v>30.54</v>
      </c>
      <c r="H73" s="32" t="s">
        <v>324</v>
      </c>
    </row>
    <row r="74" spans="1:8" customFormat="1" ht="15" customHeight="1">
      <c r="A74" s="83">
        <v>45524</v>
      </c>
      <c r="B74" s="32">
        <v>538742</v>
      </c>
      <c r="C74" s="31" t="s">
        <v>993</v>
      </c>
      <c r="D74" s="31" t="s">
        <v>970</v>
      </c>
      <c r="E74" s="31" t="s">
        <v>528</v>
      </c>
      <c r="F74" s="84">
        <v>38677</v>
      </c>
      <c r="G74" s="32">
        <v>29.73</v>
      </c>
      <c r="H74" s="32" t="s">
        <v>324</v>
      </c>
    </row>
    <row r="75" spans="1:8" customFormat="1" ht="15" customHeight="1">
      <c r="A75" s="83">
        <v>45524</v>
      </c>
      <c r="B75" s="32">
        <v>538742</v>
      </c>
      <c r="C75" s="31" t="s">
        <v>993</v>
      </c>
      <c r="D75" s="31" t="s">
        <v>970</v>
      </c>
      <c r="E75" s="31" t="s">
        <v>529</v>
      </c>
      <c r="F75" s="84">
        <v>38661</v>
      </c>
      <c r="G75" s="32">
        <v>29.94</v>
      </c>
      <c r="H75" s="32" t="s">
        <v>324</v>
      </c>
    </row>
    <row r="76" spans="1:8" customFormat="1" ht="15" customHeight="1">
      <c r="A76" s="83">
        <v>45524</v>
      </c>
      <c r="B76" s="32">
        <v>538742</v>
      </c>
      <c r="C76" s="31" t="s">
        <v>993</v>
      </c>
      <c r="D76" s="31" t="s">
        <v>1120</v>
      </c>
      <c r="E76" s="31" t="s">
        <v>529</v>
      </c>
      <c r="F76" s="84">
        <v>27000</v>
      </c>
      <c r="G76" s="32">
        <v>29.89</v>
      </c>
      <c r="H76" s="32" t="s">
        <v>324</v>
      </c>
    </row>
    <row r="77" spans="1:8" customFormat="1" ht="15" customHeight="1">
      <c r="A77" s="83">
        <v>45524</v>
      </c>
      <c r="B77" s="32">
        <v>536659</v>
      </c>
      <c r="C77" s="31" t="s">
        <v>923</v>
      </c>
      <c r="D77" s="31" t="s">
        <v>1121</v>
      </c>
      <c r="E77" s="31" t="s">
        <v>528</v>
      </c>
      <c r="F77" s="84">
        <v>144361</v>
      </c>
      <c r="G77" s="32">
        <v>9.8000000000000007</v>
      </c>
      <c r="H77" s="32" t="s">
        <v>324</v>
      </c>
    </row>
    <row r="78" spans="1:8" customFormat="1" ht="15" customHeight="1">
      <c r="A78" s="83">
        <v>45524</v>
      </c>
      <c r="B78" s="32">
        <v>539495</v>
      </c>
      <c r="C78" s="31" t="s">
        <v>1122</v>
      </c>
      <c r="D78" s="31" t="s">
        <v>1123</v>
      </c>
      <c r="E78" s="31" t="s">
        <v>529</v>
      </c>
      <c r="F78" s="84">
        <v>5530</v>
      </c>
      <c r="G78" s="32">
        <v>43.49</v>
      </c>
      <c r="H78" s="32" t="s">
        <v>324</v>
      </c>
    </row>
    <row r="79" spans="1:8" customFormat="1" ht="15" customHeight="1">
      <c r="A79" s="83">
        <v>45524</v>
      </c>
      <c r="B79" s="32">
        <v>539495</v>
      </c>
      <c r="C79" s="31" t="s">
        <v>1122</v>
      </c>
      <c r="D79" s="31" t="s">
        <v>1124</v>
      </c>
      <c r="E79" s="31" t="s">
        <v>528</v>
      </c>
      <c r="F79" s="84">
        <v>5500</v>
      </c>
      <c r="G79" s="32">
        <v>43.49</v>
      </c>
      <c r="H79" s="32" t="s">
        <v>324</v>
      </c>
    </row>
    <row r="80" spans="1:8" customFormat="1" ht="15" customHeight="1">
      <c r="A80" s="83">
        <v>45524</v>
      </c>
      <c r="B80" s="32">
        <v>539561</v>
      </c>
      <c r="C80" s="31" t="s">
        <v>1125</v>
      </c>
      <c r="D80" s="31" t="s">
        <v>878</v>
      </c>
      <c r="E80" s="31" t="s">
        <v>528</v>
      </c>
      <c r="F80" s="84">
        <v>2680530</v>
      </c>
      <c r="G80" s="32">
        <v>8.3699999999999992</v>
      </c>
      <c r="H80" s="32" t="s">
        <v>324</v>
      </c>
    </row>
    <row r="81" spans="1:8" customFormat="1" ht="15" customHeight="1">
      <c r="A81" s="83">
        <v>45524</v>
      </c>
      <c r="B81" s="32">
        <v>517035</v>
      </c>
      <c r="C81" s="31" t="s">
        <v>1126</v>
      </c>
      <c r="D81" s="31" t="s">
        <v>1127</v>
      </c>
      <c r="E81" s="31" t="s">
        <v>529</v>
      </c>
      <c r="F81" s="84">
        <v>40000</v>
      </c>
      <c r="G81" s="32">
        <v>2151.1999999999998</v>
      </c>
      <c r="H81" s="32" t="s">
        <v>324</v>
      </c>
    </row>
    <row r="82" spans="1:8" customFormat="1" ht="15" customHeight="1">
      <c r="A82" s="83">
        <v>45524</v>
      </c>
      <c r="B82" s="32">
        <v>531893</v>
      </c>
      <c r="C82" s="31" t="s">
        <v>1128</v>
      </c>
      <c r="D82" s="31" t="s">
        <v>1129</v>
      </c>
      <c r="E82" s="31" t="s">
        <v>529</v>
      </c>
      <c r="F82" s="84">
        <v>4000000</v>
      </c>
      <c r="G82" s="32">
        <v>0.56999999999999995</v>
      </c>
      <c r="H82" s="32" t="s">
        <v>324</v>
      </c>
    </row>
    <row r="83" spans="1:8" customFormat="1" ht="15" customHeight="1">
      <c r="A83" s="83">
        <v>45524</v>
      </c>
      <c r="B83" s="32">
        <v>526544</v>
      </c>
      <c r="C83" s="31" t="s">
        <v>1130</v>
      </c>
      <c r="D83" s="31" t="s">
        <v>1131</v>
      </c>
      <c r="E83" s="31" t="s">
        <v>528</v>
      </c>
      <c r="F83" s="84">
        <v>978500</v>
      </c>
      <c r="G83" s="32">
        <v>10.18</v>
      </c>
      <c r="H83" s="32" t="s">
        <v>324</v>
      </c>
    </row>
    <row r="84" spans="1:8" customFormat="1" ht="15" customHeight="1">
      <c r="A84" s="83">
        <v>45524</v>
      </c>
      <c r="B84" s="32">
        <v>526544</v>
      </c>
      <c r="C84" s="31" t="s">
        <v>1130</v>
      </c>
      <c r="D84" s="31" t="s">
        <v>1132</v>
      </c>
      <c r="E84" s="31" t="s">
        <v>528</v>
      </c>
      <c r="F84" s="84">
        <v>1400000</v>
      </c>
      <c r="G84" s="32">
        <v>10</v>
      </c>
      <c r="H84" s="32" t="s">
        <v>324</v>
      </c>
    </row>
    <row r="85" spans="1:8" customFormat="1" ht="15" customHeight="1">
      <c r="A85" s="83">
        <v>45524</v>
      </c>
      <c r="B85" s="32">
        <v>540786</v>
      </c>
      <c r="C85" s="31" t="s">
        <v>996</v>
      </c>
      <c r="D85" s="31" t="s">
        <v>1133</v>
      </c>
      <c r="E85" s="31" t="s">
        <v>529</v>
      </c>
      <c r="F85" s="84">
        <v>273386</v>
      </c>
      <c r="G85" s="32">
        <v>23.41</v>
      </c>
      <c r="H85" s="32" t="s">
        <v>324</v>
      </c>
    </row>
    <row r="86" spans="1:8" customFormat="1" ht="15" customHeight="1">
      <c r="A86" s="83">
        <v>45524</v>
      </c>
      <c r="B86" s="32">
        <v>540786</v>
      </c>
      <c r="C86" s="31" t="s">
        <v>996</v>
      </c>
      <c r="D86" s="31" t="s">
        <v>924</v>
      </c>
      <c r="E86" s="31" t="s">
        <v>528</v>
      </c>
      <c r="F86" s="84">
        <v>225000</v>
      </c>
      <c r="G86" s="32">
        <v>23.42</v>
      </c>
      <c r="H86" s="32" t="s">
        <v>324</v>
      </c>
    </row>
    <row r="87" spans="1:8" customFormat="1" ht="15" customHeight="1">
      <c r="A87" s="83">
        <v>45524</v>
      </c>
      <c r="B87" s="32">
        <v>540786</v>
      </c>
      <c r="C87" s="31" t="s">
        <v>996</v>
      </c>
      <c r="D87" s="31" t="s">
        <v>924</v>
      </c>
      <c r="E87" s="31" t="s">
        <v>529</v>
      </c>
      <c r="F87" s="84">
        <v>532000</v>
      </c>
      <c r="G87" s="32">
        <v>23.07</v>
      </c>
      <c r="H87" s="32" t="s">
        <v>324</v>
      </c>
    </row>
    <row r="88" spans="1:8" customFormat="1" ht="15" customHeight="1">
      <c r="A88" s="83">
        <v>45524</v>
      </c>
      <c r="B88" s="32">
        <v>543970</v>
      </c>
      <c r="C88" s="31" t="s">
        <v>1134</v>
      </c>
      <c r="D88" s="31" t="s">
        <v>1135</v>
      </c>
      <c r="E88" s="31" t="s">
        <v>528</v>
      </c>
      <c r="F88" s="84">
        <v>9000</v>
      </c>
      <c r="G88" s="32">
        <v>73.03</v>
      </c>
      <c r="H88" s="32" t="s">
        <v>324</v>
      </c>
    </row>
    <row r="89" spans="1:8" customFormat="1" ht="15" customHeight="1">
      <c r="A89" s="83">
        <v>45524</v>
      </c>
      <c r="B89" s="32">
        <v>533014</v>
      </c>
      <c r="C89" s="31" t="s">
        <v>997</v>
      </c>
      <c r="D89" s="31" t="s">
        <v>998</v>
      </c>
      <c r="E89" s="31" t="s">
        <v>528</v>
      </c>
      <c r="F89" s="84">
        <v>390000</v>
      </c>
      <c r="G89" s="32">
        <v>69.94</v>
      </c>
      <c r="H89" s="32" t="s">
        <v>324</v>
      </c>
    </row>
    <row r="90" spans="1:8" customFormat="1" ht="15" customHeight="1">
      <c r="A90" s="83">
        <v>45524</v>
      </c>
      <c r="B90" s="32">
        <v>519566</v>
      </c>
      <c r="C90" s="31" t="s">
        <v>960</v>
      </c>
      <c r="D90" s="31" t="s">
        <v>959</v>
      </c>
      <c r="E90" s="31" t="s">
        <v>528</v>
      </c>
      <c r="F90" s="84">
        <v>1</v>
      </c>
      <c r="G90" s="32">
        <v>266.8</v>
      </c>
      <c r="H90" s="32" t="s">
        <v>324</v>
      </c>
    </row>
    <row r="91" spans="1:8" customFormat="1" ht="15" customHeight="1">
      <c r="A91" s="83">
        <v>45524</v>
      </c>
      <c r="B91" s="32">
        <v>519566</v>
      </c>
      <c r="C91" s="31" t="s">
        <v>960</v>
      </c>
      <c r="D91" s="31" t="s">
        <v>959</v>
      </c>
      <c r="E91" s="31" t="s">
        <v>529</v>
      </c>
      <c r="F91" s="84">
        <v>24001</v>
      </c>
      <c r="G91" s="32">
        <v>269.64999999999998</v>
      </c>
      <c r="H91" s="32" t="s">
        <v>324</v>
      </c>
    </row>
    <row r="92" spans="1:8" customFormat="1" ht="15" customHeight="1">
      <c r="A92" s="83">
        <v>45524</v>
      </c>
      <c r="B92" s="32">
        <v>530977</v>
      </c>
      <c r="C92" s="31" t="s">
        <v>1136</v>
      </c>
      <c r="D92" s="31" t="s">
        <v>1137</v>
      </c>
      <c r="E92" s="31" t="s">
        <v>529</v>
      </c>
      <c r="F92" s="84">
        <v>500001</v>
      </c>
      <c r="G92" s="32">
        <v>225</v>
      </c>
      <c r="H92" s="32" t="s">
        <v>324</v>
      </c>
    </row>
    <row r="93" spans="1:8" customFormat="1" ht="15" customHeight="1">
      <c r="A93" s="83">
        <v>45524</v>
      </c>
      <c r="B93" s="32">
        <v>530977</v>
      </c>
      <c r="C93" s="31" t="s">
        <v>1136</v>
      </c>
      <c r="D93" s="31" t="s">
        <v>1138</v>
      </c>
      <c r="E93" s="31" t="s">
        <v>528</v>
      </c>
      <c r="F93" s="84">
        <v>300000</v>
      </c>
      <c r="G93" s="32">
        <v>225.1</v>
      </c>
      <c r="H93" s="32" t="s">
        <v>324</v>
      </c>
    </row>
    <row r="94" spans="1:8" customFormat="1" ht="15" customHeight="1">
      <c r="A94" s="83">
        <v>45524</v>
      </c>
      <c r="B94" s="32">
        <v>530977</v>
      </c>
      <c r="C94" s="31" t="s">
        <v>1136</v>
      </c>
      <c r="D94" s="31" t="s">
        <v>951</v>
      </c>
      <c r="E94" s="31" t="s">
        <v>528</v>
      </c>
      <c r="F94" s="84">
        <v>200000</v>
      </c>
      <c r="G94" s="32">
        <v>225</v>
      </c>
      <c r="H94" s="32" t="s">
        <v>324</v>
      </c>
    </row>
    <row r="95" spans="1:8" customFormat="1" ht="15" customHeight="1">
      <c r="A95" s="83">
        <v>45524</v>
      </c>
      <c r="B95" s="32">
        <v>539217</v>
      </c>
      <c r="C95" s="31" t="s">
        <v>961</v>
      </c>
      <c r="D95" s="31" t="s">
        <v>999</v>
      </c>
      <c r="E95" s="31" t="s">
        <v>529</v>
      </c>
      <c r="F95" s="84">
        <v>4500000</v>
      </c>
      <c r="G95" s="32">
        <v>2.27</v>
      </c>
      <c r="H95" s="32" t="s">
        <v>324</v>
      </c>
    </row>
    <row r="96" spans="1:8" customFormat="1" ht="15" customHeight="1">
      <c r="A96" s="83">
        <v>45524</v>
      </c>
      <c r="B96" s="32">
        <v>513515</v>
      </c>
      <c r="C96" s="31" t="s">
        <v>1139</v>
      </c>
      <c r="D96" s="31" t="s">
        <v>1140</v>
      </c>
      <c r="E96" s="31" t="s">
        <v>528</v>
      </c>
      <c r="F96" s="84">
        <v>200000</v>
      </c>
      <c r="G96" s="32">
        <v>0.95</v>
      </c>
      <c r="H96" s="32" t="s">
        <v>324</v>
      </c>
    </row>
    <row r="97" spans="1:8" customFormat="1" ht="15" customHeight="1">
      <c r="A97" s="83">
        <v>45524</v>
      </c>
      <c r="B97" s="32">
        <v>513515</v>
      </c>
      <c r="C97" s="31" t="s">
        <v>1139</v>
      </c>
      <c r="D97" s="31" t="s">
        <v>1141</v>
      </c>
      <c r="E97" s="31" t="s">
        <v>529</v>
      </c>
      <c r="F97" s="84">
        <v>276795</v>
      </c>
      <c r="G97" s="32">
        <v>0.95</v>
      </c>
      <c r="H97" s="32" t="s">
        <v>324</v>
      </c>
    </row>
    <row r="98" spans="1:8" customFormat="1" ht="15" customHeight="1">
      <c r="A98" s="83">
        <v>45524</v>
      </c>
      <c r="B98" s="32">
        <v>540492</v>
      </c>
      <c r="C98" s="31" t="s">
        <v>939</v>
      </c>
      <c r="D98" s="31" t="s">
        <v>940</v>
      </c>
      <c r="E98" s="31" t="s">
        <v>528</v>
      </c>
      <c r="F98" s="84">
        <v>225018</v>
      </c>
      <c r="G98" s="32">
        <v>138.07</v>
      </c>
      <c r="H98" s="32" t="s">
        <v>324</v>
      </c>
    </row>
    <row r="99" spans="1:8" customFormat="1" ht="15" customHeight="1">
      <c r="A99" s="83">
        <v>45524</v>
      </c>
      <c r="B99" s="32">
        <v>540492</v>
      </c>
      <c r="C99" s="31" t="s">
        <v>939</v>
      </c>
      <c r="D99" s="31" t="s">
        <v>919</v>
      </c>
      <c r="E99" s="31" t="s">
        <v>528</v>
      </c>
      <c r="F99" s="84">
        <v>321700</v>
      </c>
      <c r="G99" s="32">
        <v>138.76</v>
      </c>
      <c r="H99" s="32" t="s">
        <v>324</v>
      </c>
    </row>
    <row r="100" spans="1:8" customFormat="1" ht="15" customHeight="1">
      <c r="A100" s="83">
        <v>45524</v>
      </c>
      <c r="B100" s="32">
        <v>540492</v>
      </c>
      <c r="C100" s="31" t="s">
        <v>939</v>
      </c>
      <c r="D100" s="31" t="s">
        <v>919</v>
      </c>
      <c r="E100" s="31" t="s">
        <v>529</v>
      </c>
      <c r="F100" s="84">
        <v>321665</v>
      </c>
      <c r="G100" s="32">
        <v>138.85</v>
      </c>
      <c r="H100" s="32" t="s">
        <v>324</v>
      </c>
    </row>
    <row r="101" spans="1:8" customFormat="1" ht="15" customHeight="1">
      <c r="A101" s="83">
        <v>45524</v>
      </c>
      <c r="B101" s="32">
        <v>540492</v>
      </c>
      <c r="C101" s="31" t="s">
        <v>939</v>
      </c>
      <c r="D101" s="31" t="s">
        <v>940</v>
      </c>
      <c r="E101" s="31" t="s">
        <v>529</v>
      </c>
      <c r="F101" s="84">
        <v>275018</v>
      </c>
      <c r="G101" s="32">
        <v>138.85</v>
      </c>
      <c r="H101" s="32" t="s">
        <v>324</v>
      </c>
    </row>
    <row r="102" spans="1:8" customFormat="1" ht="15" customHeight="1">
      <c r="A102" s="83">
        <v>45524</v>
      </c>
      <c r="B102" s="32">
        <v>513575</v>
      </c>
      <c r="C102" s="31" t="s">
        <v>1142</v>
      </c>
      <c r="D102" s="31" t="s">
        <v>1143</v>
      </c>
      <c r="E102" s="31" t="s">
        <v>528</v>
      </c>
      <c r="F102" s="84">
        <v>72579</v>
      </c>
      <c r="G102" s="32">
        <v>57.79</v>
      </c>
      <c r="H102" s="32" t="s">
        <v>324</v>
      </c>
    </row>
    <row r="103" spans="1:8" customFormat="1" ht="15" customHeight="1">
      <c r="A103" s="83">
        <v>45524</v>
      </c>
      <c r="B103" s="32">
        <v>530419</v>
      </c>
      <c r="C103" s="31" t="s">
        <v>1144</v>
      </c>
      <c r="D103" s="31" t="s">
        <v>1145</v>
      </c>
      <c r="E103" s="31" t="s">
        <v>528</v>
      </c>
      <c r="F103" s="84">
        <v>43300</v>
      </c>
      <c r="G103" s="32">
        <v>57.76</v>
      </c>
      <c r="H103" s="32" t="s">
        <v>324</v>
      </c>
    </row>
    <row r="104" spans="1:8" customFormat="1" ht="15" customHeight="1">
      <c r="A104" s="83">
        <v>45524</v>
      </c>
      <c r="B104" s="32">
        <v>542765</v>
      </c>
      <c r="C104" s="31" t="s">
        <v>1146</v>
      </c>
      <c r="D104" s="31" t="s">
        <v>1147</v>
      </c>
      <c r="E104" s="31" t="s">
        <v>529</v>
      </c>
      <c r="F104" s="84">
        <v>2000</v>
      </c>
      <c r="G104" s="32">
        <v>167.29</v>
      </c>
      <c r="H104" s="32" t="s">
        <v>324</v>
      </c>
    </row>
    <row r="105" spans="1:8" customFormat="1" ht="15" customHeight="1">
      <c r="A105" s="83">
        <v>45524</v>
      </c>
      <c r="B105" s="32">
        <v>539331</v>
      </c>
      <c r="C105" s="31" t="s">
        <v>1148</v>
      </c>
      <c r="D105" s="31" t="s">
        <v>1149</v>
      </c>
      <c r="E105" s="31" t="s">
        <v>528</v>
      </c>
      <c r="F105" s="84">
        <v>125364</v>
      </c>
      <c r="G105" s="32">
        <v>161.91</v>
      </c>
      <c r="H105" s="32" t="s">
        <v>324</v>
      </c>
    </row>
    <row r="106" spans="1:8" customFormat="1" ht="15" customHeight="1">
      <c r="A106" s="83">
        <v>45524</v>
      </c>
      <c r="B106" s="32">
        <v>539331</v>
      </c>
      <c r="C106" s="31" t="s">
        <v>1148</v>
      </c>
      <c r="D106" s="31" t="s">
        <v>1149</v>
      </c>
      <c r="E106" s="31" t="s">
        <v>529</v>
      </c>
      <c r="F106" s="84">
        <v>110195</v>
      </c>
      <c r="G106" s="32">
        <v>162.19</v>
      </c>
      <c r="H106" s="32" t="s">
        <v>324</v>
      </c>
    </row>
    <row r="107" spans="1:8" customFormat="1" ht="15" customHeight="1">
      <c r="A107" s="83">
        <v>45524</v>
      </c>
      <c r="B107" s="32">
        <v>543320</v>
      </c>
      <c r="C107" s="31" t="s">
        <v>300</v>
      </c>
      <c r="D107" s="31" t="s">
        <v>1150</v>
      </c>
      <c r="E107" s="31" t="s">
        <v>529</v>
      </c>
      <c r="F107" s="84">
        <v>92720275</v>
      </c>
      <c r="G107" s="32">
        <v>257.45999999999998</v>
      </c>
      <c r="H107" s="32" t="s">
        <v>324</v>
      </c>
    </row>
    <row r="108" spans="1:8" customFormat="1" ht="15" customHeight="1">
      <c r="A108" s="83">
        <v>45524</v>
      </c>
      <c r="B108" s="32">
        <v>543320</v>
      </c>
      <c r="C108" s="31" t="s">
        <v>300</v>
      </c>
      <c r="D108" s="31" t="s">
        <v>1151</v>
      </c>
      <c r="E108" s="31" t="s">
        <v>529</v>
      </c>
      <c r="F108" s="84">
        <v>92720275</v>
      </c>
      <c r="G108" s="32">
        <v>257.17</v>
      </c>
      <c r="H108" s="32" t="s">
        <v>324</v>
      </c>
    </row>
    <row r="109" spans="1:8" customFormat="1" ht="15" customHeight="1">
      <c r="A109" s="83">
        <v>45524</v>
      </c>
      <c r="B109" s="32" t="s">
        <v>1152</v>
      </c>
      <c r="C109" s="31" t="s">
        <v>1153</v>
      </c>
      <c r="D109" s="31" t="s">
        <v>1154</v>
      </c>
      <c r="E109" s="31" t="s">
        <v>528</v>
      </c>
      <c r="F109" s="84">
        <v>4400000</v>
      </c>
      <c r="G109" s="32">
        <v>227.51</v>
      </c>
      <c r="H109" s="32" t="s">
        <v>838</v>
      </c>
    </row>
    <row r="110" spans="1:8" customFormat="1" ht="15" customHeight="1">
      <c r="A110" s="83">
        <v>45524</v>
      </c>
      <c r="B110" s="32" t="s">
        <v>962</v>
      </c>
      <c r="C110" s="31" t="s">
        <v>963</v>
      </c>
      <c r="D110" s="31" t="s">
        <v>1021</v>
      </c>
      <c r="E110" s="31" t="s">
        <v>528</v>
      </c>
      <c r="F110" s="84">
        <v>140000</v>
      </c>
      <c r="G110" s="32">
        <v>127.48</v>
      </c>
      <c r="H110" s="32" t="s">
        <v>838</v>
      </c>
    </row>
    <row r="111" spans="1:8" customFormat="1" ht="15" customHeight="1">
      <c r="A111" s="83">
        <v>45524</v>
      </c>
      <c r="B111" s="32" t="s">
        <v>962</v>
      </c>
      <c r="C111" s="31" t="s">
        <v>963</v>
      </c>
      <c r="D111" s="31" t="s">
        <v>1155</v>
      </c>
      <c r="E111" s="31" t="s">
        <v>528</v>
      </c>
      <c r="F111" s="84">
        <v>200000</v>
      </c>
      <c r="G111" s="32">
        <v>127.5</v>
      </c>
      <c r="H111" s="32" t="s">
        <v>838</v>
      </c>
    </row>
    <row r="112" spans="1:8" customFormat="1" ht="15" customHeight="1">
      <c r="A112" s="83">
        <v>45524</v>
      </c>
      <c r="B112" s="32" t="s">
        <v>735</v>
      </c>
      <c r="C112" s="31" t="s">
        <v>1156</v>
      </c>
      <c r="D112" s="31" t="s">
        <v>892</v>
      </c>
      <c r="E112" s="31" t="s">
        <v>528</v>
      </c>
      <c r="F112" s="84">
        <v>7260646</v>
      </c>
      <c r="G112" s="32">
        <v>66.97</v>
      </c>
      <c r="H112" s="32" t="s">
        <v>838</v>
      </c>
    </row>
    <row r="113" spans="1:8" customFormat="1" ht="15" customHeight="1">
      <c r="A113" s="83">
        <v>45524</v>
      </c>
      <c r="B113" s="32" t="s">
        <v>1157</v>
      </c>
      <c r="C113" s="31" t="s">
        <v>1158</v>
      </c>
      <c r="D113" s="31" t="s">
        <v>878</v>
      </c>
      <c r="E113" s="31" t="s">
        <v>528</v>
      </c>
      <c r="F113" s="84">
        <v>50000</v>
      </c>
      <c r="G113" s="32">
        <v>34.58</v>
      </c>
      <c r="H113" s="32" t="s">
        <v>838</v>
      </c>
    </row>
    <row r="114" spans="1:8" customFormat="1" ht="15" customHeight="1">
      <c r="A114" s="83">
        <v>45524</v>
      </c>
      <c r="B114" s="32" t="s">
        <v>317</v>
      </c>
      <c r="C114" s="31" t="s">
        <v>1159</v>
      </c>
      <c r="D114" s="31" t="s">
        <v>892</v>
      </c>
      <c r="E114" s="31" t="s">
        <v>528</v>
      </c>
      <c r="F114" s="84">
        <v>594304</v>
      </c>
      <c r="G114" s="32">
        <v>2536.5100000000002</v>
      </c>
      <c r="H114" s="32" t="s">
        <v>838</v>
      </c>
    </row>
    <row r="115" spans="1:8" customFormat="1" ht="15" customHeight="1">
      <c r="A115" s="83">
        <v>45524</v>
      </c>
      <c r="B115" s="32" t="s">
        <v>317</v>
      </c>
      <c r="C115" s="31" t="s">
        <v>1159</v>
      </c>
      <c r="D115" s="31" t="s">
        <v>931</v>
      </c>
      <c r="E115" s="31" t="s">
        <v>528</v>
      </c>
      <c r="F115" s="84">
        <v>449007</v>
      </c>
      <c r="G115" s="32">
        <v>2586.5300000000002</v>
      </c>
      <c r="H115" s="32" t="s">
        <v>838</v>
      </c>
    </row>
    <row r="116" spans="1:8" customFormat="1" ht="15" customHeight="1">
      <c r="A116" s="83">
        <v>45524</v>
      </c>
      <c r="B116" s="32" t="s">
        <v>317</v>
      </c>
      <c r="C116" s="31" t="s">
        <v>1159</v>
      </c>
      <c r="D116" s="31" t="s">
        <v>967</v>
      </c>
      <c r="E116" s="31" t="s">
        <v>528</v>
      </c>
      <c r="F116" s="84">
        <v>832905</v>
      </c>
      <c r="G116" s="32">
        <v>2599.6</v>
      </c>
      <c r="H116" s="32" t="s">
        <v>838</v>
      </c>
    </row>
    <row r="117" spans="1:8" customFormat="1" ht="15" customHeight="1">
      <c r="A117" s="83">
        <v>45524</v>
      </c>
      <c r="B117" s="32" t="s">
        <v>1160</v>
      </c>
      <c r="C117" s="31" t="s">
        <v>1161</v>
      </c>
      <c r="D117" s="31" t="s">
        <v>1162</v>
      </c>
      <c r="E117" s="31" t="s">
        <v>528</v>
      </c>
      <c r="F117" s="84">
        <v>156827</v>
      </c>
      <c r="G117" s="32">
        <v>242.42</v>
      </c>
      <c r="H117" s="32" t="s">
        <v>838</v>
      </c>
    </row>
    <row r="118" spans="1:8" customFormat="1" ht="15" customHeight="1">
      <c r="A118" s="83">
        <v>45524</v>
      </c>
      <c r="B118" s="32" t="s">
        <v>1160</v>
      </c>
      <c r="C118" s="31" t="s">
        <v>1161</v>
      </c>
      <c r="D118" s="31" t="s">
        <v>892</v>
      </c>
      <c r="E118" s="31" t="s">
        <v>528</v>
      </c>
      <c r="F118" s="84">
        <v>149049</v>
      </c>
      <c r="G118" s="32">
        <v>243.19</v>
      </c>
      <c r="H118" s="32" t="s">
        <v>838</v>
      </c>
    </row>
    <row r="119" spans="1:8" customFormat="1" ht="15" customHeight="1">
      <c r="A119" s="83">
        <v>45524</v>
      </c>
      <c r="B119" s="32" t="s">
        <v>1160</v>
      </c>
      <c r="C119" s="31" t="s">
        <v>1161</v>
      </c>
      <c r="D119" s="31" t="s">
        <v>931</v>
      </c>
      <c r="E119" s="31" t="s">
        <v>528</v>
      </c>
      <c r="F119" s="84">
        <v>306576</v>
      </c>
      <c r="G119" s="32">
        <v>242.97</v>
      </c>
      <c r="H119" s="32" t="s">
        <v>838</v>
      </c>
    </row>
    <row r="120" spans="1:8" customFormat="1" ht="15" customHeight="1">
      <c r="A120" s="83">
        <v>45524</v>
      </c>
      <c r="B120" s="32" t="s">
        <v>1160</v>
      </c>
      <c r="C120" s="31" t="s">
        <v>1161</v>
      </c>
      <c r="D120" s="31" t="s">
        <v>1163</v>
      </c>
      <c r="E120" s="31" t="s">
        <v>528</v>
      </c>
      <c r="F120" s="84">
        <v>294350</v>
      </c>
      <c r="G120" s="32">
        <v>241.29</v>
      </c>
      <c r="H120" s="32" t="s">
        <v>838</v>
      </c>
    </row>
    <row r="121" spans="1:8" customFormat="1" ht="15" customHeight="1">
      <c r="A121" s="83">
        <v>45524</v>
      </c>
      <c r="B121" s="32" t="s">
        <v>948</v>
      </c>
      <c r="C121" s="31" t="s">
        <v>949</v>
      </c>
      <c r="D121" s="31" t="s">
        <v>892</v>
      </c>
      <c r="E121" s="31" t="s">
        <v>528</v>
      </c>
      <c r="F121" s="84">
        <v>627804</v>
      </c>
      <c r="G121" s="32">
        <v>370.92</v>
      </c>
      <c r="H121" s="32" t="s">
        <v>838</v>
      </c>
    </row>
    <row r="122" spans="1:8" customFormat="1" ht="15" customHeight="1">
      <c r="A122" s="83">
        <v>45524</v>
      </c>
      <c r="B122" s="32" t="s">
        <v>1164</v>
      </c>
      <c r="C122" s="31" t="s">
        <v>1165</v>
      </c>
      <c r="D122" s="31" t="s">
        <v>1166</v>
      </c>
      <c r="E122" s="31" t="s">
        <v>528</v>
      </c>
      <c r="F122" s="84">
        <v>99000</v>
      </c>
      <c r="G122" s="32">
        <v>2.29</v>
      </c>
      <c r="H122" s="32" t="s">
        <v>838</v>
      </c>
    </row>
    <row r="123" spans="1:8" customFormat="1" ht="15" customHeight="1">
      <c r="A123" s="83">
        <v>45524</v>
      </c>
      <c r="B123" s="32" t="s">
        <v>1167</v>
      </c>
      <c r="C123" s="31" t="s">
        <v>1168</v>
      </c>
      <c r="D123" s="31" t="s">
        <v>1011</v>
      </c>
      <c r="E123" s="31" t="s">
        <v>528</v>
      </c>
      <c r="F123" s="84">
        <v>417291</v>
      </c>
      <c r="G123" s="32">
        <v>34.61</v>
      </c>
      <c r="H123" s="32" t="s">
        <v>838</v>
      </c>
    </row>
    <row r="124" spans="1:8" customFormat="1" ht="15" customHeight="1">
      <c r="A124" s="83">
        <v>45524</v>
      </c>
      <c r="B124" s="32" t="s">
        <v>1001</v>
      </c>
      <c r="C124" s="31" t="s">
        <v>1002</v>
      </c>
      <c r="D124" s="31" t="s">
        <v>1003</v>
      </c>
      <c r="E124" s="31" t="s">
        <v>528</v>
      </c>
      <c r="F124" s="84">
        <v>2865930</v>
      </c>
      <c r="G124" s="32">
        <v>9.24</v>
      </c>
      <c r="H124" s="32" t="s">
        <v>838</v>
      </c>
    </row>
    <row r="125" spans="1:8" customFormat="1" ht="15" customHeight="1">
      <c r="A125" s="83">
        <v>45524</v>
      </c>
      <c r="B125" s="32" t="s">
        <v>1169</v>
      </c>
      <c r="C125" s="31" t="s">
        <v>1170</v>
      </c>
      <c r="D125" s="31" t="s">
        <v>879</v>
      </c>
      <c r="E125" s="31" t="s">
        <v>528</v>
      </c>
      <c r="F125" s="84">
        <v>624285</v>
      </c>
      <c r="G125" s="32">
        <v>190.37</v>
      </c>
      <c r="H125" s="32" t="s">
        <v>838</v>
      </c>
    </row>
    <row r="126" spans="1:8" customFormat="1" ht="15" customHeight="1">
      <c r="A126" s="83">
        <v>45524</v>
      </c>
      <c r="B126" s="32" t="s">
        <v>1169</v>
      </c>
      <c r="C126" s="31" t="s">
        <v>1170</v>
      </c>
      <c r="D126" s="31" t="s">
        <v>892</v>
      </c>
      <c r="E126" s="31" t="s">
        <v>528</v>
      </c>
      <c r="F126" s="84">
        <v>818547</v>
      </c>
      <c r="G126" s="32">
        <v>189.83</v>
      </c>
      <c r="H126" s="32" t="s">
        <v>838</v>
      </c>
    </row>
    <row r="127" spans="1:8" customFormat="1" ht="15" customHeight="1">
      <c r="A127" s="83">
        <v>45524</v>
      </c>
      <c r="B127" s="32" t="s">
        <v>1171</v>
      </c>
      <c r="C127" s="31" t="s">
        <v>1172</v>
      </c>
      <c r="D127" s="31" t="s">
        <v>892</v>
      </c>
      <c r="E127" s="31" t="s">
        <v>528</v>
      </c>
      <c r="F127" s="84">
        <v>448729</v>
      </c>
      <c r="G127" s="32">
        <v>438.45</v>
      </c>
      <c r="H127" s="32" t="s">
        <v>838</v>
      </c>
    </row>
    <row r="128" spans="1:8" customFormat="1" ht="15" customHeight="1">
      <c r="A128" s="83">
        <v>45524</v>
      </c>
      <c r="B128" s="32" t="s">
        <v>1004</v>
      </c>
      <c r="C128" s="31" t="s">
        <v>1005</v>
      </c>
      <c r="D128" s="31" t="s">
        <v>919</v>
      </c>
      <c r="E128" s="31" t="s">
        <v>528</v>
      </c>
      <c r="F128" s="84">
        <v>6288000</v>
      </c>
      <c r="G128" s="32">
        <v>2.95</v>
      </c>
      <c r="H128" s="32" t="s">
        <v>838</v>
      </c>
    </row>
    <row r="129" spans="1:8" customFormat="1" ht="15" customHeight="1">
      <c r="A129" s="83">
        <v>45524</v>
      </c>
      <c r="B129" s="32" t="s">
        <v>1004</v>
      </c>
      <c r="C129" s="31" t="s">
        <v>1005</v>
      </c>
      <c r="D129" s="31" t="s">
        <v>940</v>
      </c>
      <c r="E129" s="31" t="s">
        <v>528</v>
      </c>
      <c r="F129" s="84">
        <v>1248000</v>
      </c>
      <c r="G129" s="32">
        <v>2.95</v>
      </c>
      <c r="H129" s="32" t="s">
        <v>838</v>
      </c>
    </row>
    <row r="130" spans="1:8" customFormat="1" ht="15" customHeight="1">
      <c r="A130" s="83">
        <v>45524</v>
      </c>
      <c r="B130" s="32" t="s">
        <v>1173</v>
      </c>
      <c r="C130" s="31" t="s">
        <v>1174</v>
      </c>
      <c r="D130" s="31" t="s">
        <v>879</v>
      </c>
      <c r="E130" s="31" t="s">
        <v>528</v>
      </c>
      <c r="F130" s="84">
        <v>201587</v>
      </c>
      <c r="G130" s="32">
        <v>366.38</v>
      </c>
      <c r="H130" s="32" t="s">
        <v>838</v>
      </c>
    </row>
    <row r="131" spans="1:8" customFormat="1" ht="15" customHeight="1">
      <c r="A131" s="83">
        <v>45524</v>
      </c>
      <c r="B131" s="32" t="s">
        <v>1173</v>
      </c>
      <c r="C131" s="31" t="s">
        <v>1174</v>
      </c>
      <c r="D131" s="31" t="s">
        <v>892</v>
      </c>
      <c r="E131" s="31" t="s">
        <v>528</v>
      </c>
      <c r="F131" s="84">
        <v>289509</v>
      </c>
      <c r="G131" s="32">
        <v>362.72</v>
      </c>
      <c r="H131" s="32" t="s">
        <v>838</v>
      </c>
    </row>
    <row r="132" spans="1:8" customFormat="1" ht="15" customHeight="1">
      <c r="A132" s="83">
        <v>45524</v>
      </c>
      <c r="B132" s="32" t="s">
        <v>1030</v>
      </c>
      <c r="C132" s="31" t="s">
        <v>1031</v>
      </c>
      <c r="D132" s="31" t="s">
        <v>1175</v>
      </c>
      <c r="E132" s="31" t="s">
        <v>528</v>
      </c>
      <c r="F132" s="84">
        <v>2294261</v>
      </c>
      <c r="G132" s="32">
        <v>39.270000000000003</v>
      </c>
      <c r="H132" s="32" t="s">
        <v>838</v>
      </c>
    </row>
    <row r="133" spans="1:8" customFormat="1" ht="15" customHeight="1">
      <c r="A133" s="83">
        <v>45524</v>
      </c>
      <c r="B133" s="32" t="s">
        <v>1006</v>
      </c>
      <c r="C133" s="31" t="s">
        <v>1007</v>
      </c>
      <c r="D133" s="31" t="s">
        <v>1176</v>
      </c>
      <c r="E133" s="31" t="s">
        <v>528</v>
      </c>
      <c r="F133" s="84">
        <v>76000</v>
      </c>
      <c r="G133" s="32">
        <v>41.77</v>
      </c>
      <c r="H133" s="32" t="s">
        <v>838</v>
      </c>
    </row>
    <row r="134" spans="1:8" customFormat="1" ht="15" customHeight="1">
      <c r="A134" s="83">
        <v>45524</v>
      </c>
      <c r="B134" s="32" t="s">
        <v>965</v>
      </c>
      <c r="C134" s="31" t="s">
        <v>966</v>
      </c>
      <c r="D134" s="31" t="s">
        <v>879</v>
      </c>
      <c r="E134" s="31" t="s">
        <v>528</v>
      </c>
      <c r="F134" s="84">
        <v>329672</v>
      </c>
      <c r="G134" s="32">
        <v>356.19</v>
      </c>
      <c r="H134" s="32" t="s">
        <v>838</v>
      </c>
    </row>
    <row r="135" spans="1:8" customFormat="1" ht="15" customHeight="1">
      <c r="A135" s="83">
        <v>45524</v>
      </c>
      <c r="B135" s="32" t="s">
        <v>1008</v>
      </c>
      <c r="C135" s="31" t="s">
        <v>1009</v>
      </c>
      <c r="D135" s="31" t="s">
        <v>892</v>
      </c>
      <c r="E135" s="31" t="s">
        <v>528</v>
      </c>
      <c r="F135" s="84">
        <v>370998</v>
      </c>
      <c r="G135" s="32">
        <v>305.92</v>
      </c>
      <c r="H135" s="32" t="s">
        <v>838</v>
      </c>
    </row>
    <row r="136" spans="1:8" customFormat="1" ht="15" customHeight="1">
      <c r="A136" s="83">
        <v>45524</v>
      </c>
      <c r="B136" s="32" t="s">
        <v>1177</v>
      </c>
      <c r="C136" s="31" t="s">
        <v>1178</v>
      </c>
      <c r="D136" s="31" t="s">
        <v>1179</v>
      </c>
      <c r="E136" s="31" t="s">
        <v>528</v>
      </c>
      <c r="F136" s="84">
        <v>200409</v>
      </c>
      <c r="G136" s="32">
        <v>80.599999999999994</v>
      </c>
      <c r="H136" s="32" t="s">
        <v>838</v>
      </c>
    </row>
    <row r="137" spans="1:8" customFormat="1" ht="15" customHeight="1">
      <c r="A137" s="83">
        <v>45524</v>
      </c>
      <c r="B137" s="32" t="s">
        <v>1012</v>
      </c>
      <c r="C137" s="31" t="s">
        <v>1013</v>
      </c>
      <c r="D137" s="31" t="s">
        <v>879</v>
      </c>
      <c r="E137" s="31" t="s">
        <v>528</v>
      </c>
      <c r="F137" s="84">
        <v>3042239</v>
      </c>
      <c r="G137" s="32">
        <v>69.12</v>
      </c>
      <c r="H137" s="32" t="s">
        <v>838</v>
      </c>
    </row>
    <row r="138" spans="1:8" customFormat="1" ht="15" customHeight="1">
      <c r="A138" s="83">
        <v>45524</v>
      </c>
      <c r="B138" s="32" t="s">
        <v>1180</v>
      </c>
      <c r="C138" s="31" t="s">
        <v>1181</v>
      </c>
      <c r="D138" s="31" t="s">
        <v>951</v>
      </c>
      <c r="E138" s="31" t="s">
        <v>528</v>
      </c>
      <c r="F138" s="84">
        <v>60800</v>
      </c>
      <c r="G138" s="32">
        <v>211.99</v>
      </c>
      <c r="H138" s="32" t="s">
        <v>838</v>
      </c>
    </row>
    <row r="139" spans="1:8" customFormat="1" ht="15" customHeight="1">
      <c r="A139" s="83">
        <v>45524</v>
      </c>
      <c r="B139" s="32" t="s">
        <v>1180</v>
      </c>
      <c r="C139" s="31" t="s">
        <v>1181</v>
      </c>
      <c r="D139" s="31" t="s">
        <v>878</v>
      </c>
      <c r="E139" s="31" t="s">
        <v>528</v>
      </c>
      <c r="F139" s="84">
        <v>62400</v>
      </c>
      <c r="G139" s="32">
        <v>210.75</v>
      </c>
      <c r="H139" s="32" t="s">
        <v>838</v>
      </c>
    </row>
    <row r="140" spans="1:8" customFormat="1" ht="15" customHeight="1">
      <c r="A140" s="83">
        <v>45524</v>
      </c>
      <c r="B140" s="32" t="s">
        <v>1180</v>
      </c>
      <c r="C140" s="31" t="s">
        <v>1181</v>
      </c>
      <c r="D140" s="31" t="s">
        <v>924</v>
      </c>
      <c r="E140" s="31" t="s">
        <v>528</v>
      </c>
      <c r="F140" s="84">
        <v>25600</v>
      </c>
      <c r="G140" s="32">
        <v>217.91</v>
      </c>
      <c r="H140" s="32" t="s">
        <v>838</v>
      </c>
    </row>
    <row r="141" spans="1:8" customFormat="1" ht="15" customHeight="1">
      <c r="A141" s="83">
        <v>45524</v>
      </c>
      <c r="B141" s="32" t="s">
        <v>1180</v>
      </c>
      <c r="C141" s="31" t="s">
        <v>1181</v>
      </c>
      <c r="D141" s="31" t="s">
        <v>1010</v>
      </c>
      <c r="E141" s="31" t="s">
        <v>528</v>
      </c>
      <c r="F141" s="84">
        <v>56000</v>
      </c>
      <c r="G141" s="32">
        <v>215.18</v>
      </c>
      <c r="H141" s="32" t="s">
        <v>838</v>
      </c>
    </row>
    <row r="142" spans="1:8" customFormat="1" ht="15" customHeight="1">
      <c r="A142" s="83">
        <v>45524</v>
      </c>
      <c r="B142" s="32" t="s">
        <v>968</v>
      </c>
      <c r="C142" s="31" t="s">
        <v>969</v>
      </c>
      <c r="D142" s="31" t="s">
        <v>950</v>
      </c>
      <c r="E142" s="31" t="s">
        <v>528</v>
      </c>
      <c r="F142" s="84">
        <v>1621457</v>
      </c>
      <c r="G142" s="32">
        <v>51.18</v>
      </c>
      <c r="H142" s="32" t="s">
        <v>838</v>
      </c>
    </row>
    <row r="143" spans="1:8" customFormat="1" ht="15" customHeight="1">
      <c r="A143" s="83">
        <v>45524</v>
      </c>
      <c r="B143" s="32" t="s">
        <v>968</v>
      </c>
      <c r="C143" s="31" t="s">
        <v>969</v>
      </c>
      <c r="D143" s="31" t="s">
        <v>1182</v>
      </c>
      <c r="E143" s="31" t="s">
        <v>528</v>
      </c>
      <c r="F143" s="84">
        <v>311389</v>
      </c>
      <c r="G143" s="32">
        <v>50.63</v>
      </c>
      <c r="H143" s="32" t="s">
        <v>838</v>
      </c>
    </row>
    <row r="144" spans="1:8" customFormat="1" ht="15" customHeight="1">
      <c r="A144" s="83">
        <v>45524</v>
      </c>
      <c r="B144" s="32" t="s">
        <v>968</v>
      </c>
      <c r="C144" s="31" t="s">
        <v>969</v>
      </c>
      <c r="D144" s="31" t="s">
        <v>879</v>
      </c>
      <c r="E144" s="31" t="s">
        <v>528</v>
      </c>
      <c r="F144" s="84">
        <v>399463</v>
      </c>
      <c r="G144" s="32">
        <v>50.9</v>
      </c>
      <c r="H144" s="32" t="s">
        <v>838</v>
      </c>
    </row>
    <row r="145" spans="1:8" customFormat="1" ht="15" customHeight="1">
      <c r="A145" s="83">
        <v>45524</v>
      </c>
      <c r="B145" s="32" t="s">
        <v>968</v>
      </c>
      <c r="C145" s="31" t="s">
        <v>969</v>
      </c>
      <c r="D145" s="31" t="s">
        <v>892</v>
      </c>
      <c r="E145" s="31" t="s">
        <v>528</v>
      </c>
      <c r="F145" s="84">
        <v>571263</v>
      </c>
      <c r="G145" s="32">
        <v>51.09</v>
      </c>
      <c r="H145" s="32" t="s">
        <v>838</v>
      </c>
    </row>
    <row r="146" spans="1:8" customFormat="1" ht="15" customHeight="1">
      <c r="A146" s="83">
        <v>45524</v>
      </c>
      <c r="B146" s="32" t="s">
        <v>1183</v>
      </c>
      <c r="C146" s="31" t="s">
        <v>1184</v>
      </c>
      <c r="D146" s="31" t="s">
        <v>1185</v>
      </c>
      <c r="E146" s="31" t="s">
        <v>528</v>
      </c>
      <c r="F146" s="84">
        <v>90000</v>
      </c>
      <c r="G146" s="32">
        <v>498.75</v>
      </c>
      <c r="H146" s="32" t="s">
        <v>838</v>
      </c>
    </row>
    <row r="147" spans="1:8" customFormat="1" ht="15" customHeight="1">
      <c r="A147" s="83">
        <v>45524</v>
      </c>
      <c r="B147" s="32" t="s">
        <v>1183</v>
      </c>
      <c r="C147" s="31" t="s">
        <v>1184</v>
      </c>
      <c r="D147" s="31" t="s">
        <v>1032</v>
      </c>
      <c r="E147" s="31" t="s">
        <v>528</v>
      </c>
      <c r="F147" s="84">
        <v>199800</v>
      </c>
      <c r="G147" s="32">
        <v>484.77</v>
      </c>
      <c r="H147" s="32" t="s">
        <v>838</v>
      </c>
    </row>
    <row r="148" spans="1:8" customFormat="1" ht="15" customHeight="1">
      <c r="A148" s="83">
        <v>45524</v>
      </c>
      <c r="B148" s="32" t="s">
        <v>453</v>
      </c>
      <c r="C148" s="31" t="s">
        <v>1186</v>
      </c>
      <c r="D148" s="31" t="s">
        <v>892</v>
      </c>
      <c r="E148" s="31" t="s">
        <v>528</v>
      </c>
      <c r="F148" s="84">
        <v>961635</v>
      </c>
      <c r="G148" s="32">
        <v>789.2</v>
      </c>
      <c r="H148" s="32" t="s">
        <v>838</v>
      </c>
    </row>
    <row r="149" spans="1:8" customFormat="1" ht="15" customHeight="1">
      <c r="A149" s="83">
        <v>45524</v>
      </c>
      <c r="B149" s="32" t="s">
        <v>1015</v>
      </c>
      <c r="C149" s="31" t="s">
        <v>1016</v>
      </c>
      <c r="D149" s="31" t="s">
        <v>964</v>
      </c>
      <c r="E149" s="31" t="s">
        <v>528</v>
      </c>
      <c r="F149" s="84">
        <v>1773042</v>
      </c>
      <c r="G149" s="32">
        <v>96.78</v>
      </c>
      <c r="H149" s="32" t="s">
        <v>838</v>
      </c>
    </row>
    <row r="150" spans="1:8" customFormat="1" ht="15" customHeight="1">
      <c r="A150" s="83">
        <v>45524</v>
      </c>
      <c r="B150" s="32" t="s">
        <v>1015</v>
      </c>
      <c r="C150" s="31" t="s">
        <v>1016</v>
      </c>
      <c r="D150" s="31" t="s">
        <v>879</v>
      </c>
      <c r="E150" s="31" t="s">
        <v>528</v>
      </c>
      <c r="F150" s="84">
        <v>1386105</v>
      </c>
      <c r="G150" s="32">
        <v>95.18</v>
      </c>
      <c r="H150" s="32" t="s">
        <v>838</v>
      </c>
    </row>
    <row r="151" spans="1:8" customFormat="1" ht="15" customHeight="1">
      <c r="A151" s="83">
        <v>45524</v>
      </c>
      <c r="B151" s="32" t="s">
        <v>1015</v>
      </c>
      <c r="C151" s="31" t="s">
        <v>1016</v>
      </c>
      <c r="D151" s="31" t="s">
        <v>931</v>
      </c>
      <c r="E151" s="31" t="s">
        <v>528</v>
      </c>
      <c r="F151" s="84">
        <v>787548</v>
      </c>
      <c r="G151" s="32">
        <v>94.05</v>
      </c>
      <c r="H151" s="32" t="s">
        <v>838</v>
      </c>
    </row>
    <row r="152" spans="1:8" customFormat="1" ht="15" customHeight="1">
      <c r="A152" s="83">
        <v>45524</v>
      </c>
      <c r="B152" s="32" t="s">
        <v>1015</v>
      </c>
      <c r="C152" s="31" t="s">
        <v>1016</v>
      </c>
      <c r="D152" s="31" t="s">
        <v>967</v>
      </c>
      <c r="E152" s="31" t="s">
        <v>528</v>
      </c>
      <c r="F152" s="84">
        <v>788677</v>
      </c>
      <c r="G152" s="32">
        <v>94.87</v>
      </c>
      <c r="H152" s="32" t="s">
        <v>838</v>
      </c>
    </row>
    <row r="153" spans="1:8" customFormat="1" ht="15" customHeight="1">
      <c r="A153" s="83">
        <v>45524</v>
      </c>
      <c r="B153" s="32" t="s">
        <v>1015</v>
      </c>
      <c r="C153" s="31" t="s">
        <v>1016</v>
      </c>
      <c r="D153" s="31" t="s">
        <v>892</v>
      </c>
      <c r="E153" s="31" t="s">
        <v>528</v>
      </c>
      <c r="F153" s="84">
        <v>1325132</v>
      </c>
      <c r="G153" s="32">
        <v>94.28</v>
      </c>
      <c r="H153" s="32" t="s">
        <v>838</v>
      </c>
    </row>
    <row r="154" spans="1:8" customFormat="1" ht="15" customHeight="1">
      <c r="A154" s="83">
        <v>45524</v>
      </c>
      <c r="B154" s="32" t="s">
        <v>1187</v>
      </c>
      <c r="C154" s="31" t="s">
        <v>1188</v>
      </c>
      <c r="D154" s="31" t="s">
        <v>1189</v>
      </c>
      <c r="E154" s="31" t="s">
        <v>528</v>
      </c>
      <c r="F154" s="84">
        <v>2940159</v>
      </c>
      <c r="G154" s="32">
        <v>4.25</v>
      </c>
      <c r="H154" s="32" t="s">
        <v>838</v>
      </c>
    </row>
    <row r="155" spans="1:8" customFormat="1" ht="15" customHeight="1">
      <c r="A155" s="83">
        <v>45524</v>
      </c>
      <c r="B155" s="32" t="s">
        <v>1017</v>
      </c>
      <c r="C155" s="31" t="s">
        <v>1018</v>
      </c>
      <c r="D155" s="31" t="s">
        <v>892</v>
      </c>
      <c r="E155" s="31" t="s">
        <v>528</v>
      </c>
      <c r="F155" s="84">
        <v>1158889</v>
      </c>
      <c r="G155" s="32">
        <v>128.55000000000001</v>
      </c>
      <c r="H155" s="32" t="s">
        <v>838</v>
      </c>
    </row>
    <row r="156" spans="1:8" customFormat="1" ht="15" customHeight="1">
      <c r="A156" s="83">
        <v>45524</v>
      </c>
      <c r="B156" s="32" t="s">
        <v>1019</v>
      </c>
      <c r="C156" s="31" t="s">
        <v>1020</v>
      </c>
      <c r="D156" s="31" t="s">
        <v>1022</v>
      </c>
      <c r="E156" s="31" t="s">
        <v>528</v>
      </c>
      <c r="F156" s="84">
        <v>68000</v>
      </c>
      <c r="G156" s="32">
        <v>150.38</v>
      </c>
      <c r="H156" s="32" t="s">
        <v>838</v>
      </c>
    </row>
    <row r="157" spans="1:8" customFormat="1" ht="15" customHeight="1">
      <c r="A157" s="83">
        <v>45524</v>
      </c>
      <c r="B157" s="32" t="s">
        <v>1190</v>
      </c>
      <c r="C157" s="31" t="s">
        <v>1191</v>
      </c>
      <c r="D157" s="31" t="s">
        <v>892</v>
      </c>
      <c r="E157" s="31" t="s">
        <v>528</v>
      </c>
      <c r="F157" s="84">
        <v>115672</v>
      </c>
      <c r="G157" s="32">
        <v>1024.56</v>
      </c>
      <c r="H157" s="32" t="s">
        <v>838</v>
      </c>
    </row>
    <row r="158" spans="1:8" customFormat="1" ht="15" customHeight="1">
      <c r="A158" s="83">
        <v>45524</v>
      </c>
      <c r="B158" s="32" t="s">
        <v>1190</v>
      </c>
      <c r="C158" s="31" t="s">
        <v>1191</v>
      </c>
      <c r="D158" s="31" t="s">
        <v>967</v>
      </c>
      <c r="E158" s="31" t="s">
        <v>528</v>
      </c>
      <c r="F158" s="84">
        <v>78777</v>
      </c>
      <c r="G158" s="32">
        <v>1037.8</v>
      </c>
      <c r="H158" s="32" t="s">
        <v>838</v>
      </c>
    </row>
    <row r="159" spans="1:8" customFormat="1" ht="15" customHeight="1">
      <c r="A159" s="83">
        <v>45524</v>
      </c>
      <c r="B159" s="32" t="s">
        <v>1190</v>
      </c>
      <c r="C159" s="31" t="s">
        <v>1191</v>
      </c>
      <c r="D159" s="31" t="s">
        <v>879</v>
      </c>
      <c r="E159" s="31" t="s">
        <v>528</v>
      </c>
      <c r="F159" s="84">
        <v>100172</v>
      </c>
      <c r="G159" s="32">
        <v>1038.99</v>
      </c>
      <c r="H159" s="32" t="s">
        <v>838</v>
      </c>
    </row>
    <row r="160" spans="1:8" customFormat="1" ht="15" customHeight="1">
      <c r="A160" s="83">
        <v>45524</v>
      </c>
      <c r="B160" s="32" t="s">
        <v>1192</v>
      </c>
      <c r="C160" s="31" t="s">
        <v>1193</v>
      </c>
      <c r="D160" s="31" t="s">
        <v>892</v>
      </c>
      <c r="E160" s="31" t="s">
        <v>528</v>
      </c>
      <c r="F160" s="84">
        <v>1827049</v>
      </c>
      <c r="G160" s="32">
        <v>168.33</v>
      </c>
      <c r="H160" s="32" t="s">
        <v>838</v>
      </c>
    </row>
    <row r="161" spans="1:8" customFormat="1" ht="15" customHeight="1">
      <c r="A161" s="83">
        <v>45524</v>
      </c>
      <c r="B161" s="32" t="s">
        <v>1194</v>
      </c>
      <c r="C161" s="31" t="s">
        <v>1195</v>
      </c>
      <c r="D161" s="31" t="s">
        <v>1196</v>
      </c>
      <c r="E161" s="31" t="s">
        <v>528</v>
      </c>
      <c r="F161" s="84">
        <v>70000</v>
      </c>
      <c r="G161" s="32">
        <v>69.400000000000006</v>
      </c>
      <c r="H161" s="32" t="s">
        <v>838</v>
      </c>
    </row>
    <row r="162" spans="1:8" customFormat="1" ht="15" customHeight="1">
      <c r="A162" s="83">
        <v>45524</v>
      </c>
      <c r="B162" s="32" t="s">
        <v>1197</v>
      </c>
      <c r="C162" s="31" t="s">
        <v>1198</v>
      </c>
      <c r="D162" s="31" t="s">
        <v>1011</v>
      </c>
      <c r="E162" s="31" t="s">
        <v>528</v>
      </c>
      <c r="F162" s="84">
        <v>210140</v>
      </c>
      <c r="G162" s="32">
        <v>57.78</v>
      </c>
      <c r="H162" s="32" t="s">
        <v>838</v>
      </c>
    </row>
    <row r="163" spans="1:8" customFormat="1" ht="15" customHeight="1">
      <c r="A163" s="83">
        <v>45524</v>
      </c>
      <c r="B163" s="32" t="s">
        <v>920</v>
      </c>
      <c r="C163" s="31" t="s">
        <v>921</v>
      </c>
      <c r="D163" s="31" t="s">
        <v>922</v>
      </c>
      <c r="E163" s="31" t="s">
        <v>528</v>
      </c>
      <c r="F163" s="84">
        <v>16000</v>
      </c>
      <c r="G163" s="32">
        <v>249.44</v>
      </c>
      <c r="H163" s="32" t="s">
        <v>838</v>
      </c>
    </row>
    <row r="164" spans="1:8" customFormat="1" ht="15" customHeight="1">
      <c r="A164" s="83">
        <v>45524</v>
      </c>
      <c r="B164" s="32" t="s">
        <v>1199</v>
      </c>
      <c r="C164" s="31" t="s">
        <v>1200</v>
      </c>
      <c r="D164" s="31" t="s">
        <v>1021</v>
      </c>
      <c r="E164" s="31" t="s">
        <v>528</v>
      </c>
      <c r="F164" s="84">
        <v>275000</v>
      </c>
      <c r="G164" s="32">
        <v>200.17</v>
      </c>
      <c r="H164" s="32" t="s">
        <v>838</v>
      </c>
    </row>
    <row r="165" spans="1:8" customFormat="1" ht="15" customHeight="1">
      <c r="A165" s="83">
        <v>45524</v>
      </c>
      <c r="B165" s="32" t="s">
        <v>1199</v>
      </c>
      <c r="C165" s="31" t="s">
        <v>1200</v>
      </c>
      <c r="D165" s="31" t="s">
        <v>878</v>
      </c>
      <c r="E165" s="31" t="s">
        <v>528</v>
      </c>
      <c r="F165" s="84">
        <v>394635</v>
      </c>
      <c r="G165" s="32">
        <v>197.91</v>
      </c>
      <c r="H165" s="32" t="s">
        <v>838</v>
      </c>
    </row>
    <row r="166" spans="1:8" customFormat="1" ht="15" customHeight="1">
      <c r="A166" s="83">
        <v>45524</v>
      </c>
      <c r="B166" s="32" t="s">
        <v>1023</v>
      </c>
      <c r="C166" s="31" t="s">
        <v>1024</v>
      </c>
      <c r="D166" s="31" t="s">
        <v>892</v>
      </c>
      <c r="E166" s="31" t="s">
        <v>528</v>
      </c>
      <c r="F166" s="84">
        <v>190193</v>
      </c>
      <c r="G166" s="32">
        <v>526.14</v>
      </c>
      <c r="H166" s="32" t="s">
        <v>838</v>
      </c>
    </row>
    <row r="167" spans="1:8" customFormat="1" ht="15" customHeight="1">
      <c r="A167" s="83">
        <v>45524</v>
      </c>
      <c r="B167" s="32" t="s">
        <v>1201</v>
      </c>
      <c r="C167" s="31" t="s">
        <v>1202</v>
      </c>
      <c r="D167" s="31" t="s">
        <v>1203</v>
      </c>
      <c r="E167" s="31" t="s">
        <v>528</v>
      </c>
      <c r="F167" s="84">
        <v>144000</v>
      </c>
      <c r="G167" s="32">
        <v>209.45</v>
      </c>
      <c r="H167" s="32" t="s">
        <v>838</v>
      </c>
    </row>
    <row r="168" spans="1:8" customFormat="1" ht="15" customHeight="1">
      <c r="A168" s="83">
        <v>45524</v>
      </c>
      <c r="B168" s="32" t="s">
        <v>1201</v>
      </c>
      <c r="C168" s="31" t="s">
        <v>1202</v>
      </c>
      <c r="D168" s="31" t="s">
        <v>878</v>
      </c>
      <c r="E168" s="31" t="s">
        <v>528</v>
      </c>
      <c r="F168" s="84">
        <v>300000</v>
      </c>
      <c r="G168" s="32">
        <v>199.5</v>
      </c>
      <c r="H168" s="32" t="s">
        <v>838</v>
      </c>
    </row>
    <row r="169" spans="1:8" customFormat="1" ht="15" customHeight="1">
      <c r="A169" s="83">
        <v>45524</v>
      </c>
      <c r="B169" s="32" t="s">
        <v>971</v>
      </c>
      <c r="C169" s="31" t="s">
        <v>972</v>
      </c>
      <c r="D169" s="31" t="s">
        <v>1162</v>
      </c>
      <c r="E169" s="31" t="s">
        <v>528</v>
      </c>
      <c r="F169" s="84">
        <v>430913</v>
      </c>
      <c r="G169" s="32">
        <v>182.63</v>
      </c>
      <c r="H169" s="32" t="s">
        <v>838</v>
      </c>
    </row>
    <row r="170" spans="1:8" customFormat="1" ht="15" customHeight="1">
      <c r="A170" s="83">
        <v>45524</v>
      </c>
      <c r="B170" s="32" t="s">
        <v>971</v>
      </c>
      <c r="C170" s="31" t="s">
        <v>972</v>
      </c>
      <c r="D170" s="31" t="s">
        <v>892</v>
      </c>
      <c r="E170" s="31" t="s">
        <v>528</v>
      </c>
      <c r="F170" s="84">
        <v>365962</v>
      </c>
      <c r="G170" s="32">
        <v>183.83</v>
      </c>
      <c r="H170" s="32" t="s">
        <v>838</v>
      </c>
    </row>
    <row r="171" spans="1:8" customFormat="1" ht="15" customHeight="1">
      <c r="A171" s="83">
        <v>45524</v>
      </c>
      <c r="B171" s="32" t="s">
        <v>971</v>
      </c>
      <c r="C171" s="31" t="s">
        <v>972</v>
      </c>
      <c r="D171" s="31" t="s">
        <v>931</v>
      </c>
      <c r="E171" s="31" t="s">
        <v>528</v>
      </c>
      <c r="F171" s="84">
        <v>467631</v>
      </c>
      <c r="G171" s="32">
        <v>184.4</v>
      </c>
      <c r="H171" s="32" t="s">
        <v>838</v>
      </c>
    </row>
    <row r="172" spans="1:8" customFormat="1" ht="15" customHeight="1">
      <c r="A172" s="83">
        <v>45524</v>
      </c>
      <c r="B172" s="32" t="s">
        <v>1204</v>
      </c>
      <c r="C172" s="31" t="s">
        <v>1205</v>
      </c>
      <c r="D172" s="31" t="s">
        <v>1206</v>
      </c>
      <c r="E172" s="31" t="s">
        <v>528</v>
      </c>
      <c r="F172" s="84">
        <v>12000</v>
      </c>
      <c r="G172" s="32">
        <v>283.2</v>
      </c>
      <c r="H172" s="32" t="s">
        <v>838</v>
      </c>
    </row>
    <row r="173" spans="1:8" customFormat="1" ht="15" customHeight="1">
      <c r="A173" s="83">
        <v>45524</v>
      </c>
      <c r="B173" s="32" t="s">
        <v>1025</v>
      </c>
      <c r="C173" s="31" t="s">
        <v>1026</v>
      </c>
      <c r="D173" s="31" t="s">
        <v>1207</v>
      </c>
      <c r="E173" s="31" t="s">
        <v>528</v>
      </c>
      <c r="F173" s="84">
        <v>764870</v>
      </c>
      <c r="G173" s="32">
        <v>250.24</v>
      </c>
      <c r="H173" s="32" t="s">
        <v>838</v>
      </c>
    </row>
    <row r="174" spans="1:8" customFormat="1" ht="15" customHeight="1">
      <c r="A174" s="83">
        <v>45524</v>
      </c>
      <c r="B174" s="32" t="s">
        <v>1025</v>
      </c>
      <c r="C174" s="31" t="s">
        <v>1026</v>
      </c>
      <c r="D174" s="31" t="s">
        <v>967</v>
      </c>
      <c r="E174" s="31" t="s">
        <v>528</v>
      </c>
      <c r="F174" s="84">
        <v>1381107</v>
      </c>
      <c r="G174" s="32">
        <v>246.77</v>
      </c>
      <c r="H174" s="32" t="s">
        <v>838</v>
      </c>
    </row>
    <row r="175" spans="1:8" customFormat="1" ht="15" customHeight="1">
      <c r="A175" s="83">
        <v>45524</v>
      </c>
      <c r="B175" s="32" t="s">
        <v>1025</v>
      </c>
      <c r="C175" s="31" t="s">
        <v>1026</v>
      </c>
      <c r="D175" s="31" t="s">
        <v>931</v>
      </c>
      <c r="E175" s="31" t="s">
        <v>528</v>
      </c>
      <c r="F175" s="84">
        <v>1001300</v>
      </c>
      <c r="G175" s="32">
        <v>246.03</v>
      </c>
      <c r="H175" s="32" t="s">
        <v>838</v>
      </c>
    </row>
    <row r="176" spans="1:8" customFormat="1" ht="15" customHeight="1">
      <c r="A176" s="83">
        <v>45524</v>
      </c>
      <c r="B176" s="32" t="s">
        <v>1025</v>
      </c>
      <c r="C176" s="31" t="s">
        <v>1026</v>
      </c>
      <c r="D176" s="31" t="s">
        <v>892</v>
      </c>
      <c r="E176" s="31" t="s">
        <v>528</v>
      </c>
      <c r="F176" s="84">
        <v>774462</v>
      </c>
      <c r="G176" s="32">
        <v>249.6</v>
      </c>
      <c r="H176" s="32" t="s">
        <v>838</v>
      </c>
    </row>
    <row r="177" spans="1:8" customFormat="1" ht="15" customHeight="1">
      <c r="A177" s="83">
        <v>45524</v>
      </c>
      <c r="B177" s="32" t="s">
        <v>1025</v>
      </c>
      <c r="C177" s="31" t="s">
        <v>1026</v>
      </c>
      <c r="D177" s="31" t="s">
        <v>1208</v>
      </c>
      <c r="E177" s="31" t="s">
        <v>528</v>
      </c>
      <c r="F177" s="84">
        <v>889271</v>
      </c>
      <c r="G177" s="32">
        <v>247.89</v>
      </c>
      <c r="H177" s="32" t="s">
        <v>838</v>
      </c>
    </row>
    <row r="178" spans="1:8" customFormat="1" ht="15" customHeight="1">
      <c r="A178" s="83">
        <v>45524</v>
      </c>
      <c r="B178" s="32" t="s">
        <v>1025</v>
      </c>
      <c r="C178" s="31" t="s">
        <v>1026</v>
      </c>
      <c r="D178" s="31" t="s">
        <v>1014</v>
      </c>
      <c r="E178" s="31" t="s">
        <v>528</v>
      </c>
      <c r="F178" s="84">
        <v>1033357</v>
      </c>
      <c r="G178" s="32">
        <v>248.17</v>
      </c>
      <c r="H178" s="32" t="s">
        <v>838</v>
      </c>
    </row>
    <row r="179" spans="1:8" customFormat="1" ht="15" customHeight="1">
      <c r="A179" s="83">
        <v>45524</v>
      </c>
      <c r="B179" s="32" t="s">
        <v>952</v>
      </c>
      <c r="C179" s="31" t="s">
        <v>953</v>
      </c>
      <c r="D179" s="31" t="s">
        <v>1209</v>
      </c>
      <c r="E179" s="31" t="s">
        <v>528</v>
      </c>
      <c r="F179" s="84">
        <v>70665</v>
      </c>
      <c r="G179" s="32">
        <v>226.77</v>
      </c>
      <c r="H179" s="32" t="s">
        <v>838</v>
      </c>
    </row>
    <row r="180" spans="1:8" customFormat="1" ht="15" customHeight="1">
      <c r="A180" s="83">
        <v>45524</v>
      </c>
      <c r="B180" s="32" t="s">
        <v>1210</v>
      </c>
      <c r="C180" s="31" t="s">
        <v>1211</v>
      </c>
      <c r="D180" s="31" t="s">
        <v>878</v>
      </c>
      <c r="E180" s="31" t="s">
        <v>528</v>
      </c>
      <c r="F180" s="84">
        <v>588167</v>
      </c>
      <c r="G180" s="32">
        <v>58.11</v>
      </c>
      <c r="H180" s="32" t="s">
        <v>838</v>
      </c>
    </row>
    <row r="181" spans="1:8" customFormat="1" ht="15" customHeight="1">
      <c r="A181" s="83">
        <v>45524</v>
      </c>
      <c r="B181" s="32" t="s">
        <v>508</v>
      </c>
      <c r="C181" s="31" t="s">
        <v>1212</v>
      </c>
      <c r="D181" s="31" t="s">
        <v>892</v>
      </c>
      <c r="E181" s="31" t="s">
        <v>528</v>
      </c>
      <c r="F181" s="84">
        <v>1111956</v>
      </c>
      <c r="G181" s="32">
        <v>330.08</v>
      </c>
      <c r="H181" s="32" t="s">
        <v>838</v>
      </c>
    </row>
    <row r="182" spans="1:8" customFormat="1" ht="15" customHeight="1">
      <c r="A182" s="83">
        <v>45524</v>
      </c>
      <c r="B182" s="32" t="s">
        <v>1152</v>
      </c>
      <c r="C182" s="31" t="s">
        <v>1153</v>
      </c>
      <c r="D182" s="31" t="s">
        <v>1213</v>
      </c>
      <c r="E182" s="31" t="s">
        <v>529</v>
      </c>
      <c r="F182" s="84">
        <v>4400000</v>
      </c>
      <c r="G182" s="32">
        <v>227.51</v>
      </c>
      <c r="H182" s="32" t="s">
        <v>838</v>
      </c>
    </row>
    <row r="183" spans="1:8" customFormat="1" ht="15" customHeight="1">
      <c r="A183" s="83">
        <v>45524</v>
      </c>
      <c r="B183" s="32" t="s">
        <v>962</v>
      </c>
      <c r="C183" s="31" t="s">
        <v>963</v>
      </c>
      <c r="D183" s="31" t="s">
        <v>1214</v>
      </c>
      <c r="E183" s="31" t="s">
        <v>529</v>
      </c>
      <c r="F183" s="84">
        <v>274000</v>
      </c>
      <c r="G183" s="32">
        <v>127.42</v>
      </c>
      <c r="H183" s="32" t="s">
        <v>838</v>
      </c>
    </row>
    <row r="184" spans="1:8" customFormat="1" ht="15" customHeight="1">
      <c r="A184" s="83">
        <v>45524</v>
      </c>
      <c r="B184" s="32" t="s">
        <v>962</v>
      </c>
      <c r="C184" s="31" t="s">
        <v>963</v>
      </c>
      <c r="D184" s="31" t="s">
        <v>1215</v>
      </c>
      <c r="E184" s="31" t="s">
        <v>529</v>
      </c>
      <c r="F184" s="84">
        <v>100000</v>
      </c>
      <c r="G184" s="32">
        <v>126.88</v>
      </c>
      <c r="H184" s="32" t="s">
        <v>838</v>
      </c>
    </row>
    <row r="185" spans="1:8" customFormat="1" ht="15" customHeight="1">
      <c r="A185" s="83">
        <v>45524</v>
      </c>
      <c r="B185" s="32" t="s">
        <v>962</v>
      </c>
      <c r="C185" s="31" t="s">
        <v>963</v>
      </c>
      <c r="D185" s="31" t="s">
        <v>1216</v>
      </c>
      <c r="E185" s="31" t="s">
        <v>529</v>
      </c>
      <c r="F185" s="84">
        <v>116000</v>
      </c>
      <c r="G185" s="32">
        <v>127.5</v>
      </c>
      <c r="H185" s="32" t="s">
        <v>838</v>
      </c>
    </row>
    <row r="186" spans="1:8" customFormat="1" ht="15" customHeight="1">
      <c r="A186" s="83">
        <v>45524</v>
      </c>
      <c r="B186" s="32" t="s">
        <v>962</v>
      </c>
      <c r="C186" s="31" t="s">
        <v>963</v>
      </c>
      <c r="D186" s="31" t="s">
        <v>878</v>
      </c>
      <c r="E186" s="31" t="s">
        <v>529</v>
      </c>
      <c r="F186" s="84">
        <v>148000</v>
      </c>
      <c r="G186" s="32">
        <v>127.5</v>
      </c>
      <c r="H186" s="32" t="s">
        <v>838</v>
      </c>
    </row>
    <row r="187" spans="1:8" customFormat="1" ht="15" customHeight="1">
      <c r="A187" s="83">
        <v>45524</v>
      </c>
      <c r="B187" s="32" t="s">
        <v>962</v>
      </c>
      <c r="C187" s="31" t="s">
        <v>963</v>
      </c>
      <c r="D187" s="31" t="s">
        <v>964</v>
      </c>
      <c r="E187" s="31" t="s">
        <v>529</v>
      </c>
      <c r="F187" s="84">
        <v>200000</v>
      </c>
      <c r="G187" s="32">
        <v>127.5</v>
      </c>
      <c r="H187" s="32" t="s">
        <v>838</v>
      </c>
    </row>
    <row r="188" spans="1:8" customFormat="1" ht="15" customHeight="1">
      <c r="A188" s="83">
        <v>45524</v>
      </c>
      <c r="B188" s="32" t="s">
        <v>962</v>
      </c>
      <c r="C188" s="31" t="s">
        <v>963</v>
      </c>
      <c r="D188" s="31" t="s">
        <v>1217</v>
      </c>
      <c r="E188" s="31" t="s">
        <v>529</v>
      </c>
      <c r="F188" s="84">
        <v>240000</v>
      </c>
      <c r="G188" s="32">
        <v>127.5</v>
      </c>
      <c r="H188" s="32" t="s">
        <v>838</v>
      </c>
    </row>
    <row r="189" spans="1:8" customFormat="1" ht="15" customHeight="1">
      <c r="A189" s="83">
        <v>45524</v>
      </c>
      <c r="B189" s="32" t="s">
        <v>735</v>
      </c>
      <c r="C189" s="31" t="s">
        <v>1156</v>
      </c>
      <c r="D189" s="31" t="s">
        <v>892</v>
      </c>
      <c r="E189" s="31" t="s">
        <v>529</v>
      </c>
      <c r="F189" s="84">
        <v>7260646</v>
      </c>
      <c r="G189" s="32">
        <v>67.03</v>
      </c>
      <c r="H189" s="32" t="s">
        <v>838</v>
      </c>
    </row>
    <row r="190" spans="1:8" customFormat="1" ht="15" customHeight="1">
      <c r="A190" s="83">
        <v>45524</v>
      </c>
      <c r="B190" s="32" t="s">
        <v>1157</v>
      </c>
      <c r="C190" s="31" t="s">
        <v>1158</v>
      </c>
      <c r="D190" s="31" t="s">
        <v>878</v>
      </c>
      <c r="E190" s="31" t="s">
        <v>529</v>
      </c>
      <c r="F190" s="84">
        <v>171000</v>
      </c>
      <c r="G190" s="32">
        <v>34.619999999999997</v>
      </c>
      <c r="H190" s="32" t="s">
        <v>838</v>
      </c>
    </row>
    <row r="191" spans="1:8" customFormat="1" ht="15" customHeight="1">
      <c r="A191" s="83">
        <v>45524</v>
      </c>
      <c r="B191" s="32" t="s">
        <v>317</v>
      </c>
      <c r="C191" s="31" t="s">
        <v>1159</v>
      </c>
      <c r="D191" s="31" t="s">
        <v>931</v>
      </c>
      <c r="E191" s="31" t="s">
        <v>529</v>
      </c>
      <c r="F191" s="84">
        <v>481779</v>
      </c>
      <c r="G191" s="32">
        <v>2591.59</v>
      </c>
      <c r="H191" s="32" t="s">
        <v>838</v>
      </c>
    </row>
    <row r="192" spans="1:8" customFormat="1" ht="15" customHeight="1">
      <c r="A192" s="83">
        <v>45524</v>
      </c>
      <c r="B192" s="32" t="s">
        <v>317</v>
      </c>
      <c r="C192" s="31" t="s">
        <v>1159</v>
      </c>
      <c r="D192" s="31" t="s">
        <v>967</v>
      </c>
      <c r="E192" s="31" t="s">
        <v>529</v>
      </c>
      <c r="F192" s="84">
        <v>832905</v>
      </c>
      <c r="G192" s="32">
        <v>2601.13</v>
      </c>
      <c r="H192" s="32" t="s">
        <v>838</v>
      </c>
    </row>
    <row r="193" spans="1:8" customFormat="1" ht="15" customHeight="1">
      <c r="A193" s="83">
        <v>45524</v>
      </c>
      <c r="B193" s="32" t="s">
        <v>317</v>
      </c>
      <c r="C193" s="31" t="s">
        <v>1159</v>
      </c>
      <c r="D193" s="31" t="s">
        <v>892</v>
      </c>
      <c r="E193" s="31" t="s">
        <v>529</v>
      </c>
      <c r="F193" s="84">
        <v>594304</v>
      </c>
      <c r="G193" s="32">
        <v>2536.73</v>
      </c>
      <c r="H193" s="32" t="s">
        <v>838</v>
      </c>
    </row>
    <row r="194" spans="1:8" customFormat="1" ht="15" customHeight="1">
      <c r="A194" s="83">
        <v>45524</v>
      </c>
      <c r="B194" s="32" t="s">
        <v>1218</v>
      </c>
      <c r="C194" s="31" t="s">
        <v>1219</v>
      </c>
      <c r="D194" s="31" t="s">
        <v>1220</v>
      </c>
      <c r="E194" s="31" t="s">
        <v>529</v>
      </c>
      <c r="F194" s="84">
        <v>95732</v>
      </c>
      <c r="G194" s="32">
        <v>61.2</v>
      </c>
      <c r="H194" s="32" t="s">
        <v>838</v>
      </c>
    </row>
    <row r="195" spans="1:8" customFormat="1" ht="15" customHeight="1">
      <c r="A195" s="297">
        <v>45524</v>
      </c>
      <c r="B195" s="298" t="s">
        <v>1221</v>
      </c>
      <c r="C195" s="194" t="s">
        <v>1222</v>
      </c>
      <c r="D195" s="194" t="s">
        <v>1021</v>
      </c>
      <c r="E195" s="194" t="s">
        <v>529</v>
      </c>
      <c r="F195" s="299">
        <v>118000</v>
      </c>
      <c r="G195" s="298">
        <v>168.68</v>
      </c>
      <c r="H195" s="32" t="s">
        <v>838</v>
      </c>
    </row>
    <row r="196" spans="1:8" ht="15" customHeight="1">
      <c r="A196" s="300">
        <v>45524</v>
      </c>
      <c r="B196" s="218" t="s">
        <v>1160</v>
      </c>
      <c r="C196" s="206" t="s">
        <v>1161</v>
      </c>
      <c r="D196" s="206" t="s">
        <v>1163</v>
      </c>
      <c r="E196" s="206" t="s">
        <v>529</v>
      </c>
      <c r="F196" s="301">
        <v>294350</v>
      </c>
      <c r="G196" s="218">
        <v>242.66</v>
      </c>
      <c r="H196" s="32" t="s">
        <v>838</v>
      </c>
    </row>
    <row r="197" spans="1:8" ht="15" customHeight="1">
      <c r="A197" s="300">
        <v>45524</v>
      </c>
      <c r="B197" s="218" t="s">
        <v>1160</v>
      </c>
      <c r="C197" s="206" t="s">
        <v>1161</v>
      </c>
      <c r="D197" s="206" t="s">
        <v>892</v>
      </c>
      <c r="E197" s="206" t="s">
        <v>529</v>
      </c>
      <c r="F197" s="301">
        <v>149049</v>
      </c>
      <c r="G197" s="218">
        <v>242.66</v>
      </c>
      <c r="H197" s="32" t="s">
        <v>838</v>
      </c>
    </row>
    <row r="198" spans="1:8" ht="15" customHeight="1">
      <c r="A198" s="300">
        <v>45524</v>
      </c>
      <c r="B198" s="218" t="s">
        <v>1160</v>
      </c>
      <c r="C198" s="206" t="s">
        <v>1161</v>
      </c>
      <c r="D198" s="206" t="s">
        <v>931</v>
      </c>
      <c r="E198" s="206" t="s">
        <v>529</v>
      </c>
      <c r="F198" s="301">
        <v>307248</v>
      </c>
      <c r="G198" s="218">
        <v>241.25</v>
      </c>
      <c r="H198" s="32" t="s">
        <v>838</v>
      </c>
    </row>
    <row r="199" spans="1:8" ht="15" customHeight="1">
      <c r="A199" s="300">
        <v>45524</v>
      </c>
      <c r="B199" s="218" t="s">
        <v>1160</v>
      </c>
      <c r="C199" s="206" t="s">
        <v>1161</v>
      </c>
      <c r="D199" s="206" t="s">
        <v>1162</v>
      </c>
      <c r="E199" s="206" t="s">
        <v>529</v>
      </c>
      <c r="F199" s="301">
        <v>156827</v>
      </c>
      <c r="G199" s="218">
        <v>241.54</v>
      </c>
      <c r="H199" s="32" t="s">
        <v>838</v>
      </c>
    </row>
    <row r="200" spans="1:8" ht="15" customHeight="1">
      <c r="A200" s="300">
        <v>45524</v>
      </c>
      <c r="B200" s="218" t="s">
        <v>948</v>
      </c>
      <c r="C200" s="206" t="s">
        <v>949</v>
      </c>
      <c r="D200" s="206" t="s">
        <v>892</v>
      </c>
      <c r="E200" s="206" t="s">
        <v>529</v>
      </c>
      <c r="F200" s="301">
        <v>627804</v>
      </c>
      <c r="G200" s="218">
        <v>370.94</v>
      </c>
      <c r="H200" s="32" t="s">
        <v>838</v>
      </c>
    </row>
    <row r="201" spans="1:8" ht="15" customHeight="1">
      <c r="A201" s="300">
        <v>45524</v>
      </c>
      <c r="B201" s="218" t="s">
        <v>1164</v>
      </c>
      <c r="C201" s="206" t="s">
        <v>1165</v>
      </c>
      <c r="D201" s="206" t="s">
        <v>1166</v>
      </c>
      <c r="E201" s="206" t="s">
        <v>529</v>
      </c>
      <c r="F201" s="301">
        <v>66000</v>
      </c>
      <c r="G201" s="218">
        <v>2.2200000000000002</v>
      </c>
      <c r="H201" s="32" t="s">
        <v>838</v>
      </c>
    </row>
    <row r="202" spans="1:8" ht="15" customHeight="1">
      <c r="A202" s="300">
        <v>45524</v>
      </c>
      <c r="B202" s="218" t="s">
        <v>1164</v>
      </c>
      <c r="C202" s="206" t="s">
        <v>1165</v>
      </c>
      <c r="D202" s="206" t="s">
        <v>1223</v>
      </c>
      <c r="E202" s="206" t="s">
        <v>529</v>
      </c>
      <c r="F202" s="301">
        <v>87000</v>
      </c>
      <c r="G202" s="218">
        <v>2.2999999999999998</v>
      </c>
      <c r="H202" s="32" t="s">
        <v>838</v>
      </c>
    </row>
    <row r="203" spans="1:8" ht="15" customHeight="1">
      <c r="A203" s="300">
        <v>45524</v>
      </c>
      <c r="B203" s="218" t="s">
        <v>1167</v>
      </c>
      <c r="C203" s="206" t="s">
        <v>1168</v>
      </c>
      <c r="D203" s="206" t="s">
        <v>1011</v>
      </c>
      <c r="E203" s="206" t="s">
        <v>529</v>
      </c>
      <c r="F203" s="301">
        <v>302840</v>
      </c>
      <c r="G203" s="218">
        <v>34.94</v>
      </c>
      <c r="H203" s="32" t="s">
        <v>838</v>
      </c>
    </row>
    <row r="204" spans="1:8" ht="15" customHeight="1">
      <c r="A204" s="300">
        <v>45524</v>
      </c>
      <c r="B204" s="218" t="s">
        <v>973</v>
      </c>
      <c r="C204" s="206" t="s">
        <v>974</v>
      </c>
      <c r="D204" s="206" t="s">
        <v>1224</v>
      </c>
      <c r="E204" s="206" t="s">
        <v>529</v>
      </c>
      <c r="F204" s="301">
        <v>150000</v>
      </c>
      <c r="G204" s="218">
        <v>32</v>
      </c>
      <c r="H204" s="32" t="s">
        <v>838</v>
      </c>
    </row>
    <row r="205" spans="1:8" ht="15" customHeight="1">
      <c r="A205" s="300">
        <v>45524</v>
      </c>
      <c r="B205" s="218" t="s">
        <v>1027</v>
      </c>
      <c r="C205" s="206" t="s">
        <v>1028</v>
      </c>
      <c r="D205" s="206" t="s">
        <v>1029</v>
      </c>
      <c r="E205" s="206" t="s">
        <v>529</v>
      </c>
      <c r="F205" s="301">
        <v>147411</v>
      </c>
      <c r="G205" s="218">
        <v>865.42</v>
      </c>
      <c r="H205" s="32" t="s">
        <v>838</v>
      </c>
    </row>
    <row r="206" spans="1:8" ht="15" customHeight="1">
      <c r="A206" s="300">
        <v>45524</v>
      </c>
      <c r="B206" s="218" t="s">
        <v>1001</v>
      </c>
      <c r="C206" s="206" t="s">
        <v>1002</v>
      </c>
      <c r="D206" s="206" t="s">
        <v>1003</v>
      </c>
      <c r="E206" s="206" t="s">
        <v>529</v>
      </c>
      <c r="F206" s="301">
        <v>2865930</v>
      </c>
      <c r="G206" s="218">
        <v>9.1999999999999993</v>
      </c>
      <c r="H206" s="32" t="s">
        <v>838</v>
      </c>
    </row>
    <row r="207" spans="1:8" ht="15" customHeight="1">
      <c r="A207" s="300">
        <v>45524</v>
      </c>
      <c r="B207" s="218" t="s">
        <v>1169</v>
      </c>
      <c r="C207" s="206" t="s">
        <v>1170</v>
      </c>
      <c r="D207" s="206" t="s">
        <v>892</v>
      </c>
      <c r="E207" s="206" t="s">
        <v>529</v>
      </c>
      <c r="F207" s="301">
        <v>818547</v>
      </c>
      <c r="G207" s="218">
        <v>190.19</v>
      </c>
      <c r="H207" s="32" t="s">
        <v>838</v>
      </c>
    </row>
    <row r="208" spans="1:8" ht="15" customHeight="1">
      <c r="A208" s="300">
        <v>45524</v>
      </c>
      <c r="B208" s="218" t="s">
        <v>1169</v>
      </c>
      <c r="C208" s="206" t="s">
        <v>1170</v>
      </c>
      <c r="D208" s="206" t="s">
        <v>879</v>
      </c>
      <c r="E208" s="206" t="s">
        <v>529</v>
      </c>
      <c r="F208" s="301">
        <v>517394</v>
      </c>
      <c r="G208" s="218">
        <v>190.49</v>
      </c>
      <c r="H208" s="32" t="s">
        <v>838</v>
      </c>
    </row>
    <row r="209" spans="1:8" ht="15" customHeight="1">
      <c r="A209" s="300">
        <v>45524</v>
      </c>
      <c r="B209" s="218" t="s">
        <v>1225</v>
      </c>
      <c r="C209" s="206" t="s">
        <v>1226</v>
      </c>
      <c r="D209" s="206" t="s">
        <v>1227</v>
      </c>
      <c r="E209" s="206" t="s">
        <v>529</v>
      </c>
      <c r="F209" s="301">
        <v>236287</v>
      </c>
      <c r="G209" s="218">
        <v>730.36</v>
      </c>
      <c r="H209" s="32" t="s">
        <v>838</v>
      </c>
    </row>
    <row r="210" spans="1:8" ht="15" customHeight="1">
      <c r="A210" s="300">
        <v>45524</v>
      </c>
      <c r="B210" s="218" t="s">
        <v>1171</v>
      </c>
      <c r="C210" s="206" t="s">
        <v>1172</v>
      </c>
      <c r="D210" s="206" t="s">
        <v>892</v>
      </c>
      <c r="E210" s="206" t="s">
        <v>529</v>
      </c>
      <c r="F210" s="301">
        <v>448729</v>
      </c>
      <c r="G210" s="218">
        <v>438.55</v>
      </c>
      <c r="H210" s="32" t="s">
        <v>838</v>
      </c>
    </row>
    <row r="211" spans="1:8" ht="15" customHeight="1">
      <c r="A211" s="300">
        <v>45524</v>
      </c>
      <c r="B211" s="218" t="s">
        <v>1004</v>
      </c>
      <c r="C211" s="206" t="s">
        <v>1005</v>
      </c>
      <c r="D211" s="206" t="s">
        <v>940</v>
      </c>
      <c r="E211" s="206" t="s">
        <v>529</v>
      </c>
      <c r="F211" s="301">
        <v>1248000</v>
      </c>
      <c r="G211" s="218">
        <v>2.95</v>
      </c>
      <c r="H211" s="32" t="s">
        <v>838</v>
      </c>
    </row>
    <row r="212" spans="1:8" ht="15" customHeight="1">
      <c r="A212" s="300">
        <v>45524</v>
      </c>
      <c r="B212" s="218" t="s">
        <v>1004</v>
      </c>
      <c r="C212" s="206" t="s">
        <v>1005</v>
      </c>
      <c r="D212" s="206" t="s">
        <v>1228</v>
      </c>
      <c r="E212" s="206" t="s">
        <v>529</v>
      </c>
      <c r="F212" s="301">
        <v>1536000</v>
      </c>
      <c r="G212" s="218">
        <v>2.95</v>
      </c>
      <c r="H212" s="32" t="s">
        <v>838</v>
      </c>
    </row>
    <row r="213" spans="1:8" ht="15" customHeight="1">
      <c r="A213" s="300">
        <v>45524</v>
      </c>
      <c r="B213" s="218" t="s">
        <v>1004</v>
      </c>
      <c r="C213" s="206" t="s">
        <v>1005</v>
      </c>
      <c r="D213" s="206" t="s">
        <v>1229</v>
      </c>
      <c r="E213" s="206" t="s">
        <v>529</v>
      </c>
      <c r="F213" s="301">
        <v>20016000</v>
      </c>
      <c r="G213" s="218">
        <v>2.95</v>
      </c>
      <c r="H213" s="32" t="s">
        <v>838</v>
      </c>
    </row>
    <row r="214" spans="1:8" ht="15" customHeight="1">
      <c r="A214" s="300">
        <v>45524</v>
      </c>
      <c r="B214" s="218" t="s">
        <v>1004</v>
      </c>
      <c r="C214" s="206" t="s">
        <v>1005</v>
      </c>
      <c r="D214" s="206" t="s">
        <v>919</v>
      </c>
      <c r="E214" s="206" t="s">
        <v>529</v>
      </c>
      <c r="F214" s="301">
        <v>6288000</v>
      </c>
      <c r="G214" s="218">
        <v>2.95</v>
      </c>
      <c r="H214" s="32" t="s">
        <v>838</v>
      </c>
    </row>
    <row r="215" spans="1:8" ht="15" customHeight="1">
      <c r="A215" s="300">
        <v>45524</v>
      </c>
      <c r="B215" s="218" t="s">
        <v>1173</v>
      </c>
      <c r="C215" s="206" t="s">
        <v>1174</v>
      </c>
      <c r="D215" s="206" t="s">
        <v>892</v>
      </c>
      <c r="E215" s="206" t="s">
        <v>529</v>
      </c>
      <c r="F215" s="301">
        <v>289621</v>
      </c>
      <c r="G215" s="218">
        <v>362.83</v>
      </c>
      <c r="H215" s="32" t="s">
        <v>838</v>
      </c>
    </row>
    <row r="216" spans="1:8" ht="15" customHeight="1">
      <c r="A216" s="300">
        <v>45524</v>
      </c>
      <c r="B216" s="218" t="s">
        <v>1173</v>
      </c>
      <c r="C216" s="206" t="s">
        <v>1174</v>
      </c>
      <c r="D216" s="206" t="s">
        <v>879</v>
      </c>
      <c r="E216" s="206" t="s">
        <v>529</v>
      </c>
      <c r="F216" s="301">
        <v>176363</v>
      </c>
      <c r="G216" s="218">
        <v>363.35</v>
      </c>
      <c r="H216" s="32" t="s">
        <v>838</v>
      </c>
    </row>
    <row r="217" spans="1:8" ht="15" customHeight="1">
      <c r="A217" s="300">
        <v>45524</v>
      </c>
      <c r="B217" s="218" t="s">
        <v>1030</v>
      </c>
      <c r="C217" s="206" t="s">
        <v>1031</v>
      </c>
      <c r="D217" s="206" t="s">
        <v>975</v>
      </c>
      <c r="E217" s="206" t="s">
        <v>529</v>
      </c>
      <c r="F217" s="301">
        <v>2328126</v>
      </c>
      <c r="G217" s="218">
        <v>39.049999999999997</v>
      </c>
      <c r="H217" s="32" t="s">
        <v>838</v>
      </c>
    </row>
    <row r="218" spans="1:8" ht="15" customHeight="1">
      <c r="A218" s="300">
        <v>45524</v>
      </c>
      <c r="B218" s="218" t="s">
        <v>1030</v>
      </c>
      <c r="C218" s="206" t="s">
        <v>1031</v>
      </c>
      <c r="D218" s="206" t="s">
        <v>1175</v>
      </c>
      <c r="E218" s="206" t="s">
        <v>529</v>
      </c>
      <c r="F218" s="301">
        <v>1753636</v>
      </c>
      <c r="G218" s="218">
        <v>39.4</v>
      </c>
      <c r="H218" s="32" t="s">
        <v>838</v>
      </c>
    </row>
    <row r="219" spans="1:8" ht="15" customHeight="1">
      <c r="A219" s="300">
        <v>45524</v>
      </c>
      <c r="B219" s="218" t="s">
        <v>1006</v>
      </c>
      <c r="C219" s="206" t="s">
        <v>1007</v>
      </c>
      <c r="D219" s="206" t="s">
        <v>1176</v>
      </c>
      <c r="E219" s="206" t="s">
        <v>529</v>
      </c>
      <c r="F219" s="301">
        <v>8000</v>
      </c>
      <c r="G219" s="218">
        <v>41</v>
      </c>
      <c r="H219" s="32" t="s">
        <v>838</v>
      </c>
    </row>
    <row r="220" spans="1:8" ht="15" customHeight="1">
      <c r="A220" s="300">
        <v>45524</v>
      </c>
      <c r="B220" s="218" t="s">
        <v>965</v>
      </c>
      <c r="C220" s="206" t="s">
        <v>966</v>
      </c>
      <c r="D220" s="206" t="s">
        <v>879</v>
      </c>
      <c r="E220" s="206" t="s">
        <v>529</v>
      </c>
      <c r="F220" s="301">
        <v>442246</v>
      </c>
      <c r="G220" s="218">
        <v>357.16</v>
      </c>
      <c r="H220" s="32" t="s">
        <v>838</v>
      </c>
    </row>
    <row r="221" spans="1:8" ht="15" customHeight="1">
      <c r="A221" s="300">
        <v>45524</v>
      </c>
      <c r="B221" s="218" t="s">
        <v>1008</v>
      </c>
      <c r="C221" s="206" t="s">
        <v>1009</v>
      </c>
      <c r="D221" s="206" t="s">
        <v>892</v>
      </c>
      <c r="E221" s="206" t="s">
        <v>529</v>
      </c>
      <c r="F221" s="301">
        <v>370998</v>
      </c>
      <c r="G221" s="218">
        <v>305.70999999999998</v>
      </c>
      <c r="H221" s="32" t="s">
        <v>838</v>
      </c>
    </row>
    <row r="222" spans="1:8" ht="15" customHeight="1">
      <c r="A222" s="300">
        <v>45524</v>
      </c>
      <c r="B222" s="218" t="s">
        <v>1012</v>
      </c>
      <c r="C222" s="206" t="s">
        <v>1013</v>
      </c>
      <c r="D222" s="206" t="s">
        <v>879</v>
      </c>
      <c r="E222" s="206" t="s">
        <v>529</v>
      </c>
      <c r="F222" s="301">
        <v>3074945</v>
      </c>
      <c r="G222" s="218">
        <v>69.08</v>
      </c>
      <c r="H222" s="32" t="s">
        <v>838</v>
      </c>
    </row>
    <row r="223" spans="1:8" ht="15" customHeight="1">
      <c r="A223" s="300">
        <v>45524</v>
      </c>
      <c r="B223" s="218" t="s">
        <v>1180</v>
      </c>
      <c r="C223" s="206" t="s">
        <v>1181</v>
      </c>
      <c r="D223" s="206" t="s">
        <v>1230</v>
      </c>
      <c r="E223" s="206" t="s">
        <v>529</v>
      </c>
      <c r="F223" s="301">
        <v>57600</v>
      </c>
      <c r="G223" s="218">
        <v>211.76</v>
      </c>
      <c r="H223" s="32" t="s">
        <v>838</v>
      </c>
    </row>
    <row r="224" spans="1:8" ht="15" customHeight="1">
      <c r="A224" s="300">
        <v>45524</v>
      </c>
      <c r="B224" s="218" t="s">
        <v>1180</v>
      </c>
      <c r="C224" s="206" t="s">
        <v>1181</v>
      </c>
      <c r="D224" s="206" t="s">
        <v>924</v>
      </c>
      <c r="E224" s="206" t="s">
        <v>529</v>
      </c>
      <c r="F224" s="301">
        <v>62400</v>
      </c>
      <c r="G224" s="218">
        <v>224.87</v>
      </c>
      <c r="H224" s="32" t="s">
        <v>838</v>
      </c>
    </row>
    <row r="225" spans="1:8" ht="15" customHeight="1">
      <c r="A225" s="300">
        <v>45524</v>
      </c>
      <c r="B225" s="218" t="s">
        <v>1180</v>
      </c>
      <c r="C225" s="206" t="s">
        <v>1181</v>
      </c>
      <c r="D225" s="206" t="s">
        <v>1010</v>
      </c>
      <c r="E225" s="206" t="s">
        <v>529</v>
      </c>
      <c r="F225" s="301">
        <v>52800</v>
      </c>
      <c r="G225" s="218">
        <v>216.11</v>
      </c>
      <c r="H225" s="32" t="s">
        <v>838</v>
      </c>
    </row>
    <row r="226" spans="1:8" ht="15" customHeight="1">
      <c r="A226" s="300">
        <v>45524</v>
      </c>
      <c r="B226" s="218" t="s">
        <v>1180</v>
      </c>
      <c r="C226" s="206" t="s">
        <v>1181</v>
      </c>
      <c r="D226" s="206" t="s">
        <v>951</v>
      </c>
      <c r="E226" s="206" t="s">
        <v>529</v>
      </c>
      <c r="F226" s="301">
        <v>52800</v>
      </c>
      <c r="G226" s="218">
        <v>210.82</v>
      </c>
      <c r="H226" s="32" t="s">
        <v>838</v>
      </c>
    </row>
    <row r="227" spans="1:8" ht="15" customHeight="1">
      <c r="A227" s="300">
        <v>45524</v>
      </c>
      <c r="B227" s="218" t="s">
        <v>968</v>
      </c>
      <c r="C227" s="206" t="s">
        <v>969</v>
      </c>
      <c r="D227" s="206" t="s">
        <v>879</v>
      </c>
      <c r="E227" s="206" t="s">
        <v>529</v>
      </c>
      <c r="F227" s="301">
        <v>524998</v>
      </c>
      <c r="G227" s="218">
        <v>50.9</v>
      </c>
      <c r="H227" s="32" t="s">
        <v>838</v>
      </c>
    </row>
    <row r="228" spans="1:8" ht="15" customHeight="1">
      <c r="A228" s="300">
        <v>45524</v>
      </c>
      <c r="B228" s="218" t="s">
        <v>968</v>
      </c>
      <c r="C228" s="206" t="s">
        <v>969</v>
      </c>
      <c r="D228" s="206" t="s">
        <v>1182</v>
      </c>
      <c r="E228" s="206" t="s">
        <v>529</v>
      </c>
      <c r="F228" s="301">
        <v>484319</v>
      </c>
      <c r="G228" s="218">
        <v>50.12</v>
      </c>
      <c r="H228" s="32" t="s">
        <v>838</v>
      </c>
    </row>
    <row r="229" spans="1:8" ht="15" customHeight="1">
      <c r="A229" s="300">
        <v>45524</v>
      </c>
      <c r="B229" s="218" t="s">
        <v>968</v>
      </c>
      <c r="C229" s="206" t="s">
        <v>969</v>
      </c>
      <c r="D229" s="206" t="s">
        <v>950</v>
      </c>
      <c r="E229" s="206" t="s">
        <v>529</v>
      </c>
      <c r="F229" s="301">
        <v>1621427</v>
      </c>
      <c r="G229" s="218">
        <v>51.09</v>
      </c>
      <c r="H229" s="32" t="s">
        <v>838</v>
      </c>
    </row>
    <row r="230" spans="1:8" ht="15" customHeight="1">
      <c r="A230" s="300">
        <v>45524</v>
      </c>
      <c r="B230" s="218" t="s">
        <v>968</v>
      </c>
      <c r="C230" s="206" t="s">
        <v>969</v>
      </c>
      <c r="D230" s="206" t="s">
        <v>892</v>
      </c>
      <c r="E230" s="206" t="s">
        <v>529</v>
      </c>
      <c r="F230" s="301">
        <v>571263</v>
      </c>
      <c r="G230" s="218">
        <v>50.99</v>
      </c>
      <c r="H230" s="32" t="s">
        <v>838</v>
      </c>
    </row>
    <row r="231" spans="1:8" ht="15" customHeight="1">
      <c r="A231" s="300">
        <v>45524</v>
      </c>
      <c r="B231" s="218" t="s">
        <v>453</v>
      </c>
      <c r="C231" s="206" t="s">
        <v>1186</v>
      </c>
      <c r="D231" s="206" t="s">
        <v>892</v>
      </c>
      <c r="E231" s="206" t="s">
        <v>529</v>
      </c>
      <c r="F231" s="301">
        <v>961635</v>
      </c>
      <c r="G231" s="218">
        <v>789.81</v>
      </c>
      <c r="H231" s="32" t="s">
        <v>838</v>
      </c>
    </row>
    <row r="232" spans="1:8" ht="15" customHeight="1">
      <c r="A232" s="300">
        <v>45524</v>
      </c>
      <c r="B232" s="218" t="s">
        <v>1015</v>
      </c>
      <c r="C232" s="206" t="s">
        <v>1016</v>
      </c>
      <c r="D232" s="206" t="s">
        <v>931</v>
      </c>
      <c r="E232" s="206" t="s">
        <v>529</v>
      </c>
      <c r="F232" s="301">
        <v>797956</v>
      </c>
      <c r="G232" s="218">
        <v>94.02</v>
      </c>
      <c r="H232" s="32" t="s">
        <v>838</v>
      </c>
    </row>
    <row r="233" spans="1:8" ht="15" customHeight="1">
      <c r="A233" s="300">
        <v>45524</v>
      </c>
      <c r="B233" s="218" t="s">
        <v>1015</v>
      </c>
      <c r="C233" s="206" t="s">
        <v>1016</v>
      </c>
      <c r="D233" s="206" t="s">
        <v>879</v>
      </c>
      <c r="E233" s="206" t="s">
        <v>529</v>
      </c>
      <c r="F233" s="301">
        <v>1369156</v>
      </c>
      <c r="G233" s="218">
        <v>94.88</v>
      </c>
      <c r="H233" s="32" t="s">
        <v>838</v>
      </c>
    </row>
    <row r="234" spans="1:8" ht="15" customHeight="1">
      <c r="A234" s="300">
        <v>45524</v>
      </c>
      <c r="B234" s="218" t="s">
        <v>1015</v>
      </c>
      <c r="C234" s="206" t="s">
        <v>1016</v>
      </c>
      <c r="D234" s="206" t="s">
        <v>892</v>
      </c>
      <c r="E234" s="206" t="s">
        <v>529</v>
      </c>
      <c r="F234" s="301">
        <v>1325132</v>
      </c>
      <c r="G234" s="218">
        <v>94.16</v>
      </c>
      <c r="H234" s="32" t="s">
        <v>838</v>
      </c>
    </row>
    <row r="235" spans="1:8" ht="15" customHeight="1">
      <c r="A235" s="300">
        <v>45524</v>
      </c>
      <c r="B235" s="218" t="s">
        <v>1015</v>
      </c>
      <c r="C235" s="206" t="s">
        <v>1016</v>
      </c>
      <c r="D235" s="206" t="s">
        <v>964</v>
      </c>
      <c r="E235" s="206" t="s">
        <v>529</v>
      </c>
      <c r="F235" s="301">
        <v>2188894</v>
      </c>
      <c r="G235" s="218">
        <v>96.59</v>
      </c>
      <c r="H235" s="32" t="s">
        <v>838</v>
      </c>
    </row>
    <row r="236" spans="1:8" ht="15" customHeight="1">
      <c r="A236" s="300">
        <v>45524</v>
      </c>
      <c r="B236" s="218" t="s">
        <v>1015</v>
      </c>
      <c r="C236" s="206" t="s">
        <v>1016</v>
      </c>
      <c r="D236" s="206" t="s">
        <v>967</v>
      </c>
      <c r="E236" s="206" t="s">
        <v>529</v>
      </c>
      <c r="F236" s="301">
        <v>788677</v>
      </c>
      <c r="G236" s="218">
        <v>94.89</v>
      </c>
      <c r="H236" s="32" t="s">
        <v>838</v>
      </c>
    </row>
    <row r="237" spans="1:8" ht="15" customHeight="1">
      <c r="A237" s="300">
        <v>45524</v>
      </c>
      <c r="B237" s="218" t="s">
        <v>1187</v>
      </c>
      <c r="C237" s="206" t="s">
        <v>1188</v>
      </c>
      <c r="D237" s="206" t="s">
        <v>1189</v>
      </c>
      <c r="E237" s="206" t="s">
        <v>529</v>
      </c>
      <c r="F237" s="301">
        <v>85000</v>
      </c>
      <c r="G237" s="218">
        <v>4.2300000000000004</v>
      </c>
      <c r="H237" s="32" t="s">
        <v>838</v>
      </c>
    </row>
    <row r="238" spans="1:8" ht="15" customHeight="1">
      <c r="A238" s="300">
        <v>45524</v>
      </c>
      <c r="B238" s="218" t="s">
        <v>1017</v>
      </c>
      <c r="C238" s="206" t="s">
        <v>1018</v>
      </c>
      <c r="D238" s="206" t="s">
        <v>892</v>
      </c>
      <c r="E238" s="206" t="s">
        <v>529</v>
      </c>
      <c r="F238" s="301">
        <v>1158889</v>
      </c>
      <c r="G238" s="218">
        <v>128.51</v>
      </c>
      <c r="H238" s="32" t="s">
        <v>838</v>
      </c>
    </row>
    <row r="239" spans="1:8" ht="15" customHeight="1">
      <c r="A239" s="300">
        <v>45524</v>
      </c>
      <c r="B239" s="218" t="s">
        <v>1019</v>
      </c>
      <c r="C239" s="206" t="s">
        <v>1020</v>
      </c>
      <c r="D239" s="206" t="s">
        <v>1021</v>
      </c>
      <c r="E239" s="206" t="s">
        <v>529</v>
      </c>
      <c r="F239" s="301">
        <v>68000</v>
      </c>
      <c r="G239" s="218">
        <v>153.53</v>
      </c>
      <c r="H239" s="32" t="s">
        <v>838</v>
      </c>
    </row>
    <row r="240" spans="1:8" ht="15" customHeight="1">
      <c r="A240" s="300">
        <v>45524</v>
      </c>
      <c r="B240" s="218" t="s">
        <v>1019</v>
      </c>
      <c r="C240" s="206" t="s">
        <v>1020</v>
      </c>
      <c r="D240" s="206" t="s">
        <v>1022</v>
      </c>
      <c r="E240" s="206" t="s">
        <v>529</v>
      </c>
      <c r="F240" s="301">
        <v>68000</v>
      </c>
      <c r="G240" s="218">
        <v>151.08000000000001</v>
      </c>
      <c r="H240" s="32" t="s">
        <v>838</v>
      </c>
    </row>
    <row r="241" spans="1:8" ht="15" customHeight="1">
      <c r="A241" s="300">
        <v>45524</v>
      </c>
      <c r="B241" s="218" t="s">
        <v>1190</v>
      </c>
      <c r="C241" s="206" t="s">
        <v>1191</v>
      </c>
      <c r="D241" s="206" t="s">
        <v>879</v>
      </c>
      <c r="E241" s="206" t="s">
        <v>529</v>
      </c>
      <c r="F241" s="301">
        <v>91767</v>
      </c>
      <c r="G241" s="218">
        <v>1036.44</v>
      </c>
      <c r="H241" s="32" t="s">
        <v>838</v>
      </c>
    </row>
    <row r="242" spans="1:8" ht="15" customHeight="1">
      <c r="A242" s="300">
        <v>45524</v>
      </c>
      <c r="B242" s="218" t="s">
        <v>1190</v>
      </c>
      <c r="C242" s="206" t="s">
        <v>1191</v>
      </c>
      <c r="D242" s="206" t="s">
        <v>892</v>
      </c>
      <c r="E242" s="206" t="s">
        <v>529</v>
      </c>
      <c r="F242" s="301">
        <v>115672</v>
      </c>
      <c r="G242" s="218">
        <v>1025.26</v>
      </c>
      <c r="H242" s="32" t="s">
        <v>838</v>
      </c>
    </row>
    <row r="243" spans="1:8" ht="15" customHeight="1">
      <c r="A243" s="300">
        <v>45524</v>
      </c>
      <c r="B243" s="218" t="s">
        <v>1190</v>
      </c>
      <c r="C243" s="206" t="s">
        <v>1191</v>
      </c>
      <c r="D243" s="206" t="s">
        <v>967</v>
      </c>
      <c r="E243" s="206" t="s">
        <v>529</v>
      </c>
      <c r="F243" s="301">
        <v>78777</v>
      </c>
      <c r="G243" s="218">
        <v>1038.4100000000001</v>
      </c>
      <c r="H243" s="32" t="s">
        <v>838</v>
      </c>
    </row>
    <row r="244" spans="1:8" ht="15" customHeight="1">
      <c r="A244" s="300">
        <v>45524</v>
      </c>
      <c r="B244" s="218" t="s">
        <v>1192</v>
      </c>
      <c r="C244" s="206" t="s">
        <v>1193</v>
      </c>
      <c r="D244" s="206" t="s">
        <v>892</v>
      </c>
      <c r="E244" s="206" t="s">
        <v>529</v>
      </c>
      <c r="F244" s="301">
        <v>1827049</v>
      </c>
      <c r="G244" s="218">
        <v>168.48</v>
      </c>
      <c r="H244" s="32" t="s">
        <v>838</v>
      </c>
    </row>
    <row r="245" spans="1:8" ht="15" customHeight="1">
      <c r="A245" s="300">
        <v>45524</v>
      </c>
      <c r="B245" s="218" t="s">
        <v>1197</v>
      </c>
      <c r="C245" s="206" t="s">
        <v>1198</v>
      </c>
      <c r="D245" s="206" t="s">
        <v>1011</v>
      </c>
      <c r="E245" s="206" t="s">
        <v>529</v>
      </c>
      <c r="F245" s="301">
        <v>163009</v>
      </c>
      <c r="G245" s="218">
        <v>58.18</v>
      </c>
      <c r="H245" s="32" t="s">
        <v>838</v>
      </c>
    </row>
    <row r="246" spans="1:8" ht="15" customHeight="1">
      <c r="A246" s="300">
        <v>45524</v>
      </c>
      <c r="B246" s="218" t="s">
        <v>920</v>
      </c>
      <c r="C246" s="206" t="s">
        <v>921</v>
      </c>
      <c r="D246" s="206" t="s">
        <v>922</v>
      </c>
      <c r="E246" s="206" t="s">
        <v>529</v>
      </c>
      <c r="F246" s="301">
        <v>17600</v>
      </c>
      <c r="G246" s="218">
        <v>250.71</v>
      </c>
      <c r="H246" s="32" t="s">
        <v>838</v>
      </c>
    </row>
    <row r="247" spans="1:8" ht="15" customHeight="1">
      <c r="A247" s="300">
        <v>45524</v>
      </c>
      <c r="B247" s="218" t="s">
        <v>1023</v>
      </c>
      <c r="C247" s="206" t="s">
        <v>1024</v>
      </c>
      <c r="D247" s="206" t="s">
        <v>892</v>
      </c>
      <c r="E247" s="206" t="s">
        <v>529</v>
      </c>
      <c r="F247" s="301">
        <v>190193</v>
      </c>
      <c r="G247" s="218">
        <v>525.41</v>
      </c>
      <c r="H247" s="32" t="s">
        <v>838</v>
      </c>
    </row>
    <row r="248" spans="1:8" ht="15" customHeight="1">
      <c r="A248" s="300">
        <v>45524</v>
      </c>
      <c r="B248" s="218" t="s">
        <v>495</v>
      </c>
      <c r="C248" s="206" t="s">
        <v>1231</v>
      </c>
      <c r="D248" s="206" t="s">
        <v>1232</v>
      </c>
      <c r="E248" s="206" t="s">
        <v>529</v>
      </c>
      <c r="F248" s="301">
        <v>3225744</v>
      </c>
      <c r="G248" s="218">
        <v>749.27</v>
      </c>
      <c r="H248" s="32" t="s">
        <v>838</v>
      </c>
    </row>
    <row r="249" spans="1:8" ht="15" customHeight="1">
      <c r="A249" s="300">
        <v>45524</v>
      </c>
      <c r="B249" s="218" t="s">
        <v>971</v>
      </c>
      <c r="C249" s="206" t="s">
        <v>972</v>
      </c>
      <c r="D249" s="206" t="s">
        <v>892</v>
      </c>
      <c r="E249" s="206" t="s">
        <v>529</v>
      </c>
      <c r="F249" s="301">
        <v>365962</v>
      </c>
      <c r="G249" s="218">
        <v>183.52</v>
      </c>
      <c r="H249" s="32" t="s">
        <v>838</v>
      </c>
    </row>
    <row r="250" spans="1:8" ht="15" customHeight="1">
      <c r="A250" s="300">
        <v>45524</v>
      </c>
      <c r="B250" s="218" t="s">
        <v>971</v>
      </c>
      <c r="C250" s="206" t="s">
        <v>972</v>
      </c>
      <c r="D250" s="206" t="s">
        <v>931</v>
      </c>
      <c r="E250" s="206" t="s">
        <v>529</v>
      </c>
      <c r="F250" s="301">
        <v>469739</v>
      </c>
      <c r="G250" s="218">
        <v>182.82</v>
      </c>
      <c r="H250" s="32" t="s">
        <v>838</v>
      </c>
    </row>
    <row r="251" spans="1:8" ht="15" customHeight="1">
      <c r="A251" s="300">
        <v>45524</v>
      </c>
      <c r="B251" s="218" t="s">
        <v>971</v>
      </c>
      <c r="C251" s="206" t="s">
        <v>972</v>
      </c>
      <c r="D251" s="206" t="s">
        <v>1162</v>
      </c>
      <c r="E251" s="206" t="s">
        <v>529</v>
      </c>
      <c r="F251" s="301">
        <v>430913</v>
      </c>
      <c r="G251" s="218">
        <v>184.59</v>
      </c>
      <c r="H251" s="32" t="s">
        <v>838</v>
      </c>
    </row>
    <row r="252" spans="1:8" ht="15" customHeight="1">
      <c r="A252" s="300">
        <v>45524</v>
      </c>
      <c r="B252" s="218" t="s">
        <v>1204</v>
      </c>
      <c r="C252" s="206" t="s">
        <v>1205</v>
      </c>
      <c r="D252" s="206" t="s">
        <v>1206</v>
      </c>
      <c r="E252" s="206" t="s">
        <v>529</v>
      </c>
      <c r="F252" s="301">
        <v>48000</v>
      </c>
      <c r="G252" s="218">
        <v>272.33</v>
      </c>
      <c r="H252" s="32" t="s">
        <v>838</v>
      </c>
    </row>
    <row r="253" spans="1:8" ht="15" customHeight="1">
      <c r="A253" s="300">
        <v>45524</v>
      </c>
      <c r="B253" s="218" t="s">
        <v>1233</v>
      </c>
      <c r="C253" s="206" t="s">
        <v>1234</v>
      </c>
      <c r="D253" s="206" t="s">
        <v>1235</v>
      </c>
      <c r="E253" s="206" t="s">
        <v>529</v>
      </c>
      <c r="F253" s="301">
        <v>172000</v>
      </c>
      <c r="G253" s="218">
        <v>106.51</v>
      </c>
      <c r="H253" s="32" t="s">
        <v>838</v>
      </c>
    </row>
    <row r="254" spans="1:8" ht="15" customHeight="1">
      <c r="A254" s="300">
        <v>45524</v>
      </c>
      <c r="B254" s="218" t="s">
        <v>1025</v>
      </c>
      <c r="C254" s="206" t="s">
        <v>1026</v>
      </c>
      <c r="D254" s="206" t="s">
        <v>1014</v>
      </c>
      <c r="E254" s="206" t="s">
        <v>529</v>
      </c>
      <c r="F254" s="301">
        <v>1067412</v>
      </c>
      <c r="G254" s="218">
        <v>247.59</v>
      </c>
      <c r="H254" s="32" t="s">
        <v>838</v>
      </c>
    </row>
    <row r="255" spans="1:8" ht="15" customHeight="1">
      <c r="A255" s="300">
        <v>45524</v>
      </c>
      <c r="B255" s="218" t="s">
        <v>1025</v>
      </c>
      <c r="C255" s="206" t="s">
        <v>1026</v>
      </c>
      <c r="D255" s="206" t="s">
        <v>892</v>
      </c>
      <c r="E255" s="206" t="s">
        <v>529</v>
      </c>
      <c r="F255" s="301">
        <v>774462</v>
      </c>
      <c r="G255" s="218">
        <v>249.67</v>
      </c>
      <c r="H255" s="32" t="s">
        <v>838</v>
      </c>
    </row>
    <row r="256" spans="1:8" ht="15" customHeight="1">
      <c r="A256" s="300">
        <v>45524</v>
      </c>
      <c r="B256" s="218" t="s">
        <v>1025</v>
      </c>
      <c r="C256" s="206" t="s">
        <v>1026</v>
      </c>
      <c r="D256" s="206" t="s">
        <v>931</v>
      </c>
      <c r="E256" s="206" t="s">
        <v>529</v>
      </c>
      <c r="F256" s="301">
        <v>974320</v>
      </c>
      <c r="G256" s="218">
        <v>245.9</v>
      </c>
      <c r="H256" s="32" t="s">
        <v>838</v>
      </c>
    </row>
    <row r="257" spans="1:8" ht="15" customHeight="1">
      <c r="A257" s="300">
        <v>45524</v>
      </c>
      <c r="B257" s="218" t="s">
        <v>1025</v>
      </c>
      <c r="C257" s="206" t="s">
        <v>1026</v>
      </c>
      <c r="D257" s="206" t="s">
        <v>1207</v>
      </c>
      <c r="E257" s="206" t="s">
        <v>529</v>
      </c>
      <c r="F257" s="301">
        <v>764870</v>
      </c>
      <c r="G257" s="218">
        <v>251.22</v>
      </c>
      <c r="H257" s="32" t="s">
        <v>838</v>
      </c>
    </row>
    <row r="258" spans="1:8" ht="15" customHeight="1">
      <c r="A258" s="300">
        <v>45524</v>
      </c>
      <c r="B258" s="218" t="s">
        <v>1025</v>
      </c>
      <c r="C258" s="206" t="s">
        <v>1026</v>
      </c>
      <c r="D258" s="206" t="s">
        <v>1208</v>
      </c>
      <c r="E258" s="206" t="s">
        <v>529</v>
      </c>
      <c r="F258" s="301">
        <v>886772</v>
      </c>
      <c r="G258" s="218">
        <v>248.93</v>
      </c>
      <c r="H258" s="32" t="s">
        <v>838</v>
      </c>
    </row>
    <row r="259" spans="1:8" ht="15" customHeight="1">
      <c r="A259" s="300">
        <v>45524</v>
      </c>
      <c r="B259" s="218" t="s">
        <v>1025</v>
      </c>
      <c r="C259" s="206" t="s">
        <v>1026</v>
      </c>
      <c r="D259" s="206" t="s">
        <v>967</v>
      </c>
      <c r="E259" s="206" t="s">
        <v>529</v>
      </c>
      <c r="F259" s="301">
        <v>1381107</v>
      </c>
      <c r="G259" s="218">
        <v>246.83</v>
      </c>
      <c r="H259" s="32" t="s">
        <v>838</v>
      </c>
    </row>
    <row r="260" spans="1:8" ht="15" customHeight="1">
      <c r="A260" s="300">
        <v>45524</v>
      </c>
      <c r="B260" s="218" t="s">
        <v>952</v>
      </c>
      <c r="C260" s="206" t="s">
        <v>953</v>
      </c>
      <c r="D260" s="206" t="s">
        <v>1209</v>
      </c>
      <c r="E260" s="206" t="s">
        <v>529</v>
      </c>
      <c r="F260" s="301">
        <v>70281</v>
      </c>
      <c r="G260" s="218">
        <v>223.31</v>
      </c>
      <c r="H260" s="32" t="s">
        <v>838</v>
      </c>
    </row>
    <row r="261" spans="1:8" ht="15" customHeight="1">
      <c r="A261" s="300">
        <v>45524</v>
      </c>
      <c r="B261" s="218" t="s">
        <v>508</v>
      </c>
      <c r="C261" s="206" t="s">
        <v>1212</v>
      </c>
      <c r="D261" s="206" t="s">
        <v>892</v>
      </c>
      <c r="E261" s="206" t="s">
        <v>529</v>
      </c>
      <c r="F261" s="301">
        <v>1111956</v>
      </c>
      <c r="G261" s="218">
        <v>330.09</v>
      </c>
      <c r="H261" s="32" t="s">
        <v>838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7"/>
  <sheetViews>
    <sheetView zoomScale="70" zoomScaleNormal="7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45525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0" t="s">
        <v>542</v>
      </c>
      <c r="P9" s="188" t="s">
        <v>543</v>
      </c>
      <c r="Q9" s="188" t="s">
        <v>809</v>
      </c>
      <c r="R9" s="1"/>
      <c r="S9" s="1"/>
      <c r="T9" s="1"/>
      <c r="U9" s="1"/>
      <c r="V9" s="1"/>
      <c r="W9" s="1"/>
      <c r="X9" s="1"/>
    </row>
    <row r="10" spans="1:26" ht="15" customHeight="1">
      <c r="A10" s="290">
        <v>1</v>
      </c>
      <c r="B10" s="291">
        <v>45468</v>
      </c>
      <c r="C10" s="292"/>
      <c r="D10" s="293" t="s">
        <v>389</v>
      </c>
      <c r="E10" s="294" t="s">
        <v>544</v>
      </c>
      <c r="F10" s="295">
        <v>830</v>
      </c>
      <c r="G10" s="296">
        <v>795</v>
      </c>
      <c r="H10" s="295">
        <v>780</v>
      </c>
      <c r="I10" s="295" t="s">
        <v>882</v>
      </c>
      <c r="J10" s="285" t="s">
        <v>909</v>
      </c>
      <c r="K10" s="285">
        <f t="shared" ref="K10" si="0">H10-F10</f>
        <v>-50</v>
      </c>
      <c r="L10" s="286">
        <f t="shared" ref="L10" si="1">(F10*-0.3)/100</f>
        <v>-2.4900000000000002</v>
      </c>
      <c r="M10" s="287">
        <f t="shared" ref="M10" si="2">(K10+L10)/F10</f>
        <v>-6.3240963855421689E-2</v>
      </c>
      <c r="N10" s="285" t="s">
        <v>556</v>
      </c>
      <c r="O10" s="288">
        <v>45509</v>
      </c>
      <c r="P10" s="289"/>
      <c r="Q10" s="221"/>
      <c r="R10" s="54" t="s">
        <v>840</v>
      </c>
    </row>
    <row r="11" spans="1:26" ht="15" customHeight="1">
      <c r="A11" s="281">
        <v>2</v>
      </c>
      <c r="B11" s="256">
        <v>45470</v>
      </c>
      <c r="C11" s="282"/>
      <c r="D11" s="283" t="s">
        <v>65</v>
      </c>
      <c r="E11" s="284" t="s">
        <v>544</v>
      </c>
      <c r="F11" s="240">
        <v>9325</v>
      </c>
      <c r="G11" s="241">
        <v>8900</v>
      </c>
      <c r="H11" s="240">
        <v>9825</v>
      </c>
      <c r="I11" s="240" t="s">
        <v>883</v>
      </c>
      <c r="J11" s="239" t="s">
        <v>906</v>
      </c>
      <c r="K11" s="239">
        <f t="shared" ref="K11:K12" si="3">H11-F11</f>
        <v>500</v>
      </c>
      <c r="L11" s="252">
        <f t="shared" ref="L11:L12" si="4">(F11*-0.3)/100</f>
        <v>-27.975000000000001</v>
      </c>
      <c r="M11" s="253">
        <f t="shared" ref="M11:M12" si="5">(K11+L11)/F11</f>
        <v>5.0619302949061661E-2</v>
      </c>
      <c r="N11" s="239" t="s">
        <v>546</v>
      </c>
      <c r="O11" s="254">
        <v>45505</v>
      </c>
      <c r="P11" s="255"/>
      <c r="Q11" s="221"/>
      <c r="R11" s="54" t="s">
        <v>840</v>
      </c>
    </row>
    <row r="12" spans="1:26" ht="15" customHeight="1">
      <c r="A12" s="290">
        <v>3</v>
      </c>
      <c r="B12" s="291">
        <v>45474</v>
      </c>
      <c r="C12" s="292"/>
      <c r="D12" s="293" t="s">
        <v>205</v>
      </c>
      <c r="E12" s="294" t="s">
        <v>544</v>
      </c>
      <c r="F12" s="295">
        <v>3075</v>
      </c>
      <c r="G12" s="296">
        <v>2940</v>
      </c>
      <c r="H12" s="295">
        <v>2900</v>
      </c>
      <c r="I12" s="295" t="s">
        <v>884</v>
      </c>
      <c r="J12" s="285" t="s">
        <v>910</v>
      </c>
      <c r="K12" s="285">
        <f t="shared" si="3"/>
        <v>-175</v>
      </c>
      <c r="L12" s="286">
        <f t="shared" si="4"/>
        <v>-9.2249999999999996</v>
      </c>
      <c r="M12" s="287">
        <f t="shared" si="5"/>
        <v>-5.9910569105691057E-2</v>
      </c>
      <c r="N12" s="285" t="s">
        <v>556</v>
      </c>
      <c r="O12" s="288">
        <v>45509</v>
      </c>
      <c r="P12" s="289"/>
      <c r="Q12" s="221"/>
      <c r="R12" s="54" t="s">
        <v>840</v>
      </c>
    </row>
    <row r="13" spans="1:26" ht="15" customHeight="1">
      <c r="A13" s="290">
        <v>4</v>
      </c>
      <c r="B13" s="291">
        <v>45492</v>
      </c>
      <c r="C13" s="292"/>
      <c r="D13" s="293" t="s">
        <v>67</v>
      </c>
      <c r="E13" s="294" t="s">
        <v>544</v>
      </c>
      <c r="F13" s="295">
        <v>1617</v>
      </c>
      <c r="G13" s="296">
        <v>1560</v>
      </c>
      <c r="H13" s="295">
        <v>1555</v>
      </c>
      <c r="I13" s="295" t="s">
        <v>891</v>
      </c>
      <c r="J13" s="285" t="s">
        <v>929</v>
      </c>
      <c r="K13" s="285">
        <f t="shared" ref="K13" si="6">H13-F13</f>
        <v>-62</v>
      </c>
      <c r="L13" s="286">
        <f t="shared" ref="L13" si="7">(F13*-0.3)/100</f>
        <v>-4.851</v>
      </c>
      <c r="M13" s="287">
        <f t="shared" ref="M13" si="8">(K13+L13)/F13</f>
        <v>-4.1342609771181198E-2</v>
      </c>
      <c r="N13" s="285" t="s">
        <v>556</v>
      </c>
      <c r="O13" s="288">
        <v>45512</v>
      </c>
      <c r="P13" s="289"/>
      <c r="Q13" s="221"/>
      <c r="R13" s="54" t="s">
        <v>840</v>
      </c>
    </row>
    <row r="14" spans="1:26" ht="15" customHeight="1">
      <c r="A14" s="180">
        <v>5</v>
      </c>
      <c r="B14" s="177">
        <v>45498</v>
      </c>
      <c r="C14" s="181"/>
      <c r="D14" s="185" t="s">
        <v>183</v>
      </c>
      <c r="E14" s="182" t="s">
        <v>544</v>
      </c>
      <c r="F14" s="176" t="s">
        <v>893</v>
      </c>
      <c r="G14" s="178">
        <v>2330</v>
      </c>
      <c r="H14" s="176"/>
      <c r="I14" s="176" t="s">
        <v>894</v>
      </c>
      <c r="J14" s="178" t="s">
        <v>545</v>
      </c>
      <c r="K14" s="178"/>
      <c r="L14" s="179"/>
      <c r="M14" s="183"/>
      <c r="N14" s="178"/>
      <c r="O14" s="184"/>
      <c r="P14" s="179">
        <f>VLOOKUP(D14,'MidCap Intra'!$B$11:$C$571,2,0)</f>
        <v>2518.5</v>
      </c>
      <c r="Q14" s="221"/>
      <c r="R14" s="54" t="s">
        <v>840</v>
      </c>
    </row>
    <row r="15" spans="1:26" ht="15" customHeight="1">
      <c r="A15" s="290">
        <v>6</v>
      </c>
      <c r="B15" s="291">
        <v>45499</v>
      </c>
      <c r="C15" s="292"/>
      <c r="D15" s="293" t="s">
        <v>837</v>
      </c>
      <c r="E15" s="294" t="s">
        <v>544</v>
      </c>
      <c r="F15" s="295">
        <v>173.5</v>
      </c>
      <c r="G15" s="296">
        <v>164</v>
      </c>
      <c r="H15" s="295">
        <v>163.5</v>
      </c>
      <c r="I15" s="295" t="s">
        <v>897</v>
      </c>
      <c r="J15" s="285" t="s">
        <v>945</v>
      </c>
      <c r="K15" s="285">
        <f t="shared" ref="K15" si="9">H15-F15</f>
        <v>-10</v>
      </c>
      <c r="L15" s="286">
        <f t="shared" ref="L15" si="10">(F15*-0.3)/100</f>
        <v>-0.52049999999999996</v>
      </c>
      <c r="M15" s="287">
        <f t="shared" ref="M15" si="11">(K15+L15)/F15</f>
        <v>-6.0636887608069165E-2</v>
      </c>
      <c r="N15" s="285" t="s">
        <v>556</v>
      </c>
      <c r="O15" s="288">
        <v>45517</v>
      </c>
      <c r="P15" s="289"/>
      <c r="Q15" s="221"/>
      <c r="R15" s="54" t="s">
        <v>840</v>
      </c>
    </row>
    <row r="16" spans="1:26" ht="15" customHeight="1">
      <c r="A16" s="281">
        <v>7</v>
      </c>
      <c r="B16" s="256">
        <v>45499</v>
      </c>
      <c r="C16" s="282"/>
      <c r="D16" s="283" t="s">
        <v>803</v>
      </c>
      <c r="E16" s="284" t="s">
        <v>544</v>
      </c>
      <c r="F16" s="240">
        <v>840</v>
      </c>
      <c r="G16" s="241">
        <v>790</v>
      </c>
      <c r="H16" s="240">
        <v>882</v>
      </c>
      <c r="I16" s="240" t="s">
        <v>882</v>
      </c>
      <c r="J16" s="239" t="s">
        <v>730</v>
      </c>
      <c r="K16" s="239">
        <f t="shared" ref="K16:K17" si="12">H16-F16</f>
        <v>42</v>
      </c>
      <c r="L16" s="252">
        <f t="shared" ref="L16:L17" si="13">(F16*-0.3)/100</f>
        <v>-2.52</v>
      </c>
      <c r="M16" s="253">
        <f t="shared" ref="M16:M17" si="14">(K16+L16)/F16</f>
        <v>4.6999999999999993E-2</v>
      </c>
      <c r="N16" s="239" t="s">
        <v>546</v>
      </c>
      <c r="O16" s="254">
        <v>45506</v>
      </c>
      <c r="P16" s="255"/>
      <c r="Q16" s="221"/>
      <c r="R16" s="54" t="s">
        <v>840</v>
      </c>
    </row>
    <row r="17" spans="1:18" ht="15" customHeight="1">
      <c r="A17" s="290">
        <v>8</v>
      </c>
      <c r="B17" s="291">
        <v>45502</v>
      </c>
      <c r="C17" s="292"/>
      <c r="D17" s="293" t="s">
        <v>343</v>
      </c>
      <c r="E17" s="294" t="s">
        <v>544</v>
      </c>
      <c r="F17" s="295">
        <v>1710</v>
      </c>
      <c r="G17" s="296">
        <v>1645</v>
      </c>
      <c r="H17" s="295">
        <v>1605</v>
      </c>
      <c r="I17" s="295" t="s">
        <v>898</v>
      </c>
      <c r="J17" s="285" t="s">
        <v>908</v>
      </c>
      <c r="K17" s="285">
        <f t="shared" si="12"/>
        <v>-105</v>
      </c>
      <c r="L17" s="286">
        <f t="shared" si="13"/>
        <v>-5.13</v>
      </c>
      <c r="M17" s="287">
        <f t="shared" si="14"/>
        <v>-6.4403508771929824E-2</v>
      </c>
      <c r="N17" s="285" t="s">
        <v>556</v>
      </c>
      <c r="O17" s="288">
        <v>45509</v>
      </c>
      <c r="P17" s="289"/>
      <c r="Q17" s="221"/>
      <c r="R17" s="54" t="s">
        <v>840</v>
      </c>
    </row>
    <row r="18" spans="1:18" ht="15" customHeight="1">
      <c r="A18" s="281">
        <v>9</v>
      </c>
      <c r="B18" s="256">
        <v>45503</v>
      </c>
      <c r="C18" s="282"/>
      <c r="D18" s="283" t="s">
        <v>164</v>
      </c>
      <c r="E18" s="284" t="s">
        <v>544</v>
      </c>
      <c r="F18" s="240">
        <v>5105</v>
      </c>
      <c r="G18" s="241">
        <v>4800</v>
      </c>
      <c r="H18" s="240">
        <v>5380</v>
      </c>
      <c r="I18" s="240" t="s">
        <v>899</v>
      </c>
      <c r="J18" s="239" t="s">
        <v>1044</v>
      </c>
      <c r="K18" s="239">
        <f t="shared" ref="K18" si="15">H18-F18</f>
        <v>275</v>
      </c>
      <c r="L18" s="252">
        <f t="shared" ref="L18" si="16">(F18*-0.3)/100</f>
        <v>-15.315</v>
      </c>
      <c r="M18" s="253">
        <f t="shared" ref="M18" si="17">(K18+L18)/F18</f>
        <v>5.086875612144956E-2</v>
      </c>
      <c r="N18" s="239" t="s">
        <v>546</v>
      </c>
      <c r="O18" s="254">
        <v>45524</v>
      </c>
      <c r="P18" s="255"/>
      <c r="Q18" s="221"/>
      <c r="R18" s="54" t="s">
        <v>841</v>
      </c>
    </row>
    <row r="19" spans="1:18" ht="15" customHeight="1">
      <c r="A19" s="290">
        <v>10</v>
      </c>
      <c r="B19" s="291">
        <v>45503</v>
      </c>
      <c r="C19" s="292"/>
      <c r="D19" s="293" t="s">
        <v>297</v>
      </c>
      <c r="E19" s="294" t="s">
        <v>544</v>
      </c>
      <c r="F19" s="295">
        <v>1565</v>
      </c>
      <c r="G19" s="296">
        <v>1495</v>
      </c>
      <c r="H19" s="295">
        <v>1490</v>
      </c>
      <c r="I19" s="295" t="s">
        <v>900</v>
      </c>
      <c r="J19" s="285" t="s">
        <v>917</v>
      </c>
      <c r="K19" s="285">
        <f t="shared" ref="K19" si="18">H19-F19</f>
        <v>-75</v>
      </c>
      <c r="L19" s="286">
        <f t="shared" ref="L19" si="19">(F19*-0.3)/100</f>
        <v>-4.6950000000000003</v>
      </c>
      <c r="M19" s="287">
        <f t="shared" ref="M19" si="20">(K19+L19)/F19</f>
        <v>-5.0923322683706064E-2</v>
      </c>
      <c r="N19" s="285" t="s">
        <v>556</v>
      </c>
      <c r="O19" s="288">
        <v>45510</v>
      </c>
      <c r="P19" s="289"/>
      <c r="Q19" s="221"/>
      <c r="R19" s="54" t="s">
        <v>840</v>
      </c>
    </row>
    <row r="20" spans="1:18" ht="15" customHeight="1">
      <c r="A20" s="290">
        <v>11</v>
      </c>
      <c r="B20" s="291">
        <v>45503</v>
      </c>
      <c r="C20" s="292"/>
      <c r="D20" s="293" t="s">
        <v>150</v>
      </c>
      <c r="E20" s="294" t="s">
        <v>544</v>
      </c>
      <c r="F20" s="295">
        <v>177.5</v>
      </c>
      <c r="G20" s="296">
        <v>167</v>
      </c>
      <c r="H20" s="295">
        <v>167</v>
      </c>
      <c r="I20" s="295" t="s">
        <v>890</v>
      </c>
      <c r="J20" s="285" t="s">
        <v>918</v>
      </c>
      <c r="K20" s="285">
        <f t="shared" ref="K20" si="21">H20-F20</f>
        <v>-10.5</v>
      </c>
      <c r="L20" s="286">
        <f t="shared" ref="L20" si="22">(F20*-0.3)/100</f>
        <v>-0.53249999999999997</v>
      </c>
      <c r="M20" s="287">
        <f t="shared" ref="M20" si="23">(K20+L20)/F20</f>
        <v>-6.2154929577464789E-2</v>
      </c>
      <c r="N20" s="285" t="s">
        <v>556</v>
      </c>
      <c r="O20" s="288">
        <v>45510</v>
      </c>
      <c r="P20" s="289"/>
      <c r="Q20" s="221"/>
      <c r="R20" s="54" t="s">
        <v>840</v>
      </c>
    </row>
    <row r="21" spans="1:18" ht="15" customHeight="1">
      <c r="A21" s="290">
        <v>12</v>
      </c>
      <c r="B21" s="291">
        <v>45505</v>
      </c>
      <c r="C21" s="292"/>
      <c r="D21" s="293" t="s">
        <v>227</v>
      </c>
      <c r="E21" s="294" t="s">
        <v>544</v>
      </c>
      <c r="F21" s="295">
        <v>5700</v>
      </c>
      <c r="G21" s="296">
        <v>5400</v>
      </c>
      <c r="H21" s="295">
        <v>5375</v>
      </c>
      <c r="I21" s="295" t="s">
        <v>905</v>
      </c>
      <c r="J21" s="285" t="s">
        <v>907</v>
      </c>
      <c r="K21" s="285">
        <f t="shared" ref="K21:K22" si="24">H21-F21</f>
        <v>-325</v>
      </c>
      <c r="L21" s="286">
        <f t="shared" ref="L21:L22" si="25">(F21*-0.3)/100</f>
        <v>-17.100000000000001</v>
      </c>
      <c r="M21" s="287">
        <f t="shared" ref="M21:M22" si="26">(K21+L21)/F21</f>
        <v>-6.0017543859649129E-2</v>
      </c>
      <c r="N21" s="285" t="s">
        <v>556</v>
      </c>
      <c r="O21" s="288">
        <v>45509</v>
      </c>
      <c r="P21" s="289"/>
      <c r="Q21" s="221"/>
    </row>
    <row r="22" spans="1:18" ht="15" customHeight="1">
      <c r="A22" s="281">
        <v>13</v>
      </c>
      <c r="B22" s="256">
        <v>45510</v>
      </c>
      <c r="C22" s="282"/>
      <c r="D22" s="283" t="s">
        <v>220</v>
      </c>
      <c r="E22" s="284" t="s">
        <v>544</v>
      </c>
      <c r="F22" s="240">
        <v>1029</v>
      </c>
      <c r="G22" s="241">
        <v>948</v>
      </c>
      <c r="H22" s="240">
        <v>1078</v>
      </c>
      <c r="I22" s="240" t="s">
        <v>911</v>
      </c>
      <c r="J22" s="239" t="s">
        <v>772</v>
      </c>
      <c r="K22" s="239">
        <f t="shared" si="24"/>
        <v>49</v>
      </c>
      <c r="L22" s="252">
        <f t="shared" si="25"/>
        <v>-3.0869999999999997</v>
      </c>
      <c r="M22" s="253">
        <f t="shared" si="26"/>
        <v>4.4619047619047614E-2</v>
      </c>
      <c r="N22" s="239" t="s">
        <v>546</v>
      </c>
      <c r="O22" s="254">
        <v>45516</v>
      </c>
      <c r="P22" s="255"/>
      <c r="Q22" s="221"/>
    </row>
    <row r="23" spans="1:18" ht="15" customHeight="1">
      <c r="A23" s="180">
        <v>14</v>
      </c>
      <c r="B23" s="177">
        <v>45510</v>
      </c>
      <c r="C23" s="181"/>
      <c r="D23" s="185" t="s">
        <v>162</v>
      </c>
      <c r="E23" s="182" t="s">
        <v>544</v>
      </c>
      <c r="F23" s="176" t="s">
        <v>912</v>
      </c>
      <c r="G23" s="178">
        <v>3440</v>
      </c>
      <c r="H23" s="176"/>
      <c r="I23" s="176" t="s">
        <v>913</v>
      </c>
      <c r="J23" s="178" t="s">
        <v>545</v>
      </c>
      <c r="K23" s="178"/>
      <c r="L23" s="179"/>
      <c r="M23" s="183"/>
      <c r="N23" s="178"/>
      <c r="O23" s="184"/>
      <c r="P23" s="179">
        <f>VLOOKUP(D23,'MidCap Intra'!$B$11:$C$571,2,0)</f>
        <v>3572.7</v>
      </c>
      <c r="Q23" s="221"/>
    </row>
    <row r="24" spans="1:18" ht="15" customHeight="1">
      <c r="A24" s="281">
        <v>15</v>
      </c>
      <c r="B24" s="256">
        <v>45510</v>
      </c>
      <c r="C24" s="282"/>
      <c r="D24" s="283" t="s">
        <v>497</v>
      </c>
      <c r="E24" s="284" t="s">
        <v>544</v>
      </c>
      <c r="F24" s="240">
        <v>259</v>
      </c>
      <c r="G24" s="241">
        <v>246</v>
      </c>
      <c r="H24" s="240">
        <v>271.5</v>
      </c>
      <c r="I24" s="240" t="s">
        <v>914</v>
      </c>
      <c r="J24" s="239" t="s">
        <v>927</v>
      </c>
      <c r="K24" s="239">
        <f t="shared" ref="K24" si="27">H24-F24</f>
        <v>12.5</v>
      </c>
      <c r="L24" s="252">
        <f t="shared" ref="L24" si="28">(F24*-0.3)/100</f>
        <v>-0.77700000000000002</v>
      </c>
      <c r="M24" s="253">
        <f t="shared" ref="M24" si="29">(K24+L24)/F24</f>
        <v>4.5262548262548268E-2</v>
      </c>
      <c r="N24" s="239" t="s">
        <v>546</v>
      </c>
      <c r="O24" s="254">
        <v>45512</v>
      </c>
      <c r="P24" s="255"/>
      <c r="Q24" s="221"/>
    </row>
    <row r="25" spans="1:18" ht="15" customHeight="1">
      <c r="A25" s="180">
        <v>16</v>
      </c>
      <c r="B25" s="177">
        <v>45510</v>
      </c>
      <c r="C25" s="181"/>
      <c r="D25" s="185" t="s">
        <v>74</v>
      </c>
      <c r="E25" s="182" t="s">
        <v>544</v>
      </c>
      <c r="F25" s="176" t="s">
        <v>915</v>
      </c>
      <c r="G25" s="178">
        <v>268</v>
      </c>
      <c r="H25" s="176"/>
      <c r="I25" s="176" t="s">
        <v>916</v>
      </c>
      <c r="J25" s="178" t="s">
        <v>545</v>
      </c>
      <c r="K25" s="178"/>
      <c r="L25" s="179"/>
      <c r="M25" s="183"/>
      <c r="N25" s="178"/>
      <c r="O25" s="184"/>
      <c r="P25" s="179">
        <f>VLOOKUP(D25,'MidCap Intra'!$B$11:$C$571,2,0)</f>
        <v>303.14999999999998</v>
      </c>
      <c r="Q25" s="221"/>
    </row>
    <row r="26" spans="1:18" ht="15" customHeight="1">
      <c r="A26" s="180">
        <v>17</v>
      </c>
      <c r="B26" s="177">
        <v>45512</v>
      </c>
      <c r="C26" s="181"/>
      <c r="D26" s="185" t="s">
        <v>78</v>
      </c>
      <c r="E26" s="182" t="s">
        <v>544</v>
      </c>
      <c r="F26" s="176" t="s">
        <v>925</v>
      </c>
      <c r="G26" s="178">
        <v>1390</v>
      </c>
      <c r="H26" s="176"/>
      <c r="I26" s="176" t="s">
        <v>926</v>
      </c>
      <c r="J26" s="178" t="s">
        <v>545</v>
      </c>
      <c r="K26" s="178"/>
      <c r="L26" s="179"/>
      <c r="M26" s="183"/>
      <c r="N26" s="178"/>
      <c r="O26" s="184"/>
      <c r="P26" s="179">
        <f>VLOOKUP(D26,'MidCap Intra'!$B$11:$C$571,2,0)</f>
        <v>1449.15</v>
      </c>
      <c r="Q26" s="221"/>
    </row>
    <row r="27" spans="1:18" ht="15" customHeight="1">
      <c r="A27" s="281">
        <v>18</v>
      </c>
      <c r="B27" s="256">
        <v>45512</v>
      </c>
      <c r="C27" s="282"/>
      <c r="D27" s="283" t="s">
        <v>56</v>
      </c>
      <c r="E27" s="284" t="s">
        <v>544</v>
      </c>
      <c r="F27" s="240">
        <v>247.5</v>
      </c>
      <c r="G27" s="241">
        <v>232</v>
      </c>
      <c r="H27" s="240">
        <v>261</v>
      </c>
      <c r="I27" s="240" t="s">
        <v>928</v>
      </c>
      <c r="J27" s="239" t="s">
        <v>1045</v>
      </c>
      <c r="K27" s="239">
        <f t="shared" ref="K27" si="30">H27-F27</f>
        <v>13.5</v>
      </c>
      <c r="L27" s="252">
        <f t="shared" ref="L27" si="31">(F27*-0.3)/100</f>
        <v>-0.74250000000000005</v>
      </c>
      <c r="M27" s="253">
        <f t="shared" ref="M27" si="32">(K27+L27)/F27</f>
        <v>5.1545454545454547E-2</v>
      </c>
      <c r="N27" s="239" t="s">
        <v>546</v>
      </c>
      <c r="O27" s="254">
        <v>45524</v>
      </c>
      <c r="P27" s="255"/>
      <c r="Q27" s="221"/>
    </row>
    <row r="28" spans="1:18" ht="15" customHeight="1">
      <c r="A28" s="281">
        <v>19</v>
      </c>
      <c r="B28" s="256">
        <v>45512</v>
      </c>
      <c r="C28" s="282"/>
      <c r="D28" s="283" t="s">
        <v>287</v>
      </c>
      <c r="E28" s="284" t="s">
        <v>544</v>
      </c>
      <c r="F28" s="240">
        <v>363</v>
      </c>
      <c r="G28" s="241">
        <v>345</v>
      </c>
      <c r="H28" s="240">
        <v>381.5</v>
      </c>
      <c r="I28" s="240" t="s">
        <v>930</v>
      </c>
      <c r="J28" s="239" t="s">
        <v>1043</v>
      </c>
      <c r="K28" s="239">
        <f t="shared" ref="K28" si="33">H28-F28</f>
        <v>18.5</v>
      </c>
      <c r="L28" s="252">
        <f t="shared" ref="L28" si="34">(F28*-0.3)/100</f>
        <v>-1.089</v>
      </c>
      <c r="M28" s="253">
        <f t="shared" ref="M28" si="35">(K28+L28)/F28</f>
        <v>4.7964187327823697E-2</v>
      </c>
      <c r="N28" s="239" t="s">
        <v>546</v>
      </c>
      <c r="O28" s="254">
        <v>45524</v>
      </c>
      <c r="P28" s="255"/>
      <c r="Q28" s="221"/>
    </row>
    <row r="29" spans="1:18" ht="15" customHeight="1">
      <c r="A29" s="290">
        <v>20</v>
      </c>
      <c r="B29" s="291">
        <v>45513</v>
      </c>
      <c r="C29" s="292"/>
      <c r="D29" s="293" t="s">
        <v>59</v>
      </c>
      <c r="E29" s="294" t="s">
        <v>544</v>
      </c>
      <c r="F29" s="295">
        <v>2010</v>
      </c>
      <c r="G29" s="296">
        <v>1930</v>
      </c>
      <c r="H29" s="295">
        <v>1915</v>
      </c>
      <c r="I29" s="295" t="s">
        <v>935</v>
      </c>
      <c r="J29" s="285" t="s">
        <v>666</v>
      </c>
      <c r="K29" s="285">
        <f t="shared" ref="K29" si="36">H29-F29</f>
        <v>-95</v>
      </c>
      <c r="L29" s="286">
        <f t="shared" ref="L29" si="37">(F29*-0.3)/100</f>
        <v>-6.03</v>
      </c>
      <c r="M29" s="287">
        <f t="shared" ref="M29" si="38">(K29+L29)/F29</f>
        <v>-5.0263681592039804E-2</v>
      </c>
      <c r="N29" s="285" t="s">
        <v>556</v>
      </c>
      <c r="O29" s="288">
        <v>45517</v>
      </c>
      <c r="P29" s="289"/>
      <c r="Q29" s="221"/>
    </row>
    <row r="30" spans="1:18" ht="15" customHeight="1">
      <c r="A30" s="180">
        <v>21</v>
      </c>
      <c r="B30" s="177">
        <v>45516</v>
      </c>
      <c r="C30" s="181"/>
      <c r="D30" s="185" t="s">
        <v>133</v>
      </c>
      <c r="E30" s="182" t="s">
        <v>544</v>
      </c>
      <c r="F30" s="176" t="s">
        <v>936</v>
      </c>
      <c r="G30" s="178">
        <v>2540</v>
      </c>
      <c r="H30" s="176"/>
      <c r="I30" s="176" t="s">
        <v>937</v>
      </c>
      <c r="J30" s="178" t="s">
        <v>545</v>
      </c>
      <c r="K30" s="178"/>
      <c r="L30" s="179"/>
      <c r="M30" s="183"/>
      <c r="N30" s="178"/>
      <c r="O30" s="184"/>
      <c r="P30" s="179">
        <f>VLOOKUP(D30,'MidCap Intra'!$B$11:$C$571,2,0)</f>
        <v>2751.05</v>
      </c>
      <c r="Q30" s="221"/>
    </row>
    <row r="31" spans="1:18" ht="15" customHeight="1">
      <c r="A31" s="281">
        <v>22</v>
      </c>
      <c r="B31" s="256">
        <v>45516</v>
      </c>
      <c r="C31" s="282"/>
      <c r="D31" s="283" t="s">
        <v>211</v>
      </c>
      <c r="E31" s="284" t="s">
        <v>544</v>
      </c>
      <c r="F31" s="240">
        <v>6890</v>
      </c>
      <c r="G31" s="241">
        <v>6490</v>
      </c>
      <c r="H31" s="240">
        <v>7240</v>
      </c>
      <c r="I31" s="240" t="s">
        <v>938</v>
      </c>
      <c r="J31" s="239" t="s">
        <v>983</v>
      </c>
      <c r="K31" s="239">
        <f t="shared" ref="K31" si="39">H31-F31</f>
        <v>350</v>
      </c>
      <c r="L31" s="252">
        <f t="shared" ref="L31" si="40">(F31*-0.3)/100</f>
        <v>-20.67</v>
      </c>
      <c r="M31" s="253">
        <f t="shared" ref="M31" si="41">(K31+L31)/F31</f>
        <v>4.7798258345428155E-2</v>
      </c>
      <c r="N31" s="239" t="s">
        <v>546</v>
      </c>
      <c r="O31" s="254">
        <v>45523</v>
      </c>
      <c r="P31" s="255"/>
      <c r="Q31" s="221"/>
    </row>
    <row r="32" spans="1:18" ht="15" customHeight="1">
      <c r="A32" s="281">
        <v>23</v>
      </c>
      <c r="B32" s="256">
        <v>45520</v>
      </c>
      <c r="C32" s="282"/>
      <c r="D32" s="283" t="s">
        <v>297</v>
      </c>
      <c r="E32" s="284" t="s">
        <v>544</v>
      </c>
      <c r="F32" s="240">
        <v>1420</v>
      </c>
      <c r="G32" s="241">
        <v>1335</v>
      </c>
      <c r="H32" s="240">
        <v>1498</v>
      </c>
      <c r="I32" s="240" t="s">
        <v>957</v>
      </c>
      <c r="J32" s="239" t="s">
        <v>979</v>
      </c>
      <c r="K32" s="239">
        <f t="shared" ref="K32" si="42">H32-F32</f>
        <v>78</v>
      </c>
      <c r="L32" s="252">
        <f t="shared" ref="L32" si="43">(F32*-0.3)/100</f>
        <v>-4.26</v>
      </c>
      <c r="M32" s="253">
        <f t="shared" ref="M32" si="44">(K32+L32)/F32</f>
        <v>5.1929577464788726E-2</v>
      </c>
      <c r="N32" s="239" t="s">
        <v>546</v>
      </c>
      <c r="O32" s="254">
        <v>45523</v>
      </c>
      <c r="P32" s="255"/>
      <c r="Q32" s="221"/>
    </row>
    <row r="33" spans="1:38" ht="15" customHeight="1">
      <c r="A33" s="180">
        <v>24</v>
      </c>
      <c r="B33" s="177">
        <v>45523</v>
      </c>
      <c r="C33" s="181"/>
      <c r="D33" s="185" t="s">
        <v>273</v>
      </c>
      <c r="E33" s="182" t="s">
        <v>544</v>
      </c>
      <c r="F33" s="176" t="s">
        <v>977</v>
      </c>
      <c r="G33" s="178">
        <v>468</v>
      </c>
      <c r="H33" s="176"/>
      <c r="I33" s="176" t="s">
        <v>978</v>
      </c>
      <c r="J33" s="178" t="s">
        <v>545</v>
      </c>
      <c r="K33" s="178"/>
      <c r="L33" s="179"/>
      <c r="M33" s="183"/>
      <c r="N33" s="178"/>
      <c r="O33" s="184"/>
      <c r="P33" s="179">
        <f>VLOOKUP(D33,'MidCap Intra'!$B$11:$C$571,2,0)</f>
        <v>512.6</v>
      </c>
      <c r="Q33" s="221"/>
    </row>
    <row r="34" spans="1:38" ht="15" customHeight="1">
      <c r="A34" s="180">
        <v>25</v>
      </c>
      <c r="B34" s="177">
        <v>45524</v>
      </c>
      <c r="C34" s="181"/>
      <c r="D34" s="185" t="s">
        <v>135</v>
      </c>
      <c r="E34" s="182" t="s">
        <v>544</v>
      </c>
      <c r="F34" s="176" t="s">
        <v>1033</v>
      </c>
      <c r="G34" s="178">
        <v>1900</v>
      </c>
      <c r="H34" s="176"/>
      <c r="I34" s="176" t="s">
        <v>1034</v>
      </c>
      <c r="J34" s="178" t="s">
        <v>545</v>
      </c>
      <c r="K34" s="178"/>
      <c r="L34" s="179"/>
      <c r="M34" s="183"/>
      <c r="N34" s="178"/>
      <c r="O34" s="184"/>
      <c r="P34" s="179">
        <f>VLOOKUP(D34,'MidCap Intra'!$B$11:$C$571,2,0)</f>
        <v>2064.0500000000002</v>
      </c>
      <c r="Q34" s="221"/>
    </row>
    <row r="35" spans="1:38" ht="15" customHeight="1">
      <c r="A35" s="180">
        <v>26</v>
      </c>
      <c r="B35" s="177">
        <v>45524</v>
      </c>
      <c r="C35" s="181"/>
      <c r="D35" s="185" t="s">
        <v>495</v>
      </c>
      <c r="E35" s="182" t="s">
        <v>544</v>
      </c>
      <c r="F35" s="176" t="s">
        <v>1035</v>
      </c>
      <c r="G35" s="178">
        <v>699</v>
      </c>
      <c r="H35" s="176"/>
      <c r="I35" s="176" t="s">
        <v>1036</v>
      </c>
      <c r="J35" s="178" t="s">
        <v>545</v>
      </c>
      <c r="K35" s="178"/>
      <c r="L35" s="179"/>
      <c r="M35" s="183"/>
      <c r="N35" s="178"/>
      <c r="O35" s="184"/>
      <c r="P35" s="179">
        <f>VLOOKUP(D35,'MidCap Intra'!$B$11:$C$571,2,0)</f>
        <v>749.25</v>
      </c>
      <c r="Q35" s="221"/>
    </row>
    <row r="36" spans="1:38" ht="15" customHeight="1">
      <c r="A36" s="180">
        <v>27</v>
      </c>
      <c r="B36" s="177">
        <v>45524</v>
      </c>
      <c r="C36" s="181"/>
      <c r="D36" s="185" t="s">
        <v>219</v>
      </c>
      <c r="E36" s="182" t="s">
        <v>544</v>
      </c>
      <c r="F36" s="176" t="s">
        <v>1037</v>
      </c>
      <c r="G36" s="178">
        <v>1120</v>
      </c>
      <c r="H36" s="176"/>
      <c r="I36" s="176" t="s">
        <v>1038</v>
      </c>
      <c r="J36" s="178" t="s">
        <v>545</v>
      </c>
      <c r="K36" s="178"/>
      <c r="L36" s="179"/>
      <c r="M36" s="183"/>
      <c r="N36" s="178"/>
      <c r="O36" s="184"/>
      <c r="P36" s="179">
        <f>VLOOKUP(D36,'MidCap Intra'!$B$11:$C$571,2,0)</f>
        <v>1171.2</v>
      </c>
      <c r="Q36" s="221"/>
    </row>
    <row r="37" spans="1:38" ht="15" customHeight="1">
      <c r="A37" s="180">
        <v>28</v>
      </c>
      <c r="B37" s="177">
        <v>45524</v>
      </c>
      <c r="C37" s="181"/>
      <c r="D37" s="185" t="s">
        <v>168</v>
      </c>
      <c r="E37" s="182" t="s">
        <v>544</v>
      </c>
      <c r="F37" s="176" t="s">
        <v>1039</v>
      </c>
      <c r="G37" s="178">
        <v>188</v>
      </c>
      <c r="H37" s="176"/>
      <c r="I37" s="176" t="s">
        <v>1040</v>
      </c>
      <c r="J37" s="178" t="s">
        <v>545</v>
      </c>
      <c r="K37" s="178"/>
      <c r="L37" s="179"/>
      <c r="M37" s="183"/>
      <c r="N37" s="178"/>
      <c r="O37" s="184"/>
      <c r="P37" s="179">
        <f>VLOOKUP(D37,'MidCap Intra'!$B$11:$C$571,2,0)</f>
        <v>208.38</v>
      </c>
      <c r="Q37" s="221"/>
    </row>
    <row r="38" spans="1:38" ht="15" customHeight="1">
      <c r="A38" s="180">
        <v>29</v>
      </c>
      <c r="B38" s="177">
        <v>45524</v>
      </c>
      <c r="C38" s="181"/>
      <c r="D38" s="185" t="s">
        <v>211</v>
      </c>
      <c r="E38" s="182" t="s">
        <v>544</v>
      </c>
      <c r="F38" s="176" t="s">
        <v>1041</v>
      </c>
      <c r="G38" s="178">
        <v>6640</v>
      </c>
      <c r="H38" s="176"/>
      <c r="I38" s="176" t="s">
        <v>1042</v>
      </c>
      <c r="J38" s="178" t="s">
        <v>545</v>
      </c>
      <c r="K38" s="178"/>
      <c r="L38" s="179"/>
      <c r="M38" s="183"/>
      <c r="N38" s="178"/>
      <c r="O38" s="184"/>
      <c r="P38" s="179">
        <f>VLOOKUP(D38,'MidCap Intra'!$B$11:$C$571,2,0)</f>
        <v>7084.05</v>
      </c>
      <c r="Q38" s="221"/>
    </row>
    <row r="39" spans="1:38" ht="15" customHeight="1">
      <c r="A39" s="180"/>
      <c r="B39" s="177"/>
      <c r="C39" s="181"/>
      <c r="D39" s="185"/>
      <c r="E39" s="182"/>
      <c r="F39" s="176"/>
      <c r="G39" s="178"/>
      <c r="H39" s="176"/>
      <c r="I39" s="176"/>
      <c r="J39" s="178"/>
      <c r="K39" s="178"/>
      <c r="L39" s="179"/>
      <c r="M39" s="183"/>
      <c r="N39" s="178"/>
      <c r="O39" s="184"/>
      <c r="P39" s="179"/>
      <c r="Q39" s="221"/>
    </row>
    <row r="40" spans="1:38" ht="15" customHeight="1">
      <c r="A40" s="180"/>
      <c r="B40" s="177"/>
      <c r="C40" s="181"/>
      <c r="D40" s="185"/>
      <c r="E40" s="182"/>
      <c r="F40" s="176"/>
      <c r="G40" s="178"/>
      <c r="H40" s="176"/>
      <c r="I40" s="176"/>
      <c r="J40" s="178"/>
      <c r="K40" s="178"/>
      <c r="L40" s="179"/>
      <c r="M40" s="183"/>
      <c r="N40" s="178"/>
      <c r="O40" s="184"/>
      <c r="P40" s="179"/>
      <c r="Q40" s="221"/>
    </row>
    <row r="41" spans="1:38" ht="15" customHeight="1">
      <c r="A41" s="180"/>
      <c r="B41" s="177"/>
      <c r="C41" s="181"/>
      <c r="D41" s="185"/>
      <c r="E41" s="182"/>
      <c r="F41" s="176"/>
      <c r="G41" s="178"/>
      <c r="H41" s="176"/>
      <c r="I41" s="176"/>
      <c r="J41" s="178"/>
      <c r="K41" s="178"/>
      <c r="L41" s="179"/>
      <c r="M41" s="183"/>
      <c r="N41" s="178"/>
      <c r="O41" s="184"/>
      <c r="P41" s="179"/>
      <c r="Q41" s="221"/>
    </row>
    <row r="42" spans="1:38" ht="15" customHeight="1"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38" ht="14.25" customHeight="1">
      <c r="A43" s="96"/>
      <c r="B43" s="97"/>
      <c r="C43" s="98"/>
      <c r="D43" s="99"/>
      <c r="E43" s="100"/>
      <c r="F43" s="10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10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2" t="s">
        <v>547</v>
      </c>
      <c r="B44" s="103"/>
      <c r="C44" s="104"/>
      <c r="E44" s="105"/>
      <c r="F44" s="105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6" t="s">
        <v>548</v>
      </c>
      <c r="B45" s="102"/>
      <c r="C45" s="102"/>
      <c r="D45" s="102"/>
      <c r="E45" s="37"/>
      <c r="F45" s="107" t="s">
        <v>549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2" t="s">
        <v>550</v>
      </c>
      <c r="B46" s="102"/>
      <c r="C46" s="102"/>
      <c r="D46" s="102" t="s">
        <v>551</v>
      </c>
      <c r="E46" s="6"/>
      <c r="F46" s="107" t="s">
        <v>552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2"/>
      <c r="B47" s="102"/>
      <c r="C47" s="102"/>
      <c r="D47" s="102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89"/>
      <c r="B48" s="189"/>
      <c r="C48" s="189"/>
      <c r="D48" s="189"/>
      <c r="E48" s="190"/>
      <c r="F48" s="190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89"/>
      <c r="B49" s="189"/>
      <c r="C49" s="189"/>
      <c r="D49" s="189"/>
      <c r="E49" s="190"/>
      <c r="F49" s="190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38.25" customHeight="1">
      <c r="A50" s="91" t="s">
        <v>1236</v>
      </c>
      <c r="B50" s="119"/>
      <c r="C50" s="119"/>
      <c r="D50" s="120"/>
      <c r="E50" s="108"/>
      <c r="F50" s="6"/>
      <c r="G50" s="6"/>
      <c r="H50" s="109"/>
      <c r="I50" s="121"/>
      <c r="J50" s="1"/>
      <c r="K50" s="6"/>
      <c r="L50" s="6"/>
      <c r="M50" s="6"/>
      <c r="N50" s="1"/>
      <c r="O50" s="1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"/>
      <c r="AH50" s="1"/>
      <c r="AI50" s="1"/>
      <c r="AJ50" s="6"/>
      <c r="AK50" s="1"/>
    </row>
    <row r="51" spans="1:38" ht="39.6">
      <c r="A51" s="92" t="s">
        <v>16</v>
      </c>
      <c r="B51" s="93" t="s">
        <v>520</v>
      </c>
      <c r="C51" s="93"/>
      <c r="D51" s="94" t="s">
        <v>531</v>
      </c>
      <c r="E51" s="93" t="s">
        <v>532</v>
      </c>
      <c r="F51" s="93" t="s">
        <v>533</v>
      </c>
      <c r="G51" s="93" t="s">
        <v>534</v>
      </c>
      <c r="H51" s="93" t="s">
        <v>535</v>
      </c>
      <c r="I51" s="93" t="s">
        <v>536</v>
      </c>
      <c r="J51" s="92" t="s">
        <v>537</v>
      </c>
      <c r="K51" s="112" t="s">
        <v>554</v>
      </c>
      <c r="L51" s="113" t="s">
        <v>539</v>
      </c>
      <c r="M51" s="95" t="s">
        <v>540</v>
      </c>
      <c r="N51" s="93" t="s">
        <v>541</v>
      </c>
      <c r="O51" s="94" t="s">
        <v>542</v>
      </c>
      <c r="P51" s="186" t="s">
        <v>543</v>
      </c>
      <c r="Q51" s="188" t="s">
        <v>809</v>
      </c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176">
        <v>1</v>
      </c>
      <c r="B52" s="177">
        <v>45523</v>
      </c>
      <c r="C52" s="220"/>
      <c r="D52" s="220" t="s">
        <v>980</v>
      </c>
      <c r="E52" s="176" t="s">
        <v>544</v>
      </c>
      <c r="F52" s="176" t="s">
        <v>981</v>
      </c>
      <c r="G52" s="176">
        <v>298</v>
      </c>
      <c r="H52" s="176"/>
      <c r="I52" s="176" t="s">
        <v>982</v>
      </c>
      <c r="J52" s="176" t="s">
        <v>545</v>
      </c>
      <c r="K52" s="176"/>
      <c r="L52" s="237"/>
      <c r="M52" s="238"/>
      <c r="N52" s="176"/>
      <c r="O52" s="223"/>
      <c r="P52" s="179"/>
      <c r="Q52" s="236"/>
      <c r="R52" s="54" t="s">
        <v>840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76"/>
      <c r="B53" s="177"/>
      <c r="C53" s="220"/>
      <c r="D53" s="220"/>
      <c r="E53" s="176"/>
      <c r="F53" s="176"/>
      <c r="G53" s="176"/>
      <c r="H53" s="176"/>
      <c r="I53" s="176"/>
      <c r="J53" s="176"/>
      <c r="K53" s="176"/>
      <c r="L53" s="237"/>
      <c r="M53" s="238"/>
      <c r="N53" s="176"/>
      <c r="O53" s="223"/>
      <c r="P53" s="179"/>
      <c r="Q53" s="236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76"/>
      <c r="B54" s="177"/>
      <c r="C54" s="220"/>
      <c r="D54" s="220"/>
      <c r="E54" s="176"/>
      <c r="F54" s="176"/>
      <c r="G54" s="176"/>
      <c r="H54" s="176"/>
      <c r="I54" s="176"/>
      <c r="J54" s="176"/>
      <c r="K54" s="176"/>
      <c r="L54" s="237"/>
      <c r="M54" s="238"/>
      <c r="N54" s="176"/>
      <c r="O54" s="223"/>
      <c r="P54" s="179"/>
      <c r="Q54" s="236"/>
      <c r="R54" s="54" t="s">
        <v>840</v>
      </c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02" t="s">
        <v>547</v>
      </c>
      <c r="B55" s="102"/>
      <c r="C55" s="102"/>
      <c r="D55" s="54"/>
      <c r="E55" s="37"/>
      <c r="F55" s="107" t="s">
        <v>549</v>
      </c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06" t="s">
        <v>548</v>
      </c>
      <c r="B56" s="102"/>
      <c r="C56" s="102"/>
      <c r="D56" s="54"/>
      <c r="E56" s="37"/>
      <c r="F56" s="107" t="s">
        <v>552</v>
      </c>
      <c r="G56" s="54"/>
      <c r="H56" s="54" t="s">
        <v>568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54"/>
      <c r="B57" s="54"/>
      <c r="C57" s="102"/>
      <c r="D57" s="54"/>
      <c r="E57" s="37"/>
      <c r="F57" s="107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" customHeight="1">
      <c r="A58" s="189"/>
      <c r="B58" s="189"/>
      <c r="C58" s="189"/>
      <c r="D58" s="189"/>
      <c r="E58" s="190"/>
      <c r="F58" s="190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38.25" customHeight="1">
      <c r="A59" s="91" t="s">
        <v>1237</v>
      </c>
      <c r="B59" s="119"/>
      <c r="C59" s="119"/>
      <c r="D59" s="120"/>
      <c r="E59" s="108"/>
      <c r="F59" s="6"/>
      <c r="G59" s="6"/>
      <c r="H59" s="109"/>
      <c r="I59" s="121"/>
      <c r="J59" s="1"/>
      <c r="K59" s="6"/>
      <c r="L59" s="6"/>
      <c r="M59" s="6"/>
      <c r="N59" s="1"/>
      <c r="O59" s="1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  <c r="AG59" s="1"/>
      <c r="AH59" s="1"/>
      <c r="AI59" s="1"/>
      <c r="AJ59" s="6"/>
      <c r="AK59" s="1"/>
    </row>
    <row r="60" spans="1:38" ht="39.6">
      <c r="A60" s="92" t="s">
        <v>16</v>
      </c>
      <c r="B60" s="93" t="s">
        <v>520</v>
      </c>
      <c r="C60" s="93"/>
      <c r="D60" s="94" t="s">
        <v>531</v>
      </c>
      <c r="E60" s="93" t="s">
        <v>532</v>
      </c>
      <c r="F60" s="93" t="s">
        <v>533</v>
      </c>
      <c r="G60" s="93" t="s">
        <v>534</v>
      </c>
      <c r="H60" s="93" t="s">
        <v>535</v>
      </c>
      <c r="I60" s="93" t="s">
        <v>536</v>
      </c>
      <c r="J60" s="92" t="s">
        <v>537</v>
      </c>
      <c r="K60" s="112" t="s">
        <v>554</v>
      </c>
      <c r="L60" s="113" t="s">
        <v>539</v>
      </c>
      <c r="M60" s="95" t="s">
        <v>540</v>
      </c>
      <c r="N60" s="93" t="s">
        <v>541</v>
      </c>
      <c r="O60" s="94" t="s">
        <v>542</v>
      </c>
      <c r="P60" s="186" t="s">
        <v>543</v>
      </c>
      <c r="Q60" s="188" t="s">
        <v>809</v>
      </c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  <c r="AG60" s="37"/>
      <c r="AH60" s="37"/>
      <c r="AI60" s="37"/>
      <c r="AJ60" s="37"/>
      <c r="AK60" s="37"/>
      <c r="AL60" s="37"/>
    </row>
    <row r="61" spans="1:38" ht="12.75" customHeight="1">
      <c r="A61" s="176">
        <v>1</v>
      </c>
      <c r="B61" s="177">
        <v>45356</v>
      </c>
      <c r="C61" s="220"/>
      <c r="D61" s="220" t="s">
        <v>294</v>
      </c>
      <c r="E61" s="176" t="s">
        <v>839</v>
      </c>
      <c r="F61" s="176">
        <v>38.94</v>
      </c>
      <c r="G61" s="176">
        <v>34.64</v>
      </c>
      <c r="H61" s="176"/>
      <c r="I61" s="176" t="s">
        <v>877</v>
      </c>
      <c r="J61" s="176" t="s">
        <v>545</v>
      </c>
      <c r="K61" s="176"/>
      <c r="L61" s="237"/>
      <c r="M61" s="238"/>
      <c r="N61" s="176"/>
      <c r="O61" s="223"/>
      <c r="P61" s="179">
        <f>VLOOKUP(D61,'MidCap Intra'!$B$11:$C$571,2,0)</f>
        <v>37.270000000000003</v>
      </c>
      <c r="Q61" s="236"/>
      <c r="R61" s="54" t="s">
        <v>840</v>
      </c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176">
        <v>2</v>
      </c>
      <c r="B62" s="177">
        <v>45498</v>
      </c>
      <c r="C62" s="220"/>
      <c r="D62" s="220" t="s">
        <v>474</v>
      </c>
      <c r="E62" s="176" t="s">
        <v>544</v>
      </c>
      <c r="F62" s="176" t="s">
        <v>895</v>
      </c>
      <c r="G62" s="176">
        <v>3600</v>
      </c>
      <c r="H62" s="176"/>
      <c r="I62" s="176" t="s">
        <v>896</v>
      </c>
      <c r="J62" s="176" t="s">
        <v>545</v>
      </c>
      <c r="K62" s="176"/>
      <c r="L62" s="237"/>
      <c r="M62" s="238"/>
      <c r="N62" s="176"/>
      <c r="O62" s="223"/>
      <c r="P62" s="179">
        <f>VLOOKUP(D62,'MidCap Intra'!$B$11:$C$571,2,0)</f>
        <v>3963.6</v>
      </c>
      <c r="Q62" s="236"/>
      <c r="R62" s="54" t="s">
        <v>840</v>
      </c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</row>
    <row r="63" spans="1:38" ht="12.75" customHeight="1">
      <c r="A63" s="176">
        <v>3</v>
      </c>
      <c r="B63" s="177">
        <v>45517</v>
      </c>
      <c r="C63" s="220"/>
      <c r="D63" s="220" t="s">
        <v>498</v>
      </c>
      <c r="E63" s="176" t="s">
        <v>544</v>
      </c>
      <c r="F63" s="176" t="s">
        <v>943</v>
      </c>
      <c r="G63" s="176">
        <v>3970</v>
      </c>
      <c r="H63" s="176"/>
      <c r="I63" s="176" t="s">
        <v>944</v>
      </c>
      <c r="J63" s="176" t="s">
        <v>545</v>
      </c>
      <c r="K63" s="176"/>
      <c r="L63" s="237"/>
      <c r="M63" s="238"/>
      <c r="N63" s="176"/>
      <c r="O63" s="223"/>
      <c r="P63" s="179">
        <f>VLOOKUP(D63,'MidCap Intra'!$B$11:$C$571,2,0)</f>
        <v>4376.95</v>
      </c>
      <c r="Q63" s="236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</row>
    <row r="64" spans="1:38" ht="12.75" customHeight="1">
      <c r="A64" s="176"/>
      <c r="B64" s="177"/>
      <c r="C64" s="220"/>
      <c r="D64" s="220"/>
      <c r="E64" s="176"/>
      <c r="F64" s="176"/>
      <c r="G64" s="176"/>
      <c r="H64" s="176"/>
      <c r="I64" s="176"/>
      <c r="J64" s="176"/>
      <c r="K64" s="176"/>
      <c r="L64" s="237"/>
      <c r="M64" s="238"/>
      <c r="N64" s="176"/>
      <c r="O64" s="223"/>
      <c r="P64" s="179"/>
      <c r="Q64" s="236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76"/>
      <c r="B65" s="177"/>
      <c r="C65" s="220"/>
      <c r="D65" s="220"/>
      <c r="E65" s="176"/>
      <c r="F65" s="176"/>
      <c r="G65" s="176"/>
      <c r="H65" s="176"/>
      <c r="I65" s="176"/>
      <c r="J65" s="176"/>
      <c r="K65" s="176"/>
      <c r="L65" s="237"/>
      <c r="M65" s="238"/>
      <c r="N65" s="176"/>
      <c r="O65" s="223"/>
      <c r="P65" s="177"/>
      <c r="Q65" s="236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02" t="s">
        <v>547</v>
      </c>
      <c r="B66" s="102"/>
      <c r="C66" s="102"/>
      <c r="D66" s="54"/>
      <c r="E66" s="37"/>
      <c r="F66" s="107" t="s">
        <v>549</v>
      </c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106" t="s">
        <v>548</v>
      </c>
      <c r="B67" s="102"/>
      <c r="C67" s="102"/>
      <c r="D67" s="54"/>
      <c r="E67" s="37"/>
      <c r="F67" s="107" t="s">
        <v>552</v>
      </c>
      <c r="G67" s="54"/>
      <c r="H67" s="54" t="s">
        <v>568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54"/>
      <c r="B68" s="54"/>
      <c r="C68" s="102"/>
      <c r="D68" s="54"/>
      <c r="E68" s="37"/>
      <c r="F68" s="107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2" ht="12.75" customHeight="1">
      <c r="A69" s="54"/>
      <c r="B69" s="54"/>
      <c r="C69" s="102"/>
      <c r="D69" s="54"/>
      <c r="E69" s="37"/>
      <c r="F69" s="107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2" ht="38.25" customHeight="1">
      <c r="A70" s="37"/>
      <c r="B70" s="122" t="s">
        <v>569</v>
      </c>
      <c r="C70" s="122"/>
      <c r="D70" s="54"/>
      <c r="E70" s="122"/>
      <c r="F70" s="6"/>
      <c r="G70" s="6"/>
      <c r="H70" s="110"/>
      <c r="I70" s="6"/>
      <c r="J70" s="110"/>
      <c r="K70" s="111"/>
      <c r="L70" s="6"/>
      <c r="M70" s="6"/>
      <c r="N70" s="1"/>
      <c r="O70" s="54"/>
      <c r="P70" s="54"/>
      <c r="Q70" s="191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2" ht="12.75" customHeight="1">
      <c r="A71" s="92" t="s">
        <v>16</v>
      </c>
      <c r="B71" s="93" t="s">
        <v>520</v>
      </c>
      <c r="C71" s="93"/>
      <c r="D71" s="94" t="s">
        <v>531</v>
      </c>
      <c r="E71" s="93" t="s">
        <v>532</v>
      </c>
      <c r="F71" s="93" t="s">
        <v>533</v>
      </c>
      <c r="G71" s="93" t="s">
        <v>570</v>
      </c>
      <c r="H71" s="93" t="s">
        <v>571</v>
      </c>
      <c r="I71" s="93" t="s">
        <v>536</v>
      </c>
      <c r="J71" s="123" t="s">
        <v>537</v>
      </c>
      <c r="K71" s="93" t="s">
        <v>538</v>
      </c>
      <c r="L71" s="93" t="s">
        <v>572</v>
      </c>
      <c r="M71" s="93" t="s">
        <v>541</v>
      </c>
      <c r="N71" s="94" t="s">
        <v>542</v>
      </c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2" ht="12.75" customHeight="1">
      <c r="A72" s="124">
        <v>1</v>
      </c>
      <c r="B72" s="125">
        <v>41579</v>
      </c>
      <c r="C72" s="125"/>
      <c r="D72" s="126" t="s">
        <v>573</v>
      </c>
      <c r="E72" s="127" t="s">
        <v>544</v>
      </c>
      <c r="F72" s="128">
        <v>82</v>
      </c>
      <c r="G72" s="127" t="s">
        <v>574</v>
      </c>
      <c r="H72" s="127">
        <v>100</v>
      </c>
      <c r="I72" s="129">
        <v>100</v>
      </c>
      <c r="J72" s="130" t="s">
        <v>575</v>
      </c>
      <c r="K72" s="131">
        <f t="shared" ref="K72:K103" si="45">H72-F72</f>
        <v>18</v>
      </c>
      <c r="L72" s="132">
        <f t="shared" ref="L72:L103" si="46">K72/F72</f>
        <v>0.21951219512195122</v>
      </c>
      <c r="M72" s="127" t="s">
        <v>546</v>
      </c>
      <c r="N72" s="133">
        <v>42657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12.75" customHeight="1">
      <c r="A73" s="124">
        <v>2</v>
      </c>
      <c r="B73" s="125">
        <v>41794</v>
      </c>
      <c r="C73" s="125"/>
      <c r="D73" s="126" t="s">
        <v>576</v>
      </c>
      <c r="E73" s="127" t="s">
        <v>555</v>
      </c>
      <c r="F73" s="128">
        <v>257</v>
      </c>
      <c r="G73" s="127" t="s">
        <v>574</v>
      </c>
      <c r="H73" s="127">
        <v>300</v>
      </c>
      <c r="I73" s="129">
        <v>300</v>
      </c>
      <c r="J73" s="130" t="s">
        <v>575</v>
      </c>
      <c r="K73" s="131">
        <f t="shared" si="45"/>
        <v>43</v>
      </c>
      <c r="L73" s="132">
        <f t="shared" si="46"/>
        <v>0.16731517509727625</v>
      </c>
      <c r="M73" s="127" t="s">
        <v>546</v>
      </c>
      <c r="N73" s="133">
        <v>41822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124">
        <v>3</v>
      </c>
      <c r="B74" s="125">
        <v>41828</v>
      </c>
      <c r="C74" s="125"/>
      <c r="D74" s="126" t="s">
        <v>577</v>
      </c>
      <c r="E74" s="127" t="s">
        <v>555</v>
      </c>
      <c r="F74" s="128">
        <v>393</v>
      </c>
      <c r="G74" s="127" t="s">
        <v>574</v>
      </c>
      <c r="H74" s="127">
        <v>468</v>
      </c>
      <c r="I74" s="129">
        <v>468</v>
      </c>
      <c r="J74" s="130" t="s">
        <v>575</v>
      </c>
      <c r="K74" s="131">
        <f t="shared" si="45"/>
        <v>75</v>
      </c>
      <c r="L74" s="132">
        <f t="shared" si="46"/>
        <v>0.19083969465648856</v>
      </c>
      <c r="M74" s="127" t="s">
        <v>546</v>
      </c>
      <c r="N74" s="133">
        <v>41863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4</v>
      </c>
      <c r="B75" s="125">
        <v>41857</v>
      </c>
      <c r="C75" s="125"/>
      <c r="D75" s="126" t="s">
        <v>578</v>
      </c>
      <c r="E75" s="127" t="s">
        <v>555</v>
      </c>
      <c r="F75" s="128">
        <v>205</v>
      </c>
      <c r="G75" s="127" t="s">
        <v>574</v>
      </c>
      <c r="H75" s="127">
        <v>275</v>
      </c>
      <c r="I75" s="129">
        <v>250</v>
      </c>
      <c r="J75" s="130" t="s">
        <v>575</v>
      </c>
      <c r="K75" s="131">
        <f t="shared" si="45"/>
        <v>70</v>
      </c>
      <c r="L75" s="132">
        <f t="shared" si="46"/>
        <v>0.34146341463414637</v>
      </c>
      <c r="M75" s="127" t="s">
        <v>546</v>
      </c>
      <c r="N75" s="133">
        <v>41962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5</v>
      </c>
      <c r="B76" s="125">
        <v>41886</v>
      </c>
      <c r="C76" s="125"/>
      <c r="D76" s="126" t="s">
        <v>579</v>
      </c>
      <c r="E76" s="127" t="s">
        <v>555</v>
      </c>
      <c r="F76" s="128">
        <v>162</v>
      </c>
      <c r="G76" s="127" t="s">
        <v>574</v>
      </c>
      <c r="H76" s="127">
        <v>190</v>
      </c>
      <c r="I76" s="129">
        <v>190</v>
      </c>
      <c r="J76" s="130" t="s">
        <v>575</v>
      </c>
      <c r="K76" s="131">
        <f t="shared" si="45"/>
        <v>28</v>
      </c>
      <c r="L76" s="132">
        <f t="shared" si="46"/>
        <v>0.1728395061728395</v>
      </c>
      <c r="M76" s="127" t="s">
        <v>546</v>
      </c>
      <c r="N76" s="133">
        <v>42006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6</v>
      </c>
      <c r="B77" s="125">
        <v>41886</v>
      </c>
      <c r="C77" s="125"/>
      <c r="D77" s="126" t="s">
        <v>580</v>
      </c>
      <c r="E77" s="127" t="s">
        <v>555</v>
      </c>
      <c r="F77" s="128">
        <v>75</v>
      </c>
      <c r="G77" s="127" t="s">
        <v>574</v>
      </c>
      <c r="H77" s="127">
        <v>91.5</v>
      </c>
      <c r="I77" s="129" t="s">
        <v>567</v>
      </c>
      <c r="J77" s="130" t="s">
        <v>581</v>
      </c>
      <c r="K77" s="131">
        <f t="shared" si="45"/>
        <v>16.5</v>
      </c>
      <c r="L77" s="132">
        <f t="shared" si="46"/>
        <v>0.22</v>
      </c>
      <c r="M77" s="127" t="s">
        <v>546</v>
      </c>
      <c r="N77" s="133">
        <v>41954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7</v>
      </c>
      <c r="B78" s="125">
        <v>41913</v>
      </c>
      <c r="C78" s="125"/>
      <c r="D78" s="126" t="s">
        <v>582</v>
      </c>
      <c r="E78" s="127" t="s">
        <v>555</v>
      </c>
      <c r="F78" s="128">
        <v>850</v>
      </c>
      <c r="G78" s="127" t="s">
        <v>574</v>
      </c>
      <c r="H78" s="127">
        <v>982.5</v>
      </c>
      <c r="I78" s="129">
        <v>1050</v>
      </c>
      <c r="J78" s="130" t="s">
        <v>583</v>
      </c>
      <c r="K78" s="131">
        <f t="shared" si="45"/>
        <v>132.5</v>
      </c>
      <c r="L78" s="132">
        <f t="shared" si="46"/>
        <v>0.15588235294117647</v>
      </c>
      <c r="M78" s="127" t="s">
        <v>546</v>
      </c>
      <c r="N78" s="133">
        <v>42039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8</v>
      </c>
      <c r="B79" s="125">
        <v>41913</v>
      </c>
      <c r="C79" s="125"/>
      <c r="D79" s="126" t="s">
        <v>584</v>
      </c>
      <c r="E79" s="127" t="s">
        <v>555</v>
      </c>
      <c r="F79" s="128">
        <v>475</v>
      </c>
      <c r="G79" s="127" t="s">
        <v>574</v>
      </c>
      <c r="H79" s="127">
        <v>515</v>
      </c>
      <c r="I79" s="129">
        <v>600</v>
      </c>
      <c r="J79" s="130" t="s">
        <v>585</v>
      </c>
      <c r="K79" s="131">
        <f t="shared" si="45"/>
        <v>40</v>
      </c>
      <c r="L79" s="132">
        <f t="shared" si="46"/>
        <v>8.4210526315789472E-2</v>
      </c>
      <c r="M79" s="127" t="s">
        <v>546</v>
      </c>
      <c r="N79" s="133">
        <v>41939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9</v>
      </c>
      <c r="B80" s="125">
        <v>41913</v>
      </c>
      <c r="C80" s="125"/>
      <c r="D80" s="126" t="s">
        <v>586</v>
      </c>
      <c r="E80" s="127" t="s">
        <v>555</v>
      </c>
      <c r="F80" s="128">
        <v>86</v>
      </c>
      <c r="G80" s="127" t="s">
        <v>574</v>
      </c>
      <c r="H80" s="127">
        <v>99</v>
      </c>
      <c r="I80" s="129">
        <v>140</v>
      </c>
      <c r="J80" s="130" t="s">
        <v>587</v>
      </c>
      <c r="K80" s="131">
        <f t="shared" si="45"/>
        <v>13</v>
      </c>
      <c r="L80" s="132">
        <f t="shared" si="46"/>
        <v>0.15116279069767441</v>
      </c>
      <c r="M80" s="127" t="s">
        <v>546</v>
      </c>
      <c r="N80" s="133">
        <v>41939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10</v>
      </c>
      <c r="B81" s="125">
        <v>41926</v>
      </c>
      <c r="C81" s="125"/>
      <c r="D81" s="126" t="s">
        <v>588</v>
      </c>
      <c r="E81" s="127" t="s">
        <v>555</v>
      </c>
      <c r="F81" s="128">
        <v>496.6</v>
      </c>
      <c r="G81" s="127" t="s">
        <v>574</v>
      </c>
      <c r="H81" s="127">
        <v>621</v>
      </c>
      <c r="I81" s="129">
        <v>580</v>
      </c>
      <c r="J81" s="130" t="s">
        <v>575</v>
      </c>
      <c r="K81" s="131">
        <f t="shared" si="45"/>
        <v>124.39999999999998</v>
      </c>
      <c r="L81" s="132">
        <f t="shared" si="46"/>
        <v>0.25050342327829234</v>
      </c>
      <c r="M81" s="127" t="s">
        <v>546</v>
      </c>
      <c r="N81" s="133">
        <v>42605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11</v>
      </c>
      <c r="B82" s="125">
        <v>41926</v>
      </c>
      <c r="C82" s="125"/>
      <c r="D82" s="126" t="s">
        <v>589</v>
      </c>
      <c r="E82" s="127" t="s">
        <v>555</v>
      </c>
      <c r="F82" s="128">
        <v>2481.9</v>
      </c>
      <c r="G82" s="127" t="s">
        <v>574</v>
      </c>
      <c r="H82" s="127">
        <v>2840</v>
      </c>
      <c r="I82" s="129">
        <v>2870</v>
      </c>
      <c r="J82" s="130" t="s">
        <v>590</v>
      </c>
      <c r="K82" s="131">
        <f t="shared" si="45"/>
        <v>358.09999999999991</v>
      </c>
      <c r="L82" s="132">
        <f t="shared" si="46"/>
        <v>0.14428462065353154</v>
      </c>
      <c r="M82" s="127" t="s">
        <v>546</v>
      </c>
      <c r="N82" s="133">
        <v>42017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12</v>
      </c>
      <c r="B83" s="125">
        <v>41928</v>
      </c>
      <c r="C83" s="125"/>
      <c r="D83" s="126" t="s">
        <v>591</v>
      </c>
      <c r="E83" s="127" t="s">
        <v>555</v>
      </c>
      <c r="F83" s="128">
        <v>84.5</v>
      </c>
      <c r="G83" s="127" t="s">
        <v>574</v>
      </c>
      <c r="H83" s="127">
        <v>93</v>
      </c>
      <c r="I83" s="129">
        <v>110</v>
      </c>
      <c r="J83" s="130" t="s">
        <v>592</v>
      </c>
      <c r="K83" s="131">
        <f t="shared" si="45"/>
        <v>8.5</v>
      </c>
      <c r="L83" s="132">
        <f t="shared" si="46"/>
        <v>0.10059171597633136</v>
      </c>
      <c r="M83" s="127" t="s">
        <v>546</v>
      </c>
      <c r="N83" s="133">
        <v>41939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13</v>
      </c>
      <c r="B84" s="125">
        <v>41928</v>
      </c>
      <c r="C84" s="125"/>
      <c r="D84" s="126" t="s">
        <v>593</v>
      </c>
      <c r="E84" s="127" t="s">
        <v>555</v>
      </c>
      <c r="F84" s="128">
        <v>401</v>
      </c>
      <c r="G84" s="127" t="s">
        <v>574</v>
      </c>
      <c r="H84" s="127">
        <v>428</v>
      </c>
      <c r="I84" s="129">
        <v>450</v>
      </c>
      <c r="J84" s="130" t="s">
        <v>594</v>
      </c>
      <c r="K84" s="131">
        <f t="shared" si="45"/>
        <v>27</v>
      </c>
      <c r="L84" s="132">
        <f t="shared" si="46"/>
        <v>6.7331670822942641E-2</v>
      </c>
      <c r="M84" s="127" t="s">
        <v>546</v>
      </c>
      <c r="N84" s="133">
        <v>42020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14</v>
      </c>
      <c r="B85" s="125">
        <v>41928</v>
      </c>
      <c r="C85" s="125"/>
      <c r="D85" s="126" t="s">
        <v>595</v>
      </c>
      <c r="E85" s="127" t="s">
        <v>555</v>
      </c>
      <c r="F85" s="128">
        <v>101</v>
      </c>
      <c r="G85" s="127" t="s">
        <v>574</v>
      </c>
      <c r="H85" s="127">
        <v>112</v>
      </c>
      <c r="I85" s="129">
        <v>120</v>
      </c>
      <c r="J85" s="130" t="s">
        <v>596</v>
      </c>
      <c r="K85" s="131">
        <f t="shared" si="45"/>
        <v>11</v>
      </c>
      <c r="L85" s="132">
        <f t="shared" si="46"/>
        <v>0.10891089108910891</v>
      </c>
      <c r="M85" s="127" t="s">
        <v>546</v>
      </c>
      <c r="N85" s="133">
        <v>41939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15</v>
      </c>
      <c r="B86" s="125">
        <v>41954</v>
      </c>
      <c r="C86" s="125"/>
      <c r="D86" s="126" t="s">
        <v>597</v>
      </c>
      <c r="E86" s="127" t="s">
        <v>555</v>
      </c>
      <c r="F86" s="128">
        <v>59</v>
      </c>
      <c r="G86" s="127" t="s">
        <v>574</v>
      </c>
      <c r="H86" s="127">
        <v>76</v>
      </c>
      <c r="I86" s="129">
        <v>76</v>
      </c>
      <c r="J86" s="130" t="s">
        <v>575</v>
      </c>
      <c r="K86" s="131">
        <f t="shared" si="45"/>
        <v>17</v>
      </c>
      <c r="L86" s="132">
        <f t="shared" si="46"/>
        <v>0.28813559322033899</v>
      </c>
      <c r="M86" s="127" t="s">
        <v>546</v>
      </c>
      <c r="N86" s="133">
        <v>43032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16</v>
      </c>
      <c r="B87" s="125">
        <v>41954</v>
      </c>
      <c r="C87" s="125"/>
      <c r="D87" s="126" t="s">
        <v>586</v>
      </c>
      <c r="E87" s="127" t="s">
        <v>555</v>
      </c>
      <c r="F87" s="128">
        <v>99</v>
      </c>
      <c r="G87" s="127" t="s">
        <v>574</v>
      </c>
      <c r="H87" s="127">
        <v>120</v>
      </c>
      <c r="I87" s="129">
        <v>120</v>
      </c>
      <c r="J87" s="130" t="s">
        <v>564</v>
      </c>
      <c r="K87" s="131">
        <f t="shared" si="45"/>
        <v>21</v>
      </c>
      <c r="L87" s="132">
        <f t="shared" si="46"/>
        <v>0.21212121212121213</v>
      </c>
      <c r="M87" s="127" t="s">
        <v>546</v>
      </c>
      <c r="N87" s="133">
        <v>41960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17</v>
      </c>
      <c r="B88" s="125">
        <v>41956</v>
      </c>
      <c r="C88" s="125"/>
      <c r="D88" s="126" t="s">
        <v>598</v>
      </c>
      <c r="E88" s="127" t="s">
        <v>555</v>
      </c>
      <c r="F88" s="128">
        <v>22</v>
      </c>
      <c r="G88" s="127" t="s">
        <v>574</v>
      </c>
      <c r="H88" s="127">
        <v>33.549999999999997</v>
      </c>
      <c r="I88" s="129">
        <v>32</v>
      </c>
      <c r="J88" s="130" t="s">
        <v>599</v>
      </c>
      <c r="K88" s="131">
        <f t="shared" si="45"/>
        <v>11.549999999999997</v>
      </c>
      <c r="L88" s="132">
        <f t="shared" si="46"/>
        <v>0.52499999999999991</v>
      </c>
      <c r="M88" s="127" t="s">
        <v>546</v>
      </c>
      <c r="N88" s="133">
        <v>42188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18</v>
      </c>
      <c r="B89" s="125">
        <v>41976</v>
      </c>
      <c r="C89" s="125"/>
      <c r="D89" s="126" t="s">
        <v>600</v>
      </c>
      <c r="E89" s="127" t="s">
        <v>555</v>
      </c>
      <c r="F89" s="128">
        <v>440</v>
      </c>
      <c r="G89" s="127" t="s">
        <v>574</v>
      </c>
      <c r="H89" s="127">
        <v>520</v>
      </c>
      <c r="I89" s="129">
        <v>520</v>
      </c>
      <c r="J89" s="130" t="s">
        <v>601</v>
      </c>
      <c r="K89" s="131">
        <f t="shared" si="45"/>
        <v>80</v>
      </c>
      <c r="L89" s="132">
        <f t="shared" si="46"/>
        <v>0.18181818181818182</v>
      </c>
      <c r="M89" s="127" t="s">
        <v>546</v>
      </c>
      <c r="N89" s="133">
        <v>42208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19</v>
      </c>
      <c r="B90" s="125">
        <v>41976</v>
      </c>
      <c r="C90" s="125"/>
      <c r="D90" s="126" t="s">
        <v>602</v>
      </c>
      <c r="E90" s="127" t="s">
        <v>555</v>
      </c>
      <c r="F90" s="128">
        <v>360</v>
      </c>
      <c r="G90" s="127" t="s">
        <v>574</v>
      </c>
      <c r="H90" s="127">
        <v>427</v>
      </c>
      <c r="I90" s="129">
        <v>425</v>
      </c>
      <c r="J90" s="130" t="s">
        <v>603</v>
      </c>
      <c r="K90" s="131">
        <f t="shared" si="45"/>
        <v>67</v>
      </c>
      <c r="L90" s="132">
        <f t="shared" si="46"/>
        <v>0.18611111111111112</v>
      </c>
      <c r="M90" s="127" t="s">
        <v>546</v>
      </c>
      <c r="N90" s="133">
        <v>42058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20</v>
      </c>
      <c r="B91" s="125">
        <v>42012</v>
      </c>
      <c r="C91" s="125"/>
      <c r="D91" s="126" t="s">
        <v>604</v>
      </c>
      <c r="E91" s="127" t="s">
        <v>555</v>
      </c>
      <c r="F91" s="128">
        <v>360</v>
      </c>
      <c r="G91" s="127" t="s">
        <v>574</v>
      </c>
      <c r="H91" s="127">
        <v>455</v>
      </c>
      <c r="I91" s="129">
        <v>420</v>
      </c>
      <c r="J91" s="130" t="s">
        <v>605</v>
      </c>
      <c r="K91" s="131">
        <f t="shared" si="45"/>
        <v>95</v>
      </c>
      <c r="L91" s="132">
        <f t="shared" si="46"/>
        <v>0.2638888888888889</v>
      </c>
      <c r="M91" s="127" t="s">
        <v>546</v>
      </c>
      <c r="N91" s="133">
        <v>42024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21</v>
      </c>
      <c r="B92" s="125">
        <v>42012</v>
      </c>
      <c r="C92" s="125"/>
      <c r="D92" s="126" t="s">
        <v>606</v>
      </c>
      <c r="E92" s="127" t="s">
        <v>555</v>
      </c>
      <c r="F92" s="128">
        <v>130</v>
      </c>
      <c r="G92" s="127"/>
      <c r="H92" s="127">
        <v>175.5</v>
      </c>
      <c r="I92" s="129">
        <v>165</v>
      </c>
      <c r="J92" s="130" t="s">
        <v>607</v>
      </c>
      <c r="K92" s="131">
        <f t="shared" si="45"/>
        <v>45.5</v>
      </c>
      <c r="L92" s="132">
        <f t="shared" si="46"/>
        <v>0.35</v>
      </c>
      <c r="M92" s="127" t="s">
        <v>546</v>
      </c>
      <c r="N92" s="133">
        <v>43088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22</v>
      </c>
      <c r="B93" s="125">
        <v>42040</v>
      </c>
      <c r="C93" s="125"/>
      <c r="D93" s="126" t="s">
        <v>386</v>
      </c>
      <c r="E93" s="127" t="s">
        <v>544</v>
      </c>
      <c r="F93" s="128">
        <v>98</v>
      </c>
      <c r="G93" s="127"/>
      <c r="H93" s="127">
        <v>120</v>
      </c>
      <c r="I93" s="129">
        <v>120</v>
      </c>
      <c r="J93" s="130" t="s">
        <v>575</v>
      </c>
      <c r="K93" s="131">
        <f t="shared" si="45"/>
        <v>22</v>
      </c>
      <c r="L93" s="132">
        <f t="shared" si="46"/>
        <v>0.22448979591836735</v>
      </c>
      <c r="M93" s="127" t="s">
        <v>546</v>
      </c>
      <c r="N93" s="133">
        <v>42753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23</v>
      </c>
      <c r="B94" s="125">
        <v>42040</v>
      </c>
      <c r="C94" s="125"/>
      <c r="D94" s="126" t="s">
        <v>608</v>
      </c>
      <c r="E94" s="127" t="s">
        <v>544</v>
      </c>
      <c r="F94" s="128">
        <v>196</v>
      </c>
      <c r="G94" s="127"/>
      <c r="H94" s="127">
        <v>262</v>
      </c>
      <c r="I94" s="129">
        <v>255</v>
      </c>
      <c r="J94" s="130" t="s">
        <v>575</v>
      </c>
      <c r="K94" s="131">
        <f t="shared" si="45"/>
        <v>66</v>
      </c>
      <c r="L94" s="132">
        <f t="shared" si="46"/>
        <v>0.33673469387755101</v>
      </c>
      <c r="M94" s="127" t="s">
        <v>546</v>
      </c>
      <c r="N94" s="133">
        <v>42599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34">
        <v>24</v>
      </c>
      <c r="B95" s="135">
        <v>42067</v>
      </c>
      <c r="C95" s="135"/>
      <c r="D95" s="136" t="s">
        <v>385</v>
      </c>
      <c r="E95" s="137" t="s">
        <v>544</v>
      </c>
      <c r="F95" s="138">
        <v>235</v>
      </c>
      <c r="G95" s="138"/>
      <c r="H95" s="139">
        <v>77</v>
      </c>
      <c r="I95" s="139" t="s">
        <v>609</v>
      </c>
      <c r="J95" s="140" t="s">
        <v>610</v>
      </c>
      <c r="K95" s="141">
        <f t="shared" si="45"/>
        <v>-158</v>
      </c>
      <c r="L95" s="142">
        <f t="shared" si="46"/>
        <v>-0.67234042553191486</v>
      </c>
      <c r="M95" s="138" t="s">
        <v>556</v>
      </c>
      <c r="N95" s="135">
        <v>43522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25</v>
      </c>
      <c r="B96" s="125">
        <v>42067</v>
      </c>
      <c r="C96" s="125"/>
      <c r="D96" s="126" t="s">
        <v>611</v>
      </c>
      <c r="E96" s="127" t="s">
        <v>544</v>
      </c>
      <c r="F96" s="128">
        <v>185</v>
      </c>
      <c r="G96" s="127"/>
      <c r="H96" s="127">
        <v>224</v>
      </c>
      <c r="I96" s="129" t="s">
        <v>612</v>
      </c>
      <c r="J96" s="130" t="s">
        <v>575</v>
      </c>
      <c r="K96" s="131">
        <f t="shared" si="45"/>
        <v>39</v>
      </c>
      <c r="L96" s="132">
        <f t="shared" si="46"/>
        <v>0.21081081081081082</v>
      </c>
      <c r="M96" s="127" t="s">
        <v>546</v>
      </c>
      <c r="N96" s="133">
        <v>42647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34">
        <v>26</v>
      </c>
      <c r="B97" s="135">
        <v>42090</v>
      </c>
      <c r="C97" s="135"/>
      <c r="D97" s="143" t="s">
        <v>613</v>
      </c>
      <c r="E97" s="138" t="s">
        <v>544</v>
      </c>
      <c r="F97" s="138">
        <v>49.5</v>
      </c>
      <c r="G97" s="139"/>
      <c r="H97" s="139">
        <v>15.85</v>
      </c>
      <c r="I97" s="139">
        <v>67</v>
      </c>
      <c r="J97" s="140" t="s">
        <v>614</v>
      </c>
      <c r="K97" s="139">
        <f t="shared" si="45"/>
        <v>-33.65</v>
      </c>
      <c r="L97" s="144">
        <f t="shared" si="46"/>
        <v>-0.67979797979797973</v>
      </c>
      <c r="M97" s="138" t="s">
        <v>556</v>
      </c>
      <c r="N97" s="145">
        <v>43627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27</v>
      </c>
      <c r="B98" s="125">
        <v>42093</v>
      </c>
      <c r="C98" s="125"/>
      <c r="D98" s="126" t="s">
        <v>615</v>
      </c>
      <c r="E98" s="127" t="s">
        <v>544</v>
      </c>
      <c r="F98" s="128">
        <v>183.5</v>
      </c>
      <c r="G98" s="127"/>
      <c r="H98" s="127">
        <v>219</v>
      </c>
      <c r="I98" s="129">
        <v>218</v>
      </c>
      <c r="J98" s="130" t="s">
        <v>616</v>
      </c>
      <c r="K98" s="131">
        <f t="shared" si="45"/>
        <v>35.5</v>
      </c>
      <c r="L98" s="132">
        <f t="shared" si="46"/>
        <v>0.19346049046321526</v>
      </c>
      <c r="M98" s="127" t="s">
        <v>546</v>
      </c>
      <c r="N98" s="133">
        <v>42103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28</v>
      </c>
      <c r="B99" s="125">
        <v>42114</v>
      </c>
      <c r="C99" s="125"/>
      <c r="D99" s="126" t="s">
        <v>617</v>
      </c>
      <c r="E99" s="127" t="s">
        <v>544</v>
      </c>
      <c r="F99" s="128">
        <f>(227+237)/2</f>
        <v>232</v>
      </c>
      <c r="G99" s="127"/>
      <c r="H99" s="127">
        <v>298</v>
      </c>
      <c r="I99" s="129">
        <v>298</v>
      </c>
      <c r="J99" s="130" t="s">
        <v>575</v>
      </c>
      <c r="K99" s="131">
        <f t="shared" si="45"/>
        <v>66</v>
      </c>
      <c r="L99" s="132">
        <f t="shared" si="46"/>
        <v>0.28448275862068967</v>
      </c>
      <c r="M99" s="127" t="s">
        <v>546</v>
      </c>
      <c r="N99" s="133">
        <v>42823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29</v>
      </c>
      <c r="B100" s="125">
        <v>42128</v>
      </c>
      <c r="C100" s="125"/>
      <c r="D100" s="126" t="s">
        <v>618</v>
      </c>
      <c r="E100" s="127" t="s">
        <v>555</v>
      </c>
      <c r="F100" s="128">
        <v>385</v>
      </c>
      <c r="G100" s="127"/>
      <c r="H100" s="127">
        <f>212.5+331</f>
        <v>543.5</v>
      </c>
      <c r="I100" s="129">
        <v>510</v>
      </c>
      <c r="J100" s="130" t="s">
        <v>619</v>
      </c>
      <c r="K100" s="131">
        <f t="shared" si="45"/>
        <v>158.5</v>
      </c>
      <c r="L100" s="132">
        <f t="shared" si="46"/>
        <v>0.41168831168831171</v>
      </c>
      <c r="M100" s="127" t="s">
        <v>546</v>
      </c>
      <c r="N100" s="133">
        <v>42235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30</v>
      </c>
      <c r="B101" s="125">
        <v>42128</v>
      </c>
      <c r="C101" s="125"/>
      <c r="D101" s="126" t="s">
        <v>620</v>
      </c>
      <c r="E101" s="127" t="s">
        <v>555</v>
      </c>
      <c r="F101" s="128">
        <v>115.5</v>
      </c>
      <c r="G101" s="127"/>
      <c r="H101" s="127">
        <v>146</v>
      </c>
      <c r="I101" s="129">
        <v>142</v>
      </c>
      <c r="J101" s="130" t="s">
        <v>621</v>
      </c>
      <c r="K101" s="131">
        <f t="shared" si="45"/>
        <v>30.5</v>
      </c>
      <c r="L101" s="132">
        <f t="shared" si="46"/>
        <v>0.26406926406926406</v>
      </c>
      <c r="M101" s="127" t="s">
        <v>546</v>
      </c>
      <c r="N101" s="133">
        <v>42202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31</v>
      </c>
      <c r="B102" s="125">
        <v>42151</v>
      </c>
      <c r="C102" s="125"/>
      <c r="D102" s="126" t="s">
        <v>500</v>
      </c>
      <c r="E102" s="127" t="s">
        <v>555</v>
      </c>
      <c r="F102" s="128">
        <v>237.5</v>
      </c>
      <c r="G102" s="127"/>
      <c r="H102" s="127">
        <v>279.5</v>
      </c>
      <c r="I102" s="129">
        <v>278</v>
      </c>
      <c r="J102" s="130" t="s">
        <v>575</v>
      </c>
      <c r="K102" s="131">
        <f t="shared" si="45"/>
        <v>42</v>
      </c>
      <c r="L102" s="132">
        <f t="shared" si="46"/>
        <v>0.17684210526315788</v>
      </c>
      <c r="M102" s="127" t="s">
        <v>546</v>
      </c>
      <c r="N102" s="133">
        <v>42222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32</v>
      </c>
      <c r="B103" s="125">
        <v>42174</v>
      </c>
      <c r="C103" s="125"/>
      <c r="D103" s="126" t="s">
        <v>593</v>
      </c>
      <c r="E103" s="127" t="s">
        <v>544</v>
      </c>
      <c r="F103" s="128">
        <v>340</v>
      </c>
      <c r="G103" s="127"/>
      <c r="H103" s="127">
        <v>448</v>
      </c>
      <c r="I103" s="129">
        <v>448</v>
      </c>
      <c r="J103" s="130" t="s">
        <v>575</v>
      </c>
      <c r="K103" s="131">
        <f t="shared" si="45"/>
        <v>108</v>
      </c>
      <c r="L103" s="132">
        <f t="shared" si="46"/>
        <v>0.31764705882352939</v>
      </c>
      <c r="M103" s="127" t="s">
        <v>546</v>
      </c>
      <c r="N103" s="133">
        <v>43018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33</v>
      </c>
      <c r="B104" s="125">
        <v>42191</v>
      </c>
      <c r="C104" s="125"/>
      <c r="D104" s="126" t="s">
        <v>622</v>
      </c>
      <c r="E104" s="127" t="s">
        <v>544</v>
      </c>
      <c r="F104" s="128">
        <v>390</v>
      </c>
      <c r="G104" s="127"/>
      <c r="H104" s="127">
        <v>460</v>
      </c>
      <c r="I104" s="129">
        <v>460</v>
      </c>
      <c r="J104" s="130" t="s">
        <v>575</v>
      </c>
      <c r="K104" s="131">
        <f t="shared" ref="K104:K124" si="47">H104-F104</f>
        <v>70</v>
      </c>
      <c r="L104" s="132">
        <f t="shared" ref="L104:L124" si="48">K104/F104</f>
        <v>0.17948717948717949</v>
      </c>
      <c r="M104" s="127" t="s">
        <v>546</v>
      </c>
      <c r="N104" s="133">
        <v>42478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34">
        <v>34</v>
      </c>
      <c r="B105" s="135">
        <v>42195</v>
      </c>
      <c r="C105" s="135"/>
      <c r="D105" s="136" t="s">
        <v>623</v>
      </c>
      <c r="E105" s="137" t="s">
        <v>544</v>
      </c>
      <c r="F105" s="138">
        <v>122.5</v>
      </c>
      <c r="G105" s="138"/>
      <c r="H105" s="139">
        <v>61</v>
      </c>
      <c r="I105" s="139">
        <v>172</v>
      </c>
      <c r="J105" s="140" t="s">
        <v>624</v>
      </c>
      <c r="K105" s="141">
        <f t="shared" si="47"/>
        <v>-61.5</v>
      </c>
      <c r="L105" s="142">
        <f t="shared" si="48"/>
        <v>-0.50204081632653064</v>
      </c>
      <c r="M105" s="138" t="s">
        <v>556</v>
      </c>
      <c r="N105" s="135">
        <v>43333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35</v>
      </c>
      <c r="B106" s="125">
        <v>42219</v>
      </c>
      <c r="C106" s="125"/>
      <c r="D106" s="126" t="s">
        <v>625</v>
      </c>
      <c r="E106" s="127" t="s">
        <v>544</v>
      </c>
      <c r="F106" s="128">
        <v>297.5</v>
      </c>
      <c r="G106" s="127"/>
      <c r="H106" s="127">
        <v>350</v>
      </c>
      <c r="I106" s="129">
        <v>360</v>
      </c>
      <c r="J106" s="130" t="s">
        <v>626</v>
      </c>
      <c r="K106" s="131">
        <f t="shared" si="47"/>
        <v>52.5</v>
      </c>
      <c r="L106" s="132">
        <f t="shared" si="48"/>
        <v>0.17647058823529413</v>
      </c>
      <c r="M106" s="127" t="s">
        <v>546</v>
      </c>
      <c r="N106" s="133">
        <v>42232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36</v>
      </c>
      <c r="B107" s="125">
        <v>42219</v>
      </c>
      <c r="C107" s="125"/>
      <c r="D107" s="126" t="s">
        <v>627</v>
      </c>
      <c r="E107" s="127" t="s">
        <v>544</v>
      </c>
      <c r="F107" s="128">
        <v>115.5</v>
      </c>
      <c r="G107" s="127"/>
      <c r="H107" s="127">
        <v>149</v>
      </c>
      <c r="I107" s="129">
        <v>140</v>
      </c>
      <c r="J107" s="130" t="s">
        <v>628</v>
      </c>
      <c r="K107" s="131">
        <f t="shared" si="47"/>
        <v>33.5</v>
      </c>
      <c r="L107" s="132">
        <f t="shared" si="48"/>
        <v>0.29004329004329005</v>
      </c>
      <c r="M107" s="127" t="s">
        <v>546</v>
      </c>
      <c r="N107" s="133">
        <v>42740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37</v>
      </c>
      <c r="B108" s="125">
        <v>42251</v>
      </c>
      <c r="C108" s="125"/>
      <c r="D108" s="126" t="s">
        <v>500</v>
      </c>
      <c r="E108" s="127" t="s">
        <v>544</v>
      </c>
      <c r="F108" s="128">
        <v>226</v>
      </c>
      <c r="G108" s="127"/>
      <c r="H108" s="127">
        <v>292</v>
      </c>
      <c r="I108" s="129">
        <v>292</v>
      </c>
      <c r="J108" s="130" t="s">
        <v>629</v>
      </c>
      <c r="K108" s="131">
        <f t="shared" si="47"/>
        <v>66</v>
      </c>
      <c r="L108" s="132">
        <f t="shared" si="48"/>
        <v>0.29203539823008851</v>
      </c>
      <c r="M108" s="127" t="s">
        <v>546</v>
      </c>
      <c r="N108" s="133">
        <v>42286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38</v>
      </c>
      <c r="B109" s="125">
        <v>42254</v>
      </c>
      <c r="C109" s="125"/>
      <c r="D109" s="126" t="s">
        <v>617</v>
      </c>
      <c r="E109" s="127" t="s">
        <v>544</v>
      </c>
      <c r="F109" s="128">
        <v>232.5</v>
      </c>
      <c r="G109" s="127"/>
      <c r="H109" s="127">
        <v>312.5</v>
      </c>
      <c r="I109" s="129">
        <v>310</v>
      </c>
      <c r="J109" s="130" t="s">
        <v>575</v>
      </c>
      <c r="K109" s="131">
        <f t="shared" si="47"/>
        <v>80</v>
      </c>
      <c r="L109" s="132">
        <f t="shared" si="48"/>
        <v>0.34408602150537637</v>
      </c>
      <c r="M109" s="127" t="s">
        <v>546</v>
      </c>
      <c r="N109" s="133">
        <v>42823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39</v>
      </c>
      <c r="B110" s="125">
        <v>42268</v>
      </c>
      <c r="C110" s="125"/>
      <c r="D110" s="126" t="s">
        <v>630</v>
      </c>
      <c r="E110" s="127" t="s">
        <v>544</v>
      </c>
      <c r="F110" s="128">
        <v>196.5</v>
      </c>
      <c r="G110" s="127"/>
      <c r="H110" s="127">
        <v>238</v>
      </c>
      <c r="I110" s="129">
        <v>238</v>
      </c>
      <c r="J110" s="130" t="s">
        <v>629</v>
      </c>
      <c r="K110" s="131">
        <f t="shared" si="47"/>
        <v>41.5</v>
      </c>
      <c r="L110" s="132">
        <f t="shared" si="48"/>
        <v>0.21119592875318066</v>
      </c>
      <c r="M110" s="127" t="s">
        <v>546</v>
      </c>
      <c r="N110" s="133">
        <v>42291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40</v>
      </c>
      <c r="B111" s="125">
        <v>42271</v>
      </c>
      <c r="C111" s="125"/>
      <c r="D111" s="126" t="s">
        <v>573</v>
      </c>
      <c r="E111" s="127" t="s">
        <v>544</v>
      </c>
      <c r="F111" s="128">
        <v>65</v>
      </c>
      <c r="G111" s="127"/>
      <c r="H111" s="127">
        <v>82</v>
      </c>
      <c r="I111" s="129">
        <v>82</v>
      </c>
      <c r="J111" s="130" t="s">
        <v>629</v>
      </c>
      <c r="K111" s="131">
        <f t="shared" si="47"/>
        <v>17</v>
      </c>
      <c r="L111" s="132">
        <f t="shared" si="48"/>
        <v>0.26153846153846155</v>
      </c>
      <c r="M111" s="127" t="s">
        <v>546</v>
      </c>
      <c r="N111" s="133">
        <v>42578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41</v>
      </c>
      <c r="B112" s="125">
        <v>42291</v>
      </c>
      <c r="C112" s="125"/>
      <c r="D112" s="126" t="s">
        <v>631</v>
      </c>
      <c r="E112" s="127" t="s">
        <v>544</v>
      </c>
      <c r="F112" s="128">
        <v>144</v>
      </c>
      <c r="G112" s="127"/>
      <c r="H112" s="127">
        <v>182.5</v>
      </c>
      <c r="I112" s="129">
        <v>181</v>
      </c>
      <c r="J112" s="130" t="s">
        <v>629</v>
      </c>
      <c r="K112" s="131">
        <f t="shared" si="47"/>
        <v>38.5</v>
      </c>
      <c r="L112" s="132">
        <f t="shared" si="48"/>
        <v>0.2673611111111111</v>
      </c>
      <c r="M112" s="127" t="s">
        <v>546</v>
      </c>
      <c r="N112" s="133">
        <v>42817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42</v>
      </c>
      <c r="B113" s="125">
        <v>42291</v>
      </c>
      <c r="C113" s="125"/>
      <c r="D113" s="126" t="s">
        <v>632</v>
      </c>
      <c r="E113" s="127" t="s">
        <v>544</v>
      </c>
      <c r="F113" s="128">
        <v>264</v>
      </c>
      <c r="G113" s="127"/>
      <c r="H113" s="127">
        <v>311</v>
      </c>
      <c r="I113" s="129">
        <v>311</v>
      </c>
      <c r="J113" s="130" t="s">
        <v>629</v>
      </c>
      <c r="K113" s="131">
        <f t="shared" si="47"/>
        <v>47</v>
      </c>
      <c r="L113" s="132">
        <f t="shared" si="48"/>
        <v>0.17803030303030304</v>
      </c>
      <c r="M113" s="127" t="s">
        <v>546</v>
      </c>
      <c r="N113" s="133">
        <v>42604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43</v>
      </c>
      <c r="B114" s="125">
        <v>42318</v>
      </c>
      <c r="C114" s="125"/>
      <c r="D114" s="126" t="s">
        <v>633</v>
      </c>
      <c r="E114" s="127" t="s">
        <v>555</v>
      </c>
      <c r="F114" s="128">
        <v>549.5</v>
      </c>
      <c r="G114" s="127"/>
      <c r="H114" s="127">
        <v>630</v>
      </c>
      <c r="I114" s="129">
        <v>630</v>
      </c>
      <c r="J114" s="130" t="s">
        <v>629</v>
      </c>
      <c r="K114" s="131">
        <f t="shared" si="47"/>
        <v>80.5</v>
      </c>
      <c r="L114" s="132">
        <f t="shared" si="48"/>
        <v>0.1464968152866242</v>
      </c>
      <c r="M114" s="127" t="s">
        <v>546</v>
      </c>
      <c r="N114" s="133">
        <v>42419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44</v>
      </c>
      <c r="B115" s="125">
        <v>42342</v>
      </c>
      <c r="C115" s="125"/>
      <c r="D115" s="126" t="s">
        <v>634</v>
      </c>
      <c r="E115" s="127" t="s">
        <v>544</v>
      </c>
      <c r="F115" s="128">
        <v>1027.5</v>
      </c>
      <c r="G115" s="127"/>
      <c r="H115" s="127">
        <v>1315</v>
      </c>
      <c r="I115" s="129">
        <v>1250</v>
      </c>
      <c r="J115" s="130" t="s">
        <v>629</v>
      </c>
      <c r="K115" s="131">
        <f t="shared" si="47"/>
        <v>287.5</v>
      </c>
      <c r="L115" s="132">
        <f t="shared" si="48"/>
        <v>0.27980535279805352</v>
      </c>
      <c r="M115" s="127" t="s">
        <v>546</v>
      </c>
      <c r="N115" s="133">
        <v>43244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45</v>
      </c>
      <c r="B116" s="125">
        <v>42367</v>
      </c>
      <c r="C116" s="125"/>
      <c r="D116" s="126" t="s">
        <v>635</v>
      </c>
      <c r="E116" s="127" t="s">
        <v>544</v>
      </c>
      <c r="F116" s="128">
        <v>465</v>
      </c>
      <c r="G116" s="127"/>
      <c r="H116" s="127">
        <v>540</v>
      </c>
      <c r="I116" s="129">
        <v>540</v>
      </c>
      <c r="J116" s="130" t="s">
        <v>629</v>
      </c>
      <c r="K116" s="131">
        <f t="shared" si="47"/>
        <v>75</v>
      </c>
      <c r="L116" s="132">
        <f t="shared" si="48"/>
        <v>0.16129032258064516</v>
      </c>
      <c r="M116" s="127" t="s">
        <v>546</v>
      </c>
      <c r="N116" s="133">
        <v>42530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46</v>
      </c>
      <c r="B117" s="125">
        <v>42380</v>
      </c>
      <c r="C117" s="125"/>
      <c r="D117" s="126" t="s">
        <v>386</v>
      </c>
      <c r="E117" s="127" t="s">
        <v>555</v>
      </c>
      <c r="F117" s="128">
        <v>81</v>
      </c>
      <c r="G117" s="127"/>
      <c r="H117" s="127">
        <v>110</v>
      </c>
      <c r="I117" s="129">
        <v>110</v>
      </c>
      <c r="J117" s="130" t="s">
        <v>629</v>
      </c>
      <c r="K117" s="131">
        <f t="shared" si="47"/>
        <v>29</v>
      </c>
      <c r="L117" s="132">
        <f t="shared" si="48"/>
        <v>0.35802469135802467</v>
      </c>
      <c r="M117" s="127" t="s">
        <v>546</v>
      </c>
      <c r="N117" s="133">
        <v>42745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47</v>
      </c>
      <c r="B118" s="125">
        <v>42382</v>
      </c>
      <c r="C118" s="125"/>
      <c r="D118" s="126" t="s">
        <v>636</v>
      </c>
      <c r="E118" s="127" t="s">
        <v>555</v>
      </c>
      <c r="F118" s="128">
        <v>417.5</v>
      </c>
      <c r="G118" s="127"/>
      <c r="H118" s="127">
        <v>547</v>
      </c>
      <c r="I118" s="129">
        <v>535</v>
      </c>
      <c r="J118" s="130" t="s">
        <v>629</v>
      </c>
      <c r="K118" s="131">
        <f t="shared" si="47"/>
        <v>129.5</v>
      </c>
      <c r="L118" s="132">
        <f t="shared" si="48"/>
        <v>0.31017964071856285</v>
      </c>
      <c r="M118" s="127" t="s">
        <v>546</v>
      </c>
      <c r="N118" s="133">
        <v>42578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48</v>
      </c>
      <c r="B119" s="125">
        <v>42408</v>
      </c>
      <c r="C119" s="125"/>
      <c r="D119" s="126" t="s">
        <v>637</v>
      </c>
      <c r="E119" s="127" t="s">
        <v>544</v>
      </c>
      <c r="F119" s="128">
        <v>650</v>
      </c>
      <c r="G119" s="127"/>
      <c r="H119" s="127">
        <v>800</v>
      </c>
      <c r="I119" s="129">
        <v>800</v>
      </c>
      <c r="J119" s="130" t="s">
        <v>629</v>
      </c>
      <c r="K119" s="131">
        <f t="shared" si="47"/>
        <v>150</v>
      </c>
      <c r="L119" s="132">
        <f t="shared" si="48"/>
        <v>0.23076923076923078</v>
      </c>
      <c r="M119" s="127" t="s">
        <v>546</v>
      </c>
      <c r="N119" s="133">
        <v>43154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49</v>
      </c>
      <c r="B120" s="125">
        <v>42433</v>
      </c>
      <c r="C120" s="125"/>
      <c r="D120" s="126" t="s">
        <v>231</v>
      </c>
      <c r="E120" s="127" t="s">
        <v>544</v>
      </c>
      <c r="F120" s="128">
        <v>437.5</v>
      </c>
      <c r="G120" s="127"/>
      <c r="H120" s="127">
        <v>504.5</v>
      </c>
      <c r="I120" s="129">
        <v>522</v>
      </c>
      <c r="J120" s="130" t="s">
        <v>638</v>
      </c>
      <c r="K120" s="131">
        <f t="shared" si="47"/>
        <v>67</v>
      </c>
      <c r="L120" s="132">
        <f t="shared" si="48"/>
        <v>0.15314285714285714</v>
      </c>
      <c r="M120" s="127" t="s">
        <v>546</v>
      </c>
      <c r="N120" s="133">
        <v>42480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50</v>
      </c>
      <c r="B121" s="125">
        <v>42438</v>
      </c>
      <c r="C121" s="125"/>
      <c r="D121" s="126" t="s">
        <v>639</v>
      </c>
      <c r="E121" s="127" t="s">
        <v>544</v>
      </c>
      <c r="F121" s="128">
        <v>189.5</v>
      </c>
      <c r="G121" s="127"/>
      <c r="H121" s="127">
        <v>218</v>
      </c>
      <c r="I121" s="129">
        <v>218</v>
      </c>
      <c r="J121" s="130" t="s">
        <v>629</v>
      </c>
      <c r="K121" s="131">
        <f t="shared" si="47"/>
        <v>28.5</v>
      </c>
      <c r="L121" s="132">
        <f t="shared" si="48"/>
        <v>0.15039577836411611</v>
      </c>
      <c r="M121" s="127" t="s">
        <v>546</v>
      </c>
      <c r="N121" s="133">
        <v>43034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4">
        <v>51</v>
      </c>
      <c r="B122" s="135">
        <v>42471</v>
      </c>
      <c r="C122" s="135"/>
      <c r="D122" s="143" t="s">
        <v>640</v>
      </c>
      <c r="E122" s="138" t="s">
        <v>544</v>
      </c>
      <c r="F122" s="138">
        <v>36.5</v>
      </c>
      <c r="G122" s="139"/>
      <c r="H122" s="139">
        <v>15.85</v>
      </c>
      <c r="I122" s="139">
        <v>60</v>
      </c>
      <c r="J122" s="140" t="s">
        <v>641</v>
      </c>
      <c r="K122" s="141">
        <f t="shared" si="47"/>
        <v>-20.65</v>
      </c>
      <c r="L122" s="142">
        <f t="shared" si="48"/>
        <v>-0.5657534246575342</v>
      </c>
      <c r="M122" s="138" t="s">
        <v>556</v>
      </c>
      <c r="N122" s="146">
        <v>43627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52</v>
      </c>
      <c r="B123" s="125">
        <v>42472</v>
      </c>
      <c r="C123" s="125"/>
      <c r="D123" s="126" t="s">
        <v>642</v>
      </c>
      <c r="E123" s="127" t="s">
        <v>544</v>
      </c>
      <c r="F123" s="128">
        <v>93</v>
      </c>
      <c r="G123" s="127"/>
      <c r="H123" s="127">
        <v>149</v>
      </c>
      <c r="I123" s="129">
        <v>140</v>
      </c>
      <c r="J123" s="130" t="s">
        <v>643</v>
      </c>
      <c r="K123" s="131">
        <f t="shared" si="47"/>
        <v>56</v>
      </c>
      <c r="L123" s="132">
        <f t="shared" si="48"/>
        <v>0.60215053763440862</v>
      </c>
      <c r="M123" s="127" t="s">
        <v>546</v>
      </c>
      <c r="N123" s="133">
        <v>42740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53</v>
      </c>
      <c r="B124" s="125">
        <v>42472</v>
      </c>
      <c r="C124" s="125"/>
      <c r="D124" s="126" t="s">
        <v>644</v>
      </c>
      <c r="E124" s="127" t="s">
        <v>544</v>
      </c>
      <c r="F124" s="128">
        <v>130</v>
      </c>
      <c r="G124" s="127"/>
      <c r="H124" s="127">
        <v>150</v>
      </c>
      <c r="I124" s="129" t="s">
        <v>645</v>
      </c>
      <c r="J124" s="130" t="s">
        <v>629</v>
      </c>
      <c r="K124" s="131">
        <f t="shared" si="47"/>
        <v>20</v>
      </c>
      <c r="L124" s="132">
        <f t="shared" si="48"/>
        <v>0.15384615384615385</v>
      </c>
      <c r="M124" s="127" t="s">
        <v>546</v>
      </c>
      <c r="N124" s="133">
        <v>42564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54</v>
      </c>
      <c r="B125" s="125">
        <v>42473</v>
      </c>
      <c r="C125" s="125"/>
      <c r="D125" s="126" t="s">
        <v>646</v>
      </c>
      <c r="E125" s="127" t="s">
        <v>544</v>
      </c>
      <c r="F125" s="128">
        <v>196</v>
      </c>
      <c r="G125" s="127"/>
      <c r="H125" s="127">
        <v>299</v>
      </c>
      <c r="I125" s="129">
        <v>299</v>
      </c>
      <c r="J125" s="130" t="s">
        <v>629</v>
      </c>
      <c r="K125" s="131">
        <v>103</v>
      </c>
      <c r="L125" s="132">
        <v>0.52551020408163296</v>
      </c>
      <c r="M125" s="127" t="s">
        <v>546</v>
      </c>
      <c r="N125" s="133">
        <v>42620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55</v>
      </c>
      <c r="B126" s="125">
        <v>42473</v>
      </c>
      <c r="C126" s="125"/>
      <c r="D126" s="126" t="s">
        <v>647</v>
      </c>
      <c r="E126" s="127" t="s">
        <v>544</v>
      </c>
      <c r="F126" s="128">
        <v>88</v>
      </c>
      <c r="G126" s="127"/>
      <c r="H126" s="127">
        <v>103</v>
      </c>
      <c r="I126" s="129">
        <v>103</v>
      </c>
      <c r="J126" s="130" t="s">
        <v>629</v>
      </c>
      <c r="K126" s="131">
        <v>15</v>
      </c>
      <c r="L126" s="132">
        <v>0.170454545454545</v>
      </c>
      <c r="M126" s="127" t="s">
        <v>546</v>
      </c>
      <c r="N126" s="133">
        <v>42530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56</v>
      </c>
      <c r="B127" s="125">
        <v>42492</v>
      </c>
      <c r="C127" s="125"/>
      <c r="D127" s="126" t="s">
        <v>648</v>
      </c>
      <c r="E127" s="127" t="s">
        <v>544</v>
      </c>
      <c r="F127" s="128">
        <v>127.5</v>
      </c>
      <c r="G127" s="127"/>
      <c r="H127" s="127">
        <v>148</v>
      </c>
      <c r="I127" s="129" t="s">
        <v>649</v>
      </c>
      <c r="J127" s="130" t="s">
        <v>629</v>
      </c>
      <c r="K127" s="131">
        <f>H127-F127</f>
        <v>20.5</v>
      </c>
      <c r="L127" s="132">
        <f>K127/F127</f>
        <v>0.16078431372549021</v>
      </c>
      <c r="M127" s="127" t="s">
        <v>546</v>
      </c>
      <c r="N127" s="133">
        <v>42564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57</v>
      </c>
      <c r="B128" s="125">
        <v>42493</v>
      </c>
      <c r="C128" s="125"/>
      <c r="D128" s="126" t="s">
        <v>650</v>
      </c>
      <c r="E128" s="127" t="s">
        <v>544</v>
      </c>
      <c r="F128" s="128">
        <v>675</v>
      </c>
      <c r="G128" s="127"/>
      <c r="H128" s="127">
        <v>815</v>
      </c>
      <c r="I128" s="129" t="s">
        <v>651</v>
      </c>
      <c r="J128" s="130" t="s">
        <v>629</v>
      </c>
      <c r="K128" s="131">
        <f>H128-F128</f>
        <v>140</v>
      </c>
      <c r="L128" s="132">
        <f>K128/F128</f>
        <v>0.2074074074074074</v>
      </c>
      <c r="M128" s="127" t="s">
        <v>546</v>
      </c>
      <c r="N128" s="133">
        <v>43154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34">
        <v>58</v>
      </c>
      <c r="B129" s="135">
        <v>42522</v>
      </c>
      <c r="C129" s="135"/>
      <c r="D129" s="136" t="s">
        <v>652</v>
      </c>
      <c r="E129" s="137" t="s">
        <v>544</v>
      </c>
      <c r="F129" s="138">
        <v>500</v>
      </c>
      <c r="G129" s="138"/>
      <c r="H129" s="139">
        <v>232.5</v>
      </c>
      <c r="I129" s="139" t="s">
        <v>653</v>
      </c>
      <c r="J129" s="140" t="s">
        <v>654</v>
      </c>
      <c r="K129" s="141">
        <f>H129-F129</f>
        <v>-267.5</v>
      </c>
      <c r="L129" s="142">
        <f>K129/F129</f>
        <v>-0.53500000000000003</v>
      </c>
      <c r="M129" s="138" t="s">
        <v>556</v>
      </c>
      <c r="N129" s="135">
        <v>43735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59</v>
      </c>
      <c r="B130" s="125">
        <v>42527</v>
      </c>
      <c r="C130" s="125"/>
      <c r="D130" s="126" t="s">
        <v>502</v>
      </c>
      <c r="E130" s="127" t="s">
        <v>544</v>
      </c>
      <c r="F130" s="128">
        <v>110</v>
      </c>
      <c r="G130" s="127"/>
      <c r="H130" s="127">
        <v>126.5</v>
      </c>
      <c r="I130" s="129">
        <v>125</v>
      </c>
      <c r="J130" s="130" t="s">
        <v>581</v>
      </c>
      <c r="K130" s="131">
        <f>H130-F130</f>
        <v>16.5</v>
      </c>
      <c r="L130" s="132">
        <f>K130/F130</f>
        <v>0.15</v>
      </c>
      <c r="M130" s="127" t="s">
        <v>546</v>
      </c>
      <c r="N130" s="133">
        <v>42552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60</v>
      </c>
      <c r="B131" s="125">
        <v>42538</v>
      </c>
      <c r="C131" s="125"/>
      <c r="D131" s="126" t="s">
        <v>655</v>
      </c>
      <c r="E131" s="127" t="s">
        <v>544</v>
      </c>
      <c r="F131" s="128">
        <v>44</v>
      </c>
      <c r="G131" s="127"/>
      <c r="H131" s="127">
        <v>69.5</v>
      </c>
      <c r="I131" s="129">
        <v>69.5</v>
      </c>
      <c r="J131" s="130" t="s">
        <v>656</v>
      </c>
      <c r="K131" s="131">
        <f>H131-F131</f>
        <v>25.5</v>
      </c>
      <c r="L131" s="132">
        <f>K131/F131</f>
        <v>0.57954545454545459</v>
      </c>
      <c r="M131" s="127" t="s">
        <v>546</v>
      </c>
      <c r="N131" s="133">
        <v>42977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61</v>
      </c>
      <c r="B132" s="125">
        <v>42549</v>
      </c>
      <c r="C132" s="125"/>
      <c r="D132" s="126" t="s">
        <v>657</v>
      </c>
      <c r="E132" s="127" t="s">
        <v>544</v>
      </c>
      <c r="F132" s="128">
        <v>262.5</v>
      </c>
      <c r="G132" s="127"/>
      <c r="H132" s="127">
        <v>340</v>
      </c>
      <c r="I132" s="129">
        <v>333</v>
      </c>
      <c r="J132" s="130" t="s">
        <v>658</v>
      </c>
      <c r="K132" s="131">
        <v>77.5</v>
      </c>
      <c r="L132" s="132">
        <v>0.29523809523809502</v>
      </c>
      <c r="M132" s="127" t="s">
        <v>546</v>
      </c>
      <c r="N132" s="133">
        <v>43017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62</v>
      </c>
      <c r="B133" s="125">
        <v>42549</v>
      </c>
      <c r="C133" s="125"/>
      <c r="D133" s="126" t="s">
        <v>659</v>
      </c>
      <c r="E133" s="127" t="s">
        <v>544</v>
      </c>
      <c r="F133" s="128">
        <v>840</v>
      </c>
      <c r="G133" s="127"/>
      <c r="H133" s="127">
        <v>1230</v>
      </c>
      <c r="I133" s="129">
        <v>1230</v>
      </c>
      <c r="J133" s="130" t="s">
        <v>629</v>
      </c>
      <c r="K133" s="131">
        <v>390</v>
      </c>
      <c r="L133" s="132">
        <v>0.46428571428571402</v>
      </c>
      <c r="M133" s="127" t="s">
        <v>546</v>
      </c>
      <c r="N133" s="133">
        <v>42649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47">
        <v>63</v>
      </c>
      <c r="B134" s="148">
        <v>42556</v>
      </c>
      <c r="C134" s="148"/>
      <c r="D134" s="149" t="s">
        <v>660</v>
      </c>
      <c r="E134" s="150" t="s">
        <v>544</v>
      </c>
      <c r="F134" s="150">
        <v>395</v>
      </c>
      <c r="G134" s="151"/>
      <c r="H134" s="151">
        <f>(468.5+342.5)/2</f>
        <v>405.5</v>
      </c>
      <c r="I134" s="151">
        <v>510</v>
      </c>
      <c r="J134" s="152" t="s">
        <v>661</v>
      </c>
      <c r="K134" s="153">
        <f t="shared" ref="K134:K140" si="49">H134-F134</f>
        <v>10.5</v>
      </c>
      <c r="L134" s="154">
        <f t="shared" ref="L134:L140" si="50">K134/F134</f>
        <v>2.6582278481012658E-2</v>
      </c>
      <c r="M134" s="150" t="s">
        <v>563</v>
      </c>
      <c r="N134" s="148">
        <v>43606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4">
        <v>64</v>
      </c>
      <c r="B135" s="135">
        <v>42584</v>
      </c>
      <c r="C135" s="135"/>
      <c r="D135" s="136" t="s">
        <v>662</v>
      </c>
      <c r="E135" s="137" t="s">
        <v>555</v>
      </c>
      <c r="F135" s="138">
        <f>169.5-12.8</f>
        <v>156.69999999999999</v>
      </c>
      <c r="G135" s="138"/>
      <c r="H135" s="139">
        <v>77</v>
      </c>
      <c r="I135" s="139" t="s">
        <v>663</v>
      </c>
      <c r="J135" s="140" t="s">
        <v>664</v>
      </c>
      <c r="K135" s="141">
        <f t="shared" si="49"/>
        <v>-79.699999999999989</v>
      </c>
      <c r="L135" s="142">
        <f t="shared" si="50"/>
        <v>-0.50861518825781749</v>
      </c>
      <c r="M135" s="138" t="s">
        <v>556</v>
      </c>
      <c r="N135" s="135">
        <v>43522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4">
        <v>65</v>
      </c>
      <c r="B136" s="135">
        <v>42586</v>
      </c>
      <c r="C136" s="135"/>
      <c r="D136" s="136" t="s">
        <v>665</v>
      </c>
      <c r="E136" s="137" t="s">
        <v>544</v>
      </c>
      <c r="F136" s="138">
        <v>400</v>
      </c>
      <c r="G136" s="138"/>
      <c r="H136" s="139">
        <v>305</v>
      </c>
      <c r="I136" s="139">
        <v>475</v>
      </c>
      <c r="J136" s="140" t="s">
        <v>666</v>
      </c>
      <c r="K136" s="141">
        <f t="shared" si="49"/>
        <v>-95</v>
      </c>
      <c r="L136" s="142">
        <f t="shared" si="50"/>
        <v>-0.23749999999999999</v>
      </c>
      <c r="M136" s="138" t="s">
        <v>556</v>
      </c>
      <c r="N136" s="135">
        <v>43606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66</v>
      </c>
      <c r="B137" s="125">
        <v>42593</v>
      </c>
      <c r="C137" s="125"/>
      <c r="D137" s="126" t="s">
        <v>667</v>
      </c>
      <c r="E137" s="127" t="s">
        <v>544</v>
      </c>
      <c r="F137" s="128">
        <v>86.5</v>
      </c>
      <c r="G137" s="127"/>
      <c r="H137" s="127">
        <v>130</v>
      </c>
      <c r="I137" s="129">
        <v>130</v>
      </c>
      <c r="J137" s="130" t="s">
        <v>668</v>
      </c>
      <c r="K137" s="131">
        <f t="shared" si="49"/>
        <v>43.5</v>
      </c>
      <c r="L137" s="132">
        <f t="shared" si="50"/>
        <v>0.50289017341040465</v>
      </c>
      <c r="M137" s="127" t="s">
        <v>546</v>
      </c>
      <c r="N137" s="133">
        <v>43091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4">
        <v>67</v>
      </c>
      <c r="B138" s="135">
        <v>42600</v>
      </c>
      <c r="C138" s="135"/>
      <c r="D138" s="136" t="s">
        <v>119</v>
      </c>
      <c r="E138" s="137" t="s">
        <v>544</v>
      </c>
      <c r="F138" s="138">
        <v>133.5</v>
      </c>
      <c r="G138" s="138"/>
      <c r="H138" s="139">
        <v>126.5</v>
      </c>
      <c r="I138" s="139">
        <v>178</v>
      </c>
      <c r="J138" s="140" t="s">
        <v>669</v>
      </c>
      <c r="K138" s="141">
        <f t="shared" si="49"/>
        <v>-7</v>
      </c>
      <c r="L138" s="142">
        <f t="shared" si="50"/>
        <v>-5.2434456928838954E-2</v>
      </c>
      <c r="M138" s="138" t="s">
        <v>556</v>
      </c>
      <c r="N138" s="135">
        <v>42615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68</v>
      </c>
      <c r="B139" s="125">
        <v>42613</v>
      </c>
      <c r="C139" s="125"/>
      <c r="D139" s="126" t="s">
        <v>670</v>
      </c>
      <c r="E139" s="127" t="s">
        <v>544</v>
      </c>
      <c r="F139" s="128">
        <v>560</v>
      </c>
      <c r="G139" s="127"/>
      <c r="H139" s="127">
        <v>725</v>
      </c>
      <c r="I139" s="129">
        <v>725</v>
      </c>
      <c r="J139" s="130" t="s">
        <v>575</v>
      </c>
      <c r="K139" s="131">
        <f t="shared" si="49"/>
        <v>165</v>
      </c>
      <c r="L139" s="132">
        <f t="shared" si="50"/>
        <v>0.29464285714285715</v>
      </c>
      <c r="M139" s="127" t="s">
        <v>546</v>
      </c>
      <c r="N139" s="133">
        <v>42456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69</v>
      </c>
      <c r="B140" s="125">
        <v>42614</v>
      </c>
      <c r="C140" s="125"/>
      <c r="D140" s="126" t="s">
        <v>671</v>
      </c>
      <c r="E140" s="127" t="s">
        <v>544</v>
      </c>
      <c r="F140" s="128">
        <v>160.5</v>
      </c>
      <c r="G140" s="127"/>
      <c r="H140" s="127">
        <v>210</v>
      </c>
      <c r="I140" s="129">
        <v>210</v>
      </c>
      <c r="J140" s="130" t="s">
        <v>575</v>
      </c>
      <c r="K140" s="131">
        <f t="shared" si="49"/>
        <v>49.5</v>
      </c>
      <c r="L140" s="132">
        <f t="shared" si="50"/>
        <v>0.30841121495327101</v>
      </c>
      <c r="M140" s="127" t="s">
        <v>546</v>
      </c>
      <c r="N140" s="133">
        <v>42871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70</v>
      </c>
      <c r="B141" s="125">
        <v>42646</v>
      </c>
      <c r="C141" s="125"/>
      <c r="D141" s="126" t="s">
        <v>395</v>
      </c>
      <c r="E141" s="127" t="s">
        <v>544</v>
      </c>
      <c r="F141" s="128">
        <v>430</v>
      </c>
      <c r="G141" s="127"/>
      <c r="H141" s="127">
        <v>596</v>
      </c>
      <c r="I141" s="129">
        <v>575</v>
      </c>
      <c r="J141" s="130" t="s">
        <v>672</v>
      </c>
      <c r="K141" s="131">
        <v>166</v>
      </c>
      <c r="L141" s="132">
        <v>0.38604651162790699</v>
      </c>
      <c r="M141" s="127" t="s">
        <v>546</v>
      </c>
      <c r="N141" s="133">
        <v>42769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71</v>
      </c>
      <c r="B142" s="125">
        <v>42657</v>
      </c>
      <c r="C142" s="125"/>
      <c r="D142" s="126" t="s">
        <v>673</v>
      </c>
      <c r="E142" s="127" t="s">
        <v>544</v>
      </c>
      <c r="F142" s="128">
        <v>280</v>
      </c>
      <c r="G142" s="127"/>
      <c r="H142" s="127">
        <v>345</v>
      </c>
      <c r="I142" s="129">
        <v>345</v>
      </c>
      <c r="J142" s="130" t="s">
        <v>575</v>
      </c>
      <c r="K142" s="131">
        <f t="shared" ref="K142:K147" si="51">H142-F142</f>
        <v>65</v>
      </c>
      <c r="L142" s="132">
        <f>K142/F142</f>
        <v>0.23214285714285715</v>
      </c>
      <c r="M142" s="127" t="s">
        <v>546</v>
      </c>
      <c r="N142" s="133">
        <v>42814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72</v>
      </c>
      <c r="B143" s="125">
        <v>42657</v>
      </c>
      <c r="C143" s="125"/>
      <c r="D143" s="126" t="s">
        <v>674</v>
      </c>
      <c r="E143" s="127" t="s">
        <v>544</v>
      </c>
      <c r="F143" s="128">
        <v>245</v>
      </c>
      <c r="G143" s="127"/>
      <c r="H143" s="127">
        <v>325.5</v>
      </c>
      <c r="I143" s="129">
        <v>330</v>
      </c>
      <c r="J143" s="130" t="s">
        <v>675</v>
      </c>
      <c r="K143" s="131">
        <f t="shared" si="51"/>
        <v>80.5</v>
      </c>
      <c r="L143" s="132">
        <f>K143/F143</f>
        <v>0.32857142857142857</v>
      </c>
      <c r="M143" s="127" t="s">
        <v>546</v>
      </c>
      <c r="N143" s="133">
        <v>42769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73</v>
      </c>
      <c r="B144" s="125">
        <v>42660</v>
      </c>
      <c r="C144" s="125"/>
      <c r="D144" s="126" t="s">
        <v>676</v>
      </c>
      <c r="E144" s="127" t="s">
        <v>544</v>
      </c>
      <c r="F144" s="128">
        <v>125</v>
      </c>
      <c r="G144" s="127"/>
      <c r="H144" s="127">
        <v>160</v>
      </c>
      <c r="I144" s="129">
        <v>160</v>
      </c>
      <c r="J144" s="130" t="s">
        <v>629</v>
      </c>
      <c r="K144" s="131">
        <f t="shared" si="51"/>
        <v>35</v>
      </c>
      <c r="L144" s="132">
        <v>0.28000000000000003</v>
      </c>
      <c r="M144" s="127" t="s">
        <v>546</v>
      </c>
      <c r="N144" s="133">
        <v>42803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74</v>
      </c>
      <c r="B145" s="125">
        <v>42660</v>
      </c>
      <c r="C145" s="125"/>
      <c r="D145" s="126" t="s">
        <v>677</v>
      </c>
      <c r="E145" s="127" t="s">
        <v>544</v>
      </c>
      <c r="F145" s="128">
        <v>114</v>
      </c>
      <c r="G145" s="127"/>
      <c r="H145" s="127">
        <v>145</v>
      </c>
      <c r="I145" s="129">
        <v>145</v>
      </c>
      <c r="J145" s="130" t="s">
        <v>629</v>
      </c>
      <c r="K145" s="131">
        <f t="shared" si="51"/>
        <v>31</v>
      </c>
      <c r="L145" s="132">
        <f>K145/F145</f>
        <v>0.27192982456140352</v>
      </c>
      <c r="M145" s="127" t="s">
        <v>546</v>
      </c>
      <c r="N145" s="133">
        <v>42859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75</v>
      </c>
      <c r="B146" s="125">
        <v>42660</v>
      </c>
      <c r="C146" s="125"/>
      <c r="D146" s="126" t="s">
        <v>678</v>
      </c>
      <c r="E146" s="127" t="s">
        <v>544</v>
      </c>
      <c r="F146" s="128">
        <v>212</v>
      </c>
      <c r="G146" s="127"/>
      <c r="H146" s="127">
        <v>280</v>
      </c>
      <c r="I146" s="129">
        <v>276</v>
      </c>
      <c r="J146" s="130" t="s">
        <v>679</v>
      </c>
      <c r="K146" s="131">
        <f t="shared" si="51"/>
        <v>68</v>
      </c>
      <c r="L146" s="132">
        <f>K146/F146</f>
        <v>0.32075471698113206</v>
      </c>
      <c r="M146" s="127" t="s">
        <v>546</v>
      </c>
      <c r="N146" s="133">
        <v>42858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76</v>
      </c>
      <c r="B147" s="125">
        <v>42678</v>
      </c>
      <c r="C147" s="125"/>
      <c r="D147" s="126" t="s">
        <v>438</v>
      </c>
      <c r="E147" s="127" t="s">
        <v>544</v>
      </c>
      <c r="F147" s="128">
        <v>155</v>
      </c>
      <c r="G147" s="127"/>
      <c r="H147" s="127">
        <v>210</v>
      </c>
      <c r="I147" s="129">
        <v>210</v>
      </c>
      <c r="J147" s="130" t="s">
        <v>680</v>
      </c>
      <c r="K147" s="131">
        <f t="shared" si="51"/>
        <v>55</v>
      </c>
      <c r="L147" s="132">
        <f>K147/F147</f>
        <v>0.35483870967741937</v>
      </c>
      <c r="M147" s="127" t="s">
        <v>546</v>
      </c>
      <c r="N147" s="133">
        <v>42944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4">
        <v>77</v>
      </c>
      <c r="B148" s="135">
        <v>42710</v>
      </c>
      <c r="C148" s="135"/>
      <c r="D148" s="136" t="s">
        <v>681</v>
      </c>
      <c r="E148" s="137" t="s">
        <v>544</v>
      </c>
      <c r="F148" s="138">
        <v>150.5</v>
      </c>
      <c r="G148" s="138"/>
      <c r="H148" s="139">
        <v>72.5</v>
      </c>
      <c r="I148" s="139">
        <v>174</v>
      </c>
      <c r="J148" s="140" t="s">
        <v>682</v>
      </c>
      <c r="K148" s="141">
        <v>-78</v>
      </c>
      <c r="L148" s="142">
        <v>-0.51827242524916906</v>
      </c>
      <c r="M148" s="138" t="s">
        <v>556</v>
      </c>
      <c r="N148" s="135">
        <v>43333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78</v>
      </c>
      <c r="B149" s="125">
        <v>42712</v>
      </c>
      <c r="C149" s="125"/>
      <c r="D149" s="126" t="s">
        <v>683</v>
      </c>
      <c r="E149" s="127" t="s">
        <v>544</v>
      </c>
      <c r="F149" s="128">
        <v>380</v>
      </c>
      <c r="G149" s="127"/>
      <c r="H149" s="127">
        <v>478</v>
      </c>
      <c r="I149" s="129">
        <v>468</v>
      </c>
      <c r="J149" s="130" t="s">
        <v>629</v>
      </c>
      <c r="K149" s="131">
        <f>H149-F149</f>
        <v>98</v>
      </c>
      <c r="L149" s="132">
        <f>K149/F149</f>
        <v>0.25789473684210529</v>
      </c>
      <c r="M149" s="127" t="s">
        <v>546</v>
      </c>
      <c r="N149" s="133">
        <v>43025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79</v>
      </c>
      <c r="B150" s="125">
        <v>42734</v>
      </c>
      <c r="C150" s="125"/>
      <c r="D150" s="126" t="s">
        <v>118</v>
      </c>
      <c r="E150" s="127" t="s">
        <v>544</v>
      </c>
      <c r="F150" s="128">
        <v>305</v>
      </c>
      <c r="G150" s="127"/>
      <c r="H150" s="127">
        <v>375</v>
      </c>
      <c r="I150" s="129">
        <v>375</v>
      </c>
      <c r="J150" s="130" t="s">
        <v>629</v>
      </c>
      <c r="K150" s="131">
        <f>H150-F150</f>
        <v>70</v>
      </c>
      <c r="L150" s="132">
        <f>K150/F150</f>
        <v>0.22950819672131148</v>
      </c>
      <c r="M150" s="127" t="s">
        <v>546</v>
      </c>
      <c r="N150" s="133">
        <v>42768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80</v>
      </c>
      <c r="B151" s="125">
        <v>42739</v>
      </c>
      <c r="C151" s="125"/>
      <c r="D151" s="126" t="s">
        <v>102</v>
      </c>
      <c r="E151" s="127" t="s">
        <v>544</v>
      </c>
      <c r="F151" s="128">
        <v>99.5</v>
      </c>
      <c r="G151" s="127"/>
      <c r="H151" s="127">
        <v>158</v>
      </c>
      <c r="I151" s="129">
        <v>158</v>
      </c>
      <c r="J151" s="130" t="s">
        <v>629</v>
      </c>
      <c r="K151" s="131">
        <f>H151-F151</f>
        <v>58.5</v>
      </c>
      <c r="L151" s="132">
        <f>K151/F151</f>
        <v>0.5879396984924623</v>
      </c>
      <c r="M151" s="127" t="s">
        <v>546</v>
      </c>
      <c r="N151" s="133">
        <v>42898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81</v>
      </c>
      <c r="B152" s="125">
        <v>42739</v>
      </c>
      <c r="C152" s="125"/>
      <c r="D152" s="126" t="s">
        <v>102</v>
      </c>
      <c r="E152" s="127" t="s">
        <v>544</v>
      </c>
      <c r="F152" s="128">
        <v>99.5</v>
      </c>
      <c r="G152" s="127"/>
      <c r="H152" s="127">
        <v>158</v>
      </c>
      <c r="I152" s="129">
        <v>158</v>
      </c>
      <c r="J152" s="130" t="s">
        <v>629</v>
      </c>
      <c r="K152" s="131">
        <v>58.5</v>
      </c>
      <c r="L152" s="132">
        <v>0.58793969849246197</v>
      </c>
      <c r="M152" s="127" t="s">
        <v>546</v>
      </c>
      <c r="N152" s="133">
        <v>42898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82</v>
      </c>
      <c r="B153" s="125">
        <v>42786</v>
      </c>
      <c r="C153" s="125"/>
      <c r="D153" s="126" t="s">
        <v>204</v>
      </c>
      <c r="E153" s="127" t="s">
        <v>544</v>
      </c>
      <c r="F153" s="128">
        <v>140.5</v>
      </c>
      <c r="G153" s="127"/>
      <c r="H153" s="127">
        <v>220</v>
      </c>
      <c r="I153" s="129">
        <v>220</v>
      </c>
      <c r="J153" s="130" t="s">
        <v>629</v>
      </c>
      <c r="K153" s="131">
        <f>H153-F153</f>
        <v>79.5</v>
      </c>
      <c r="L153" s="132">
        <f>K153/F153</f>
        <v>0.5658362989323843</v>
      </c>
      <c r="M153" s="127" t="s">
        <v>546</v>
      </c>
      <c r="N153" s="133">
        <v>42864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83</v>
      </c>
      <c r="B154" s="125">
        <v>42786</v>
      </c>
      <c r="C154" s="125"/>
      <c r="D154" s="126" t="s">
        <v>684</v>
      </c>
      <c r="E154" s="127" t="s">
        <v>544</v>
      </c>
      <c r="F154" s="128">
        <v>202.5</v>
      </c>
      <c r="G154" s="127"/>
      <c r="H154" s="127">
        <v>234</v>
      </c>
      <c r="I154" s="129">
        <v>234</v>
      </c>
      <c r="J154" s="130" t="s">
        <v>629</v>
      </c>
      <c r="K154" s="131">
        <v>31.5</v>
      </c>
      <c r="L154" s="132">
        <v>0.155555555555556</v>
      </c>
      <c r="M154" s="127" t="s">
        <v>546</v>
      </c>
      <c r="N154" s="133">
        <v>42836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84</v>
      </c>
      <c r="B155" s="125">
        <v>42818</v>
      </c>
      <c r="C155" s="125"/>
      <c r="D155" s="126" t="s">
        <v>685</v>
      </c>
      <c r="E155" s="127" t="s">
        <v>544</v>
      </c>
      <c r="F155" s="128">
        <v>300.5</v>
      </c>
      <c r="G155" s="127"/>
      <c r="H155" s="127">
        <v>417.5</v>
      </c>
      <c r="I155" s="129">
        <v>420</v>
      </c>
      <c r="J155" s="130" t="s">
        <v>686</v>
      </c>
      <c r="K155" s="131">
        <f>H155-F155</f>
        <v>117</v>
      </c>
      <c r="L155" s="132">
        <f>K155/F155</f>
        <v>0.38935108153078202</v>
      </c>
      <c r="M155" s="127" t="s">
        <v>546</v>
      </c>
      <c r="N155" s="133">
        <v>43070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85</v>
      </c>
      <c r="B156" s="125">
        <v>42818</v>
      </c>
      <c r="C156" s="125"/>
      <c r="D156" s="126" t="s">
        <v>659</v>
      </c>
      <c r="E156" s="127" t="s">
        <v>544</v>
      </c>
      <c r="F156" s="128">
        <v>850</v>
      </c>
      <c r="G156" s="127"/>
      <c r="H156" s="127">
        <v>1042.5</v>
      </c>
      <c r="I156" s="129">
        <v>1023</v>
      </c>
      <c r="J156" s="130" t="s">
        <v>687</v>
      </c>
      <c r="K156" s="131">
        <v>192.5</v>
      </c>
      <c r="L156" s="132">
        <v>0.22647058823529401</v>
      </c>
      <c r="M156" s="127" t="s">
        <v>546</v>
      </c>
      <c r="N156" s="133">
        <v>42830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86</v>
      </c>
      <c r="B157" s="125">
        <v>42830</v>
      </c>
      <c r="C157" s="125"/>
      <c r="D157" s="126" t="s">
        <v>464</v>
      </c>
      <c r="E157" s="127" t="s">
        <v>544</v>
      </c>
      <c r="F157" s="128">
        <v>785</v>
      </c>
      <c r="G157" s="127"/>
      <c r="H157" s="127">
        <v>930</v>
      </c>
      <c r="I157" s="129">
        <v>920</v>
      </c>
      <c r="J157" s="130" t="s">
        <v>688</v>
      </c>
      <c r="K157" s="131">
        <f>H157-F157</f>
        <v>145</v>
      </c>
      <c r="L157" s="132">
        <f>K157/F157</f>
        <v>0.18471337579617833</v>
      </c>
      <c r="M157" s="127" t="s">
        <v>546</v>
      </c>
      <c r="N157" s="133">
        <v>42976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4">
        <v>87</v>
      </c>
      <c r="B158" s="135">
        <v>42831</v>
      </c>
      <c r="C158" s="135"/>
      <c r="D158" s="136" t="s">
        <v>689</v>
      </c>
      <c r="E158" s="137" t="s">
        <v>544</v>
      </c>
      <c r="F158" s="138">
        <v>40</v>
      </c>
      <c r="G158" s="138"/>
      <c r="H158" s="139">
        <v>13.1</v>
      </c>
      <c r="I158" s="139">
        <v>60</v>
      </c>
      <c r="J158" s="140" t="s">
        <v>690</v>
      </c>
      <c r="K158" s="141">
        <v>-26.9</v>
      </c>
      <c r="L158" s="142">
        <v>-0.67249999999999999</v>
      </c>
      <c r="M158" s="138" t="s">
        <v>556</v>
      </c>
      <c r="N158" s="135">
        <v>43138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88</v>
      </c>
      <c r="B159" s="125">
        <v>42837</v>
      </c>
      <c r="C159" s="125"/>
      <c r="D159" s="126" t="s">
        <v>100</v>
      </c>
      <c r="E159" s="127" t="s">
        <v>544</v>
      </c>
      <c r="F159" s="128">
        <v>289.5</v>
      </c>
      <c r="G159" s="127"/>
      <c r="H159" s="127">
        <v>354</v>
      </c>
      <c r="I159" s="129">
        <v>360</v>
      </c>
      <c r="J159" s="130" t="s">
        <v>691</v>
      </c>
      <c r="K159" s="131">
        <f t="shared" ref="K159:K167" si="52">H159-F159</f>
        <v>64.5</v>
      </c>
      <c r="L159" s="132">
        <f t="shared" ref="L159:L167" si="53">K159/F159</f>
        <v>0.22279792746113988</v>
      </c>
      <c r="M159" s="127" t="s">
        <v>546</v>
      </c>
      <c r="N159" s="133">
        <v>43040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89</v>
      </c>
      <c r="B160" s="125">
        <v>42845</v>
      </c>
      <c r="C160" s="125"/>
      <c r="D160" s="126" t="s">
        <v>412</v>
      </c>
      <c r="E160" s="127" t="s">
        <v>544</v>
      </c>
      <c r="F160" s="128">
        <v>700</v>
      </c>
      <c r="G160" s="127"/>
      <c r="H160" s="127">
        <v>840</v>
      </c>
      <c r="I160" s="129">
        <v>840</v>
      </c>
      <c r="J160" s="130" t="s">
        <v>692</v>
      </c>
      <c r="K160" s="131">
        <f t="shared" si="52"/>
        <v>140</v>
      </c>
      <c r="L160" s="132">
        <f t="shared" si="53"/>
        <v>0.2</v>
      </c>
      <c r="M160" s="127" t="s">
        <v>546</v>
      </c>
      <c r="N160" s="133">
        <v>42893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90</v>
      </c>
      <c r="B161" s="125">
        <v>42887</v>
      </c>
      <c r="C161" s="125"/>
      <c r="D161" s="126" t="s">
        <v>693</v>
      </c>
      <c r="E161" s="127" t="s">
        <v>544</v>
      </c>
      <c r="F161" s="128">
        <v>130</v>
      </c>
      <c r="G161" s="127"/>
      <c r="H161" s="127">
        <v>144.25</v>
      </c>
      <c r="I161" s="129">
        <v>170</v>
      </c>
      <c r="J161" s="130" t="s">
        <v>694</v>
      </c>
      <c r="K161" s="131">
        <f t="shared" si="52"/>
        <v>14.25</v>
      </c>
      <c r="L161" s="132">
        <f t="shared" si="53"/>
        <v>0.10961538461538461</v>
      </c>
      <c r="M161" s="127" t="s">
        <v>546</v>
      </c>
      <c r="N161" s="133">
        <v>43675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91</v>
      </c>
      <c r="B162" s="125">
        <v>42901</v>
      </c>
      <c r="C162" s="125"/>
      <c r="D162" s="126" t="s">
        <v>695</v>
      </c>
      <c r="E162" s="127" t="s">
        <v>544</v>
      </c>
      <c r="F162" s="128">
        <v>214.5</v>
      </c>
      <c r="G162" s="127"/>
      <c r="H162" s="127">
        <v>262</v>
      </c>
      <c r="I162" s="129">
        <v>262</v>
      </c>
      <c r="J162" s="130" t="s">
        <v>565</v>
      </c>
      <c r="K162" s="131">
        <f t="shared" si="52"/>
        <v>47.5</v>
      </c>
      <c r="L162" s="132">
        <f t="shared" si="53"/>
        <v>0.22144522144522144</v>
      </c>
      <c r="M162" s="127" t="s">
        <v>546</v>
      </c>
      <c r="N162" s="133">
        <v>42977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5">
        <v>92</v>
      </c>
      <c r="B163" s="156">
        <v>42933</v>
      </c>
      <c r="C163" s="156"/>
      <c r="D163" s="157" t="s">
        <v>696</v>
      </c>
      <c r="E163" s="158" t="s">
        <v>544</v>
      </c>
      <c r="F163" s="159">
        <v>370</v>
      </c>
      <c r="G163" s="158"/>
      <c r="H163" s="158">
        <v>447.5</v>
      </c>
      <c r="I163" s="160">
        <v>450</v>
      </c>
      <c r="J163" s="161" t="s">
        <v>629</v>
      </c>
      <c r="K163" s="131">
        <f t="shared" si="52"/>
        <v>77.5</v>
      </c>
      <c r="L163" s="162">
        <f t="shared" si="53"/>
        <v>0.20945945945945946</v>
      </c>
      <c r="M163" s="158" t="s">
        <v>546</v>
      </c>
      <c r="N163" s="163">
        <v>43035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93</v>
      </c>
      <c r="B164" s="156">
        <v>42943</v>
      </c>
      <c r="C164" s="156"/>
      <c r="D164" s="157" t="s">
        <v>202</v>
      </c>
      <c r="E164" s="158" t="s">
        <v>544</v>
      </c>
      <c r="F164" s="159">
        <v>657.5</v>
      </c>
      <c r="G164" s="158"/>
      <c r="H164" s="158">
        <v>825</v>
      </c>
      <c r="I164" s="160">
        <v>820</v>
      </c>
      <c r="J164" s="161" t="s">
        <v>629</v>
      </c>
      <c r="K164" s="131">
        <f t="shared" si="52"/>
        <v>167.5</v>
      </c>
      <c r="L164" s="162">
        <f t="shared" si="53"/>
        <v>0.25475285171102663</v>
      </c>
      <c r="M164" s="158" t="s">
        <v>546</v>
      </c>
      <c r="N164" s="163">
        <v>43090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94</v>
      </c>
      <c r="B165" s="125">
        <v>42964</v>
      </c>
      <c r="C165" s="125"/>
      <c r="D165" s="126" t="s">
        <v>373</v>
      </c>
      <c r="E165" s="127" t="s">
        <v>544</v>
      </c>
      <c r="F165" s="128">
        <v>605</v>
      </c>
      <c r="G165" s="127"/>
      <c r="H165" s="127">
        <v>750</v>
      </c>
      <c r="I165" s="129">
        <v>750</v>
      </c>
      <c r="J165" s="130" t="s">
        <v>688</v>
      </c>
      <c r="K165" s="131">
        <f t="shared" si="52"/>
        <v>145</v>
      </c>
      <c r="L165" s="132">
        <f t="shared" si="53"/>
        <v>0.23966942148760331</v>
      </c>
      <c r="M165" s="127" t="s">
        <v>546</v>
      </c>
      <c r="N165" s="133">
        <v>43027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4">
        <v>95</v>
      </c>
      <c r="B166" s="135">
        <v>42979</v>
      </c>
      <c r="C166" s="135"/>
      <c r="D166" s="143" t="s">
        <v>697</v>
      </c>
      <c r="E166" s="138" t="s">
        <v>544</v>
      </c>
      <c r="F166" s="138">
        <v>255</v>
      </c>
      <c r="G166" s="139"/>
      <c r="H166" s="139">
        <v>217.25</v>
      </c>
      <c r="I166" s="139">
        <v>320</v>
      </c>
      <c r="J166" s="140" t="s">
        <v>698</v>
      </c>
      <c r="K166" s="141">
        <f t="shared" si="52"/>
        <v>-37.75</v>
      </c>
      <c r="L166" s="144">
        <f t="shared" si="53"/>
        <v>-0.14803921568627451</v>
      </c>
      <c r="M166" s="138" t="s">
        <v>556</v>
      </c>
      <c r="N166" s="135">
        <v>43661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4">
        <v>96</v>
      </c>
      <c r="B167" s="125">
        <v>42997</v>
      </c>
      <c r="C167" s="125"/>
      <c r="D167" s="126" t="s">
        <v>699</v>
      </c>
      <c r="E167" s="127" t="s">
        <v>544</v>
      </c>
      <c r="F167" s="128">
        <v>215</v>
      </c>
      <c r="G167" s="127"/>
      <c r="H167" s="127">
        <v>258</v>
      </c>
      <c r="I167" s="129">
        <v>258</v>
      </c>
      <c r="J167" s="130" t="s">
        <v>629</v>
      </c>
      <c r="K167" s="131">
        <f t="shared" si="52"/>
        <v>43</v>
      </c>
      <c r="L167" s="132">
        <f t="shared" si="53"/>
        <v>0.2</v>
      </c>
      <c r="M167" s="127" t="s">
        <v>546</v>
      </c>
      <c r="N167" s="133">
        <v>43040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97</v>
      </c>
      <c r="B168" s="125">
        <v>42997</v>
      </c>
      <c r="C168" s="125"/>
      <c r="D168" s="126" t="s">
        <v>699</v>
      </c>
      <c r="E168" s="127" t="s">
        <v>544</v>
      </c>
      <c r="F168" s="128">
        <v>215</v>
      </c>
      <c r="G168" s="127"/>
      <c r="H168" s="127">
        <v>258</v>
      </c>
      <c r="I168" s="129">
        <v>258</v>
      </c>
      <c r="J168" s="161" t="s">
        <v>629</v>
      </c>
      <c r="K168" s="131">
        <v>43</v>
      </c>
      <c r="L168" s="132">
        <v>0.2</v>
      </c>
      <c r="M168" s="127" t="s">
        <v>546</v>
      </c>
      <c r="N168" s="133">
        <v>43040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98</v>
      </c>
      <c r="B169" s="156">
        <v>42998</v>
      </c>
      <c r="C169" s="156"/>
      <c r="D169" s="157" t="s">
        <v>700</v>
      </c>
      <c r="E169" s="158" t="s">
        <v>544</v>
      </c>
      <c r="F169" s="128">
        <v>75</v>
      </c>
      <c r="G169" s="158"/>
      <c r="H169" s="158">
        <v>90</v>
      </c>
      <c r="I169" s="160">
        <v>90</v>
      </c>
      <c r="J169" s="130" t="s">
        <v>701</v>
      </c>
      <c r="K169" s="131">
        <f t="shared" ref="K169:K174" si="54">H169-F169</f>
        <v>15</v>
      </c>
      <c r="L169" s="132">
        <f t="shared" ref="L169:L174" si="55">K169/F169</f>
        <v>0.2</v>
      </c>
      <c r="M169" s="127" t="s">
        <v>546</v>
      </c>
      <c r="N169" s="133">
        <v>43019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99</v>
      </c>
      <c r="B170" s="156">
        <v>43011</v>
      </c>
      <c r="C170" s="156"/>
      <c r="D170" s="157" t="s">
        <v>702</v>
      </c>
      <c r="E170" s="158" t="s">
        <v>544</v>
      </c>
      <c r="F170" s="159">
        <v>315</v>
      </c>
      <c r="G170" s="158"/>
      <c r="H170" s="158">
        <v>392</v>
      </c>
      <c r="I170" s="160">
        <v>384</v>
      </c>
      <c r="J170" s="161" t="s">
        <v>703</v>
      </c>
      <c r="K170" s="131">
        <f t="shared" si="54"/>
        <v>77</v>
      </c>
      <c r="L170" s="162">
        <f t="shared" si="55"/>
        <v>0.24444444444444444</v>
      </c>
      <c r="M170" s="158" t="s">
        <v>546</v>
      </c>
      <c r="N170" s="163">
        <v>43017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100</v>
      </c>
      <c r="B171" s="156">
        <v>43013</v>
      </c>
      <c r="C171" s="156"/>
      <c r="D171" s="157" t="s">
        <v>442</v>
      </c>
      <c r="E171" s="158" t="s">
        <v>544</v>
      </c>
      <c r="F171" s="159">
        <v>145</v>
      </c>
      <c r="G171" s="158"/>
      <c r="H171" s="158">
        <v>179</v>
      </c>
      <c r="I171" s="160">
        <v>180</v>
      </c>
      <c r="J171" s="161" t="s">
        <v>704</v>
      </c>
      <c r="K171" s="131">
        <f t="shared" si="54"/>
        <v>34</v>
      </c>
      <c r="L171" s="162">
        <f t="shared" si="55"/>
        <v>0.23448275862068965</v>
      </c>
      <c r="M171" s="158" t="s">
        <v>546</v>
      </c>
      <c r="N171" s="163">
        <v>43025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101</v>
      </c>
      <c r="B172" s="156">
        <v>43014</v>
      </c>
      <c r="C172" s="156"/>
      <c r="D172" s="157" t="s">
        <v>348</v>
      </c>
      <c r="E172" s="158" t="s">
        <v>544</v>
      </c>
      <c r="F172" s="159">
        <v>256</v>
      </c>
      <c r="G172" s="158"/>
      <c r="H172" s="158">
        <v>323</v>
      </c>
      <c r="I172" s="160">
        <v>320</v>
      </c>
      <c r="J172" s="161" t="s">
        <v>629</v>
      </c>
      <c r="K172" s="131">
        <f t="shared" si="54"/>
        <v>67</v>
      </c>
      <c r="L172" s="162">
        <f t="shared" si="55"/>
        <v>0.26171875</v>
      </c>
      <c r="M172" s="158" t="s">
        <v>546</v>
      </c>
      <c r="N172" s="163">
        <v>43067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102</v>
      </c>
      <c r="B173" s="156">
        <v>43017</v>
      </c>
      <c r="C173" s="156"/>
      <c r="D173" s="157" t="s">
        <v>362</v>
      </c>
      <c r="E173" s="158" t="s">
        <v>544</v>
      </c>
      <c r="F173" s="159">
        <v>137.5</v>
      </c>
      <c r="G173" s="158"/>
      <c r="H173" s="158">
        <v>184</v>
      </c>
      <c r="I173" s="160">
        <v>183</v>
      </c>
      <c r="J173" s="161" t="s">
        <v>705</v>
      </c>
      <c r="K173" s="131">
        <f t="shared" si="54"/>
        <v>46.5</v>
      </c>
      <c r="L173" s="162">
        <f t="shared" si="55"/>
        <v>0.33818181818181819</v>
      </c>
      <c r="M173" s="158" t="s">
        <v>546</v>
      </c>
      <c r="N173" s="163">
        <v>43108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103</v>
      </c>
      <c r="B174" s="156">
        <v>43018</v>
      </c>
      <c r="C174" s="156"/>
      <c r="D174" s="157" t="s">
        <v>706</v>
      </c>
      <c r="E174" s="158" t="s">
        <v>544</v>
      </c>
      <c r="F174" s="159">
        <v>125.5</v>
      </c>
      <c r="G174" s="158"/>
      <c r="H174" s="158">
        <v>158</v>
      </c>
      <c r="I174" s="160">
        <v>155</v>
      </c>
      <c r="J174" s="161" t="s">
        <v>707</v>
      </c>
      <c r="K174" s="131">
        <f t="shared" si="54"/>
        <v>32.5</v>
      </c>
      <c r="L174" s="162">
        <f t="shared" si="55"/>
        <v>0.25896414342629481</v>
      </c>
      <c r="M174" s="158" t="s">
        <v>546</v>
      </c>
      <c r="N174" s="163">
        <v>43067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104</v>
      </c>
      <c r="B175" s="156">
        <v>43018</v>
      </c>
      <c r="C175" s="156"/>
      <c r="D175" s="157" t="s">
        <v>708</v>
      </c>
      <c r="E175" s="158" t="s">
        <v>544</v>
      </c>
      <c r="F175" s="159">
        <v>895</v>
      </c>
      <c r="G175" s="158"/>
      <c r="H175" s="158">
        <v>1122.5</v>
      </c>
      <c r="I175" s="160">
        <v>1078</v>
      </c>
      <c r="J175" s="161" t="s">
        <v>709</v>
      </c>
      <c r="K175" s="131">
        <v>227.5</v>
      </c>
      <c r="L175" s="162">
        <v>0.25418994413407803</v>
      </c>
      <c r="M175" s="158" t="s">
        <v>546</v>
      </c>
      <c r="N175" s="163">
        <v>43117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105</v>
      </c>
      <c r="B176" s="156">
        <v>43020</v>
      </c>
      <c r="C176" s="156"/>
      <c r="D176" s="157" t="s">
        <v>357</v>
      </c>
      <c r="E176" s="158" t="s">
        <v>544</v>
      </c>
      <c r="F176" s="159">
        <v>525</v>
      </c>
      <c r="G176" s="158"/>
      <c r="H176" s="158">
        <v>629</v>
      </c>
      <c r="I176" s="160">
        <v>629</v>
      </c>
      <c r="J176" s="161" t="s">
        <v>629</v>
      </c>
      <c r="K176" s="131">
        <v>104</v>
      </c>
      <c r="L176" s="162">
        <v>0.19809523809523799</v>
      </c>
      <c r="M176" s="158" t="s">
        <v>546</v>
      </c>
      <c r="N176" s="163">
        <v>43119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106</v>
      </c>
      <c r="B177" s="156">
        <v>43046</v>
      </c>
      <c r="C177" s="156"/>
      <c r="D177" s="157" t="s">
        <v>390</v>
      </c>
      <c r="E177" s="158" t="s">
        <v>544</v>
      </c>
      <c r="F177" s="159">
        <v>740</v>
      </c>
      <c r="G177" s="158"/>
      <c r="H177" s="158">
        <v>892.5</v>
      </c>
      <c r="I177" s="160">
        <v>900</v>
      </c>
      <c r="J177" s="161" t="s">
        <v>710</v>
      </c>
      <c r="K177" s="131">
        <f>H177-F177</f>
        <v>152.5</v>
      </c>
      <c r="L177" s="162">
        <f>K177/F177</f>
        <v>0.20608108108108109</v>
      </c>
      <c r="M177" s="158" t="s">
        <v>546</v>
      </c>
      <c r="N177" s="163">
        <v>43052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4">
        <v>107</v>
      </c>
      <c r="B178" s="125">
        <v>43073</v>
      </c>
      <c r="C178" s="125"/>
      <c r="D178" s="126" t="s">
        <v>711</v>
      </c>
      <c r="E178" s="127" t="s">
        <v>544</v>
      </c>
      <c r="F178" s="128">
        <v>118.5</v>
      </c>
      <c r="G178" s="127"/>
      <c r="H178" s="127">
        <v>143.5</v>
      </c>
      <c r="I178" s="129">
        <v>145</v>
      </c>
      <c r="J178" s="130" t="s">
        <v>712</v>
      </c>
      <c r="K178" s="131">
        <f>H178-F178</f>
        <v>25</v>
      </c>
      <c r="L178" s="132">
        <f>K178/F178</f>
        <v>0.2109704641350211</v>
      </c>
      <c r="M178" s="127" t="s">
        <v>546</v>
      </c>
      <c r="N178" s="133">
        <v>43097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4">
        <v>108</v>
      </c>
      <c r="B179" s="135">
        <v>43090</v>
      </c>
      <c r="C179" s="135"/>
      <c r="D179" s="136" t="s">
        <v>417</v>
      </c>
      <c r="E179" s="137" t="s">
        <v>544</v>
      </c>
      <c r="F179" s="138">
        <v>715</v>
      </c>
      <c r="G179" s="138"/>
      <c r="H179" s="139">
        <v>500</v>
      </c>
      <c r="I179" s="139">
        <v>872</v>
      </c>
      <c r="J179" s="140" t="s">
        <v>713</v>
      </c>
      <c r="K179" s="141">
        <f>H179-F179</f>
        <v>-215</v>
      </c>
      <c r="L179" s="142">
        <f>K179/F179</f>
        <v>-0.30069930069930068</v>
      </c>
      <c r="M179" s="138" t="s">
        <v>556</v>
      </c>
      <c r="N179" s="135">
        <v>43670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4">
        <v>109</v>
      </c>
      <c r="B180" s="125">
        <v>43098</v>
      </c>
      <c r="C180" s="125"/>
      <c r="D180" s="126" t="s">
        <v>702</v>
      </c>
      <c r="E180" s="127" t="s">
        <v>544</v>
      </c>
      <c r="F180" s="128">
        <v>435</v>
      </c>
      <c r="G180" s="127"/>
      <c r="H180" s="127">
        <v>542.5</v>
      </c>
      <c r="I180" s="129">
        <v>539</v>
      </c>
      <c r="J180" s="130" t="s">
        <v>629</v>
      </c>
      <c r="K180" s="131">
        <v>107.5</v>
      </c>
      <c r="L180" s="132">
        <v>0.247126436781609</v>
      </c>
      <c r="M180" s="127" t="s">
        <v>546</v>
      </c>
      <c r="N180" s="133">
        <v>43206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110</v>
      </c>
      <c r="B181" s="125">
        <v>43098</v>
      </c>
      <c r="C181" s="125"/>
      <c r="D181" s="126" t="s">
        <v>516</v>
      </c>
      <c r="E181" s="127" t="s">
        <v>544</v>
      </c>
      <c r="F181" s="128">
        <v>885</v>
      </c>
      <c r="G181" s="127"/>
      <c r="H181" s="127">
        <v>1090</v>
      </c>
      <c r="I181" s="129">
        <v>1084</v>
      </c>
      <c r="J181" s="130" t="s">
        <v>629</v>
      </c>
      <c r="K181" s="131">
        <v>205</v>
      </c>
      <c r="L181" s="132">
        <v>0.23163841807909599</v>
      </c>
      <c r="M181" s="127" t="s">
        <v>546</v>
      </c>
      <c r="N181" s="133">
        <v>43213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64">
        <v>111</v>
      </c>
      <c r="B182" s="165">
        <v>43192</v>
      </c>
      <c r="C182" s="165"/>
      <c r="D182" s="143" t="s">
        <v>714</v>
      </c>
      <c r="E182" s="138" t="s">
        <v>544</v>
      </c>
      <c r="F182" s="166">
        <v>478.5</v>
      </c>
      <c r="G182" s="138"/>
      <c r="H182" s="138">
        <v>442</v>
      </c>
      <c r="I182" s="139">
        <v>613</v>
      </c>
      <c r="J182" s="140" t="s">
        <v>715</v>
      </c>
      <c r="K182" s="141">
        <f>H182-F182</f>
        <v>-36.5</v>
      </c>
      <c r="L182" s="142">
        <f>K182/F182</f>
        <v>-7.6280041797283177E-2</v>
      </c>
      <c r="M182" s="138" t="s">
        <v>556</v>
      </c>
      <c r="N182" s="135">
        <v>43762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4">
        <v>112</v>
      </c>
      <c r="B183" s="135">
        <v>43194</v>
      </c>
      <c r="C183" s="135"/>
      <c r="D183" s="136" t="s">
        <v>716</v>
      </c>
      <c r="E183" s="137" t="s">
        <v>544</v>
      </c>
      <c r="F183" s="138">
        <f>141.5-7.3</f>
        <v>134.19999999999999</v>
      </c>
      <c r="G183" s="138"/>
      <c r="H183" s="139">
        <v>77</v>
      </c>
      <c r="I183" s="139">
        <v>180</v>
      </c>
      <c r="J183" s="140" t="s">
        <v>717</v>
      </c>
      <c r="K183" s="141">
        <f>H183-F183</f>
        <v>-57.199999999999989</v>
      </c>
      <c r="L183" s="142">
        <f>K183/F183</f>
        <v>-0.42622950819672129</v>
      </c>
      <c r="M183" s="138" t="s">
        <v>556</v>
      </c>
      <c r="N183" s="135">
        <v>43522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4">
        <v>113</v>
      </c>
      <c r="B184" s="135">
        <v>43209</v>
      </c>
      <c r="C184" s="135"/>
      <c r="D184" s="136" t="s">
        <v>718</v>
      </c>
      <c r="E184" s="137" t="s">
        <v>544</v>
      </c>
      <c r="F184" s="138">
        <v>430</v>
      </c>
      <c r="G184" s="138"/>
      <c r="H184" s="139">
        <v>220</v>
      </c>
      <c r="I184" s="139">
        <v>537</v>
      </c>
      <c r="J184" s="140" t="s">
        <v>719</v>
      </c>
      <c r="K184" s="141">
        <f>H184-F184</f>
        <v>-210</v>
      </c>
      <c r="L184" s="142">
        <f>K184/F184</f>
        <v>-0.48837209302325579</v>
      </c>
      <c r="M184" s="138" t="s">
        <v>556</v>
      </c>
      <c r="N184" s="135">
        <v>43252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114</v>
      </c>
      <c r="B185" s="156">
        <v>43220</v>
      </c>
      <c r="C185" s="156"/>
      <c r="D185" s="157" t="s">
        <v>720</v>
      </c>
      <c r="E185" s="158" t="s">
        <v>544</v>
      </c>
      <c r="F185" s="158">
        <v>153.5</v>
      </c>
      <c r="G185" s="158"/>
      <c r="H185" s="158">
        <v>196</v>
      </c>
      <c r="I185" s="160">
        <v>196</v>
      </c>
      <c r="J185" s="130" t="s">
        <v>721</v>
      </c>
      <c r="K185" s="131">
        <f>H185-F185</f>
        <v>42.5</v>
      </c>
      <c r="L185" s="132">
        <f>K185/F185</f>
        <v>0.27687296416938112</v>
      </c>
      <c r="M185" s="127" t="s">
        <v>546</v>
      </c>
      <c r="N185" s="133">
        <v>43605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4">
        <v>115</v>
      </c>
      <c r="B186" s="135">
        <v>43306</v>
      </c>
      <c r="C186" s="135"/>
      <c r="D186" s="136" t="s">
        <v>689</v>
      </c>
      <c r="E186" s="137" t="s">
        <v>544</v>
      </c>
      <c r="F186" s="138">
        <v>27.5</v>
      </c>
      <c r="G186" s="138"/>
      <c r="H186" s="139">
        <v>13.1</v>
      </c>
      <c r="I186" s="139">
        <v>60</v>
      </c>
      <c r="J186" s="140" t="s">
        <v>722</v>
      </c>
      <c r="K186" s="141">
        <v>-14.4</v>
      </c>
      <c r="L186" s="142">
        <v>-0.52363636363636401</v>
      </c>
      <c r="M186" s="138" t="s">
        <v>556</v>
      </c>
      <c r="N186" s="135">
        <v>43138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4">
        <v>116</v>
      </c>
      <c r="B187" s="165">
        <v>43318</v>
      </c>
      <c r="C187" s="165"/>
      <c r="D187" s="143" t="s">
        <v>723</v>
      </c>
      <c r="E187" s="138" t="s">
        <v>544</v>
      </c>
      <c r="F187" s="138">
        <v>148.5</v>
      </c>
      <c r="G187" s="138"/>
      <c r="H187" s="138">
        <v>102</v>
      </c>
      <c r="I187" s="139">
        <v>182</v>
      </c>
      <c r="J187" s="140" t="s">
        <v>724</v>
      </c>
      <c r="K187" s="141">
        <f>H187-F187</f>
        <v>-46.5</v>
      </c>
      <c r="L187" s="142">
        <f>K187/F187</f>
        <v>-0.31313131313131315</v>
      </c>
      <c r="M187" s="138" t="s">
        <v>556</v>
      </c>
      <c r="N187" s="135">
        <v>43661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4">
        <v>117</v>
      </c>
      <c r="B188" s="125">
        <v>43335</v>
      </c>
      <c r="C188" s="125"/>
      <c r="D188" s="126" t="s">
        <v>725</v>
      </c>
      <c r="E188" s="127" t="s">
        <v>544</v>
      </c>
      <c r="F188" s="158">
        <v>285</v>
      </c>
      <c r="G188" s="127"/>
      <c r="H188" s="127">
        <v>355</v>
      </c>
      <c r="I188" s="129">
        <v>364</v>
      </c>
      <c r="J188" s="130" t="s">
        <v>726</v>
      </c>
      <c r="K188" s="131">
        <v>70</v>
      </c>
      <c r="L188" s="132">
        <v>0.24561403508771901</v>
      </c>
      <c r="M188" s="127" t="s">
        <v>546</v>
      </c>
      <c r="N188" s="133">
        <v>43455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4">
        <v>118</v>
      </c>
      <c r="B189" s="125">
        <v>43341</v>
      </c>
      <c r="C189" s="125"/>
      <c r="D189" s="126" t="s">
        <v>382</v>
      </c>
      <c r="E189" s="127" t="s">
        <v>544</v>
      </c>
      <c r="F189" s="158">
        <v>525</v>
      </c>
      <c r="G189" s="127"/>
      <c r="H189" s="127">
        <v>585</v>
      </c>
      <c r="I189" s="129">
        <v>635</v>
      </c>
      <c r="J189" s="130" t="s">
        <v>727</v>
      </c>
      <c r="K189" s="131">
        <f t="shared" ref="K189:K220" si="56">H189-F189</f>
        <v>60</v>
      </c>
      <c r="L189" s="132">
        <f t="shared" ref="L189:L220" si="57">K189/F189</f>
        <v>0.11428571428571428</v>
      </c>
      <c r="M189" s="127" t="s">
        <v>546</v>
      </c>
      <c r="N189" s="133">
        <v>43662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4">
        <v>119</v>
      </c>
      <c r="B190" s="125">
        <v>43395</v>
      </c>
      <c r="C190" s="125"/>
      <c r="D190" s="126" t="s">
        <v>373</v>
      </c>
      <c r="E190" s="127" t="s">
        <v>544</v>
      </c>
      <c r="F190" s="158">
        <v>475</v>
      </c>
      <c r="G190" s="127"/>
      <c r="H190" s="127">
        <v>574</v>
      </c>
      <c r="I190" s="129">
        <v>570</v>
      </c>
      <c r="J190" s="130" t="s">
        <v>629</v>
      </c>
      <c r="K190" s="131">
        <f t="shared" si="56"/>
        <v>99</v>
      </c>
      <c r="L190" s="132">
        <f t="shared" si="57"/>
        <v>0.20842105263157895</v>
      </c>
      <c r="M190" s="127" t="s">
        <v>546</v>
      </c>
      <c r="N190" s="133">
        <v>43403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5">
        <v>120</v>
      </c>
      <c r="B191" s="156">
        <v>43397</v>
      </c>
      <c r="C191" s="156"/>
      <c r="D191" s="157" t="s">
        <v>728</v>
      </c>
      <c r="E191" s="158" t="s">
        <v>544</v>
      </c>
      <c r="F191" s="158">
        <v>707.5</v>
      </c>
      <c r="G191" s="158"/>
      <c r="H191" s="158">
        <v>872</v>
      </c>
      <c r="I191" s="160">
        <v>872</v>
      </c>
      <c r="J191" s="161" t="s">
        <v>629</v>
      </c>
      <c r="K191" s="131">
        <f t="shared" si="56"/>
        <v>164.5</v>
      </c>
      <c r="L191" s="162">
        <f t="shared" si="57"/>
        <v>0.23250883392226149</v>
      </c>
      <c r="M191" s="158" t="s">
        <v>546</v>
      </c>
      <c r="N191" s="163">
        <v>43482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121</v>
      </c>
      <c r="B192" s="156">
        <v>43398</v>
      </c>
      <c r="C192" s="156"/>
      <c r="D192" s="157" t="s">
        <v>729</v>
      </c>
      <c r="E192" s="158" t="s">
        <v>544</v>
      </c>
      <c r="F192" s="158">
        <v>162</v>
      </c>
      <c r="G192" s="158"/>
      <c r="H192" s="158">
        <v>204</v>
      </c>
      <c r="I192" s="160">
        <v>209</v>
      </c>
      <c r="J192" s="161" t="s">
        <v>730</v>
      </c>
      <c r="K192" s="131">
        <f t="shared" si="56"/>
        <v>42</v>
      </c>
      <c r="L192" s="162">
        <f t="shared" si="57"/>
        <v>0.25925925925925924</v>
      </c>
      <c r="M192" s="158" t="s">
        <v>546</v>
      </c>
      <c r="N192" s="163">
        <v>43539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122</v>
      </c>
      <c r="B193" s="156">
        <v>43399</v>
      </c>
      <c r="C193" s="156"/>
      <c r="D193" s="157" t="s">
        <v>458</v>
      </c>
      <c r="E193" s="158" t="s">
        <v>544</v>
      </c>
      <c r="F193" s="158">
        <v>240</v>
      </c>
      <c r="G193" s="158"/>
      <c r="H193" s="158">
        <v>297</v>
      </c>
      <c r="I193" s="160">
        <v>297</v>
      </c>
      <c r="J193" s="161" t="s">
        <v>629</v>
      </c>
      <c r="K193" s="167">
        <f t="shared" si="56"/>
        <v>57</v>
      </c>
      <c r="L193" s="162">
        <f t="shared" si="57"/>
        <v>0.23749999999999999</v>
      </c>
      <c r="M193" s="158" t="s">
        <v>546</v>
      </c>
      <c r="N193" s="163">
        <v>43417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4">
        <v>123</v>
      </c>
      <c r="B194" s="125">
        <v>43439</v>
      </c>
      <c r="C194" s="125"/>
      <c r="D194" s="126" t="s">
        <v>731</v>
      </c>
      <c r="E194" s="127" t="s">
        <v>544</v>
      </c>
      <c r="F194" s="127">
        <v>202.5</v>
      </c>
      <c r="G194" s="127"/>
      <c r="H194" s="127">
        <v>255</v>
      </c>
      <c r="I194" s="129">
        <v>252</v>
      </c>
      <c r="J194" s="130" t="s">
        <v>629</v>
      </c>
      <c r="K194" s="131">
        <f t="shared" si="56"/>
        <v>52.5</v>
      </c>
      <c r="L194" s="132">
        <f t="shared" si="57"/>
        <v>0.25925925925925924</v>
      </c>
      <c r="M194" s="127" t="s">
        <v>546</v>
      </c>
      <c r="N194" s="133">
        <v>43542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124</v>
      </c>
      <c r="B195" s="156">
        <v>43465</v>
      </c>
      <c r="C195" s="125"/>
      <c r="D195" s="157" t="s">
        <v>155</v>
      </c>
      <c r="E195" s="158" t="s">
        <v>544</v>
      </c>
      <c r="F195" s="158">
        <v>710</v>
      </c>
      <c r="G195" s="158"/>
      <c r="H195" s="158">
        <v>866</v>
      </c>
      <c r="I195" s="160">
        <v>866</v>
      </c>
      <c r="J195" s="161" t="s">
        <v>629</v>
      </c>
      <c r="K195" s="131">
        <f t="shared" si="56"/>
        <v>156</v>
      </c>
      <c r="L195" s="132">
        <f t="shared" si="57"/>
        <v>0.21971830985915494</v>
      </c>
      <c r="M195" s="127" t="s">
        <v>546</v>
      </c>
      <c r="N195" s="133">
        <v>43553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125</v>
      </c>
      <c r="B196" s="156">
        <v>43522</v>
      </c>
      <c r="C196" s="156"/>
      <c r="D196" s="157" t="s">
        <v>169</v>
      </c>
      <c r="E196" s="158" t="s">
        <v>544</v>
      </c>
      <c r="F196" s="158">
        <v>337.25</v>
      </c>
      <c r="G196" s="158"/>
      <c r="H196" s="158">
        <v>398.5</v>
      </c>
      <c r="I196" s="160">
        <v>411</v>
      </c>
      <c r="J196" s="130" t="s">
        <v>732</v>
      </c>
      <c r="K196" s="131">
        <f t="shared" si="56"/>
        <v>61.25</v>
      </c>
      <c r="L196" s="132">
        <f t="shared" si="57"/>
        <v>0.1816160118606375</v>
      </c>
      <c r="M196" s="127" t="s">
        <v>546</v>
      </c>
      <c r="N196" s="133">
        <v>43760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126</v>
      </c>
      <c r="B197" s="169">
        <v>43559</v>
      </c>
      <c r="C197" s="169"/>
      <c r="D197" s="170" t="s">
        <v>733</v>
      </c>
      <c r="E197" s="171" t="s">
        <v>544</v>
      </c>
      <c r="F197" s="171">
        <v>130</v>
      </c>
      <c r="G197" s="171"/>
      <c r="H197" s="171">
        <v>65</v>
      </c>
      <c r="I197" s="172">
        <v>158</v>
      </c>
      <c r="J197" s="140" t="s">
        <v>734</v>
      </c>
      <c r="K197" s="141">
        <f t="shared" si="56"/>
        <v>-65</v>
      </c>
      <c r="L197" s="142">
        <f t="shared" si="57"/>
        <v>-0.5</v>
      </c>
      <c r="M197" s="138" t="s">
        <v>556</v>
      </c>
      <c r="N197" s="135">
        <v>43726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127</v>
      </c>
      <c r="B198" s="156">
        <v>43017</v>
      </c>
      <c r="C198" s="156"/>
      <c r="D198" s="157" t="s">
        <v>204</v>
      </c>
      <c r="E198" s="158" t="s">
        <v>544</v>
      </c>
      <c r="F198" s="158">
        <v>141.5</v>
      </c>
      <c r="G198" s="158"/>
      <c r="H198" s="158">
        <v>183.5</v>
      </c>
      <c r="I198" s="160">
        <v>210</v>
      </c>
      <c r="J198" s="130" t="s">
        <v>730</v>
      </c>
      <c r="K198" s="131">
        <f t="shared" si="56"/>
        <v>42</v>
      </c>
      <c r="L198" s="132">
        <f t="shared" si="57"/>
        <v>0.29681978798586572</v>
      </c>
      <c r="M198" s="127" t="s">
        <v>546</v>
      </c>
      <c r="N198" s="133">
        <v>43042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8">
        <v>128</v>
      </c>
      <c r="B199" s="169">
        <v>43074</v>
      </c>
      <c r="C199" s="169"/>
      <c r="D199" s="170" t="s">
        <v>735</v>
      </c>
      <c r="E199" s="171" t="s">
        <v>544</v>
      </c>
      <c r="F199" s="166">
        <v>172</v>
      </c>
      <c r="G199" s="171"/>
      <c r="H199" s="171">
        <v>155.25</v>
      </c>
      <c r="I199" s="172">
        <v>230</v>
      </c>
      <c r="J199" s="140" t="s">
        <v>736</v>
      </c>
      <c r="K199" s="141">
        <f t="shared" si="56"/>
        <v>-16.75</v>
      </c>
      <c r="L199" s="142">
        <f t="shared" si="57"/>
        <v>-9.7383720930232565E-2</v>
      </c>
      <c r="M199" s="138" t="s">
        <v>556</v>
      </c>
      <c r="N199" s="135">
        <v>43787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5">
        <v>129</v>
      </c>
      <c r="B200" s="156">
        <v>43398</v>
      </c>
      <c r="C200" s="156"/>
      <c r="D200" s="157" t="s">
        <v>117</v>
      </c>
      <c r="E200" s="158" t="s">
        <v>544</v>
      </c>
      <c r="F200" s="158">
        <v>698.5</v>
      </c>
      <c r="G200" s="158"/>
      <c r="H200" s="158">
        <v>890</v>
      </c>
      <c r="I200" s="160">
        <v>890</v>
      </c>
      <c r="J200" s="130" t="s">
        <v>737</v>
      </c>
      <c r="K200" s="131">
        <f t="shared" si="56"/>
        <v>191.5</v>
      </c>
      <c r="L200" s="132">
        <f t="shared" si="57"/>
        <v>0.27415891195418757</v>
      </c>
      <c r="M200" s="127" t="s">
        <v>546</v>
      </c>
      <c r="N200" s="133">
        <v>44328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130</v>
      </c>
      <c r="B201" s="156">
        <v>42877</v>
      </c>
      <c r="C201" s="156"/>
      <c r="D201" s="157" t="s">
        <v>738</v>
      </c>
      <c r="E201" s="158" t="s">
        <v>544</v>
      </c>
      <c r="F201" s="158">
        <v>127.6</v>
      </c>
      <c r="G201" s="158"/>
      <c r="H201" s="158">
        <v>138</v>
      </c>
      <c r="I201" s="160">
        <v>190</v>
      </c>
      <c r="J201" s="130" t="s">
        <v>739</v>
      </c>
      <c r="K201" s="131">
        <f t="shared" si="56"/>
        <v>10.400000000000006</v>
      </c>
      <c r="L201" s="132">
        <f t="shared" si="57"/>
        <v>8.1504702194357417E-2</v>
      </c>
      <c r="M201" s="127" t="s">
        <v>546</v>
      </c>
      <c r="N201" s="133">
        <v>43774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131</v>
      </c>
      <c r="B202" s="156">
        <v>43158</v>
      </c>
      <c r="C202" s="156"/>
      <c r="D202" s="157" t="s">
        <v>740</v>
      </c>
      <c r="E202" s="158" t="s">
        <v>544</v>
      </c>
      <c r="F202" s="158">
        <v>317</v>
      </c>
      <c r="G202" s="158"/>
      <c r="H202" s="158">
        <v>382.5</v>
      </c>
      <c r="I202" s="160">
        <v>398</v>
      </c>
      <c r="J202" s="130" t="s">
        <v>741</v>
      </c>
      <c r="K202" s="131">
        <f t="shared" si="56"/>
        <v>65.5</v>
      </c>
      <c r="L202" s="132">
        <f t="shared" si="57"/>
        <v>0.20662460567823343</v>
      </c>
      <c r="M202" s="127" t="s">
        <v>546</v>
      </c>
      <c r="N202" s="133">
        <v>44238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8">
        <v>132</v>
      </c>
      <c r="B203" s="169">
        <v>43164</v>
      </c>
      <c r="C203" s="169"/>
      <c r="D203" s="170" t="s">
        <v>161</v>
      </c>
      <c r="E203" s="171" t="s">
        <v>544</v>
      </c>
      <c r="F203" s="166">
        <f>510-14.4</f>
        <v>495.6</v>
      </c>
      <c r="G203" s="171"/>
      <c r="H203" s="171">
        <v>350</v>
      </c>
      <c r="I203" s="172">
        <v>672</v>
      </c>
      <c r="J203" s="140" t="s">
        <v>742</v>
      </c>
      <c r="K203" s="141">
        <f t="shared" si="56"/>
        <v>-145.60000000000002</v>
      </c>
      <c r="L203" s="142">
        <f t="shared" si="57"/>
        <v>-0.29378531073446329</v>
      </c>
      <c r="M203" s="138" t="s">
        <v>556</v>
      </c>
      <c r="N203" s="135">
        <v>43887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8">
        <v>133</v>
      </c>
      <c r="B204" s="169">
        <v>43237</v>
      </c>
      <c r="C204" s="169"/>
      <c r="D204" s="170" t="s">
        <v>743</v>
      </c>
      <c r="E204" s="171" t="s">
        <v>544</v>
      </c>
      <c r="F204" s="166">
        <v>230.3</v>
      </c>
      <c r="G204" s="171"/>
      <c r="H204" s="171">
        <v>102.5</v>
      </c>
      <c r="I204" s="172">
        <v>348</v>
      </c>
      <c r="J204" s="140" t="s">
        <v>744</v>
      </c>
      <c r="K204" s="141">
        <f t="shared" si="56"/>
        <v>-127.80000000000001</v>
      </c>
      <c r="L204" s="142">
        <f t="shared" si="57"/>
        <v>-0.55492835432045162</v>
      </c>
      <c r="M204" s="138" t="s">
        <v>556</v>
      </c>
      <c r="N204" s="135">
        <v>43896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134</v>
      </c>
      <c r="B205" s="156">
        <v>43258</v>
      </c>
      <c r="C205" s="156"/>
      <c r="D205" s="157" t="s">
        <v>421</v>
      </c>
      <c r="E205" s="158" t="s">
        <v>544</v>
      </c>
      <c r="F205" s="158">
        <f>342.5-5.1</f>
        <v>337.4</v>
      </c>
      <c r="G205" s="158"/>
      <c r="H205" s="158">
        <v>412.5</v>
      </c>
      <c r="I205" s="160">
        <v>439</v>
      </c>
      <c r="J205" s="130" t="s">
        <v>745</v>
      </c>
      <c r="K205" s="131">
        <f t="shared" si="56"/>
        <v>75.100000000000023</v>
      </c>
      <c r="L205" s="132">
        <f t="shared" si="57"/>
        <v>0.22258446947243635</v>
      </c>
      <c r="M205" s="127" t="s">
        <v>546</v>
      </c>
      <c r="N205" s="133">
        <v>44230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49">
        <v>135</v>
      </c>
      <c r="B206" s="148">
        <v>43285</v>
      </c>
      <c r="C206" s="148"/>
      <c r="D206" s="149" t="s">
        <v>56</v>
      </c>
      <c r="E206" s="150" t="s">
        <v>544</v>
      </c>
      <c r="F206" s="150">
        <f>127.5-5.53</f>
        <v>121.97</v>
      </c>
      <c r="G206" s="151"/>
      <c r="H206" s="151">
        <v>122.5</v>
      </c>
      <c r="I206" s="151">
        <v>170</v>
      </c>
      <c r="J206" s="152" t="s">
        <v>746</v>
      </c>
      <c r="K206" s="153">
        <f t="shared" si="56"/>
        <v>0.53000000000000114</v>
      </c>
      <c r="L206" s="154">
        <f t="shared" si="57"/>
        <v>4.3453308190538747E-3</v>
      </c>
      <c r="M206" s="150" t="s">
        <v>563</v>
      </c>
      <c r="N206" s="148">
        <v>44431</v>
      </c>
      <c r="O206" s="54"/>
      <c r="P206" s="54"/>
      <c r="Q206" s="191"/>
      <c r="R206" s="37" t="s">
        <v>842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8">
        <v>136</v>
      </c>
      <c r="B207" s="169">
        <v>43294</v>
      </c>
      <c r="C207" s="169"/>
      <c r="D207" s="170" t="s">
        <v>747</v>
      </c>
      <c r="E207" s="171" t="s">
        <v>544</v>
      </c>
      <c r="F207" s="166">
        <v>46.5</v>
      </c>
      <c r="G207" s="171"/>
      <c r="H207" s="171">
        <v>17</v>
      </c>
      <c r="I207" s="172">
        <v>59</v>
      </c>
      <c r="J207" s="140" t="s">
        <v>748</v>
      </c>
      <c r="K207" s="141">
        <f t="shared" si="56"/>
        <v>-29.5</v>
      </c>
      <c r="L207" s="142">
        <f t="shared" si="57"/>
        <v>-0.63440860215053763</v>
      </c>
      <c r="M207" s="138" t="s">
        <v>556</v>
      </c>
      <c r="N207" s="135">
        <v>43887</v>
      </c>
      <c r="O207" s="54"/>
      <c r="P207" s="54"/>
      <c r="Q207" s="191"/>
      <c r="R207" s="37" t="s">
        <v>842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137</v>
      </c>
      <c r="B208" s="156">
        <v>43396</v>
      </c>
      <c r="C208" s="156"/>
      <c r="D208" s="157" t="s">
        <v>405</v>
      </c>
      <c r="E208" s="158" t="s">
        <v>544</v>
      </c>
      <c r="F208" s="158">
        <v>156.5</v>
      </c>
      <c r="G208" s="158"/>
      <c r="H208" s="158">
        <v>207.5</v>
      </c>
      <c r="I208" s="160">
        <v>191</v>
      </c>
      <c r="J208" s="130" t="s">
        <v>629</v>
      </c>
      <c r="K208" s="131">
        <f t="shared" si="56"/>
        <v>51</v>
      </c>
      <c r="L208" s="132">
        <f t="shared" si="57"/>
        <v>0.32587859424920129</v>
      </c>
      <c r="M208" s="127" t="s">
        <v>546</v>
      </c>
      <c r="N208" s="133">
        <v>44369</v>
      </c>
      <c r="O208" s="54"/>
      <c r="P208" s="54"/>
      <c r="Q208" s="191"/>
      <c r="R208" s="37" t="s">
        <v>842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138</v>
      </c>
      <c r="B209" s="156">
        <v>43439</v>
      </c>
      <c r="C209" s="156"/>
      <c r="D209" s="157" t="s">
        <v>336</v>
      </c>
      <c r="E209" s="158" t="s">
        <v>544</v>
      </c>
      <c r="F209" s="158">
        <v>259.5</v>
      </c>
      <c r="G209" s="158"/>
      <c r="H209" s="158">
        <v>320</v>
      </c>
      <c r="I209" s="160">
        <v>320</v>
      </c>
      <c r="J209" s="130" t="s">
        <v>629</v>
      </c>
      <c r="K209" s="131">
        <f t="shared" si="56"/>
        <v>60.5</v>
      </c>
      <c r="L209" s="132">
        <f t="shared" si="57"/>
        <v>0.23314065510597304</v>
      </c>
      <c r="M209" s="127" t="s">
        <v>546</v>
      </c>
      <c r="N209" s="133">
        <v>44323</v>
      </c>
      <c r="O209" s="54"/>
      <c r="P209" s="54"/>
      <c r="Q209" s="191"/>
      <c r="R209" s="37" t="s">
        <v>841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8">
        <v>139</v>
      </c>
      <c r="B210" s="169">
        <v>43439</v>
      </c>
      <c r="C210" s="169"/>
      <c r="D210" s="170" t="s">
        <v>749</v>
      </c>
      <c r="E210" s="171" t="s">
        <v>544</v>
      </c>
      <c r="F210" s="171">
        <v>715</v>
      </c>
      <c r="G210" s="171"/>
      <c r="H210" s="171">
        <v>445</v>
      </c>
      <c r="I210" s="172">
        <v>840</v>
      </c>
      <c r="J210" s="140" t="s">
        <v>750</v>
      </c>
      <c r="K210" s="141">
        <f t="shared" si="56"/>
        <v>-270</v>
      </c>
      <c r="L210" s="142">
        <f t="shared" si="57"/>
        <v>-0.3776223776223776</v>
      </c>
      <c r="M210" s="138" t="s">
        <v>556</v>
      </c>
      <c r="N210" s="135">
        <v>43800</v>
      </c>
      <c r="O210" s="54"/>
      <c r="P210" s="54"/>
      <c r="Q210" s="191"/>
      <c r="R210" s="37" t="s">
        <v>841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140</v>
      </c>
      <c r="B211" s="156">
        <v>43469</v>
      </c>
      <c r="C211" s="156"/>
      <c r="D211" s="157" t="s">
        <v>175</v>
      </c>
      <c r="E211" s="158" t="s">
        <v>544</v>
      </c>
      <c r="F211" s="158">
        <v>875</v>
      </c>
      <c r="G211" s="158"/>
      <c r="H211" s="158">
        <v>1165</v>
      </c>
      <c r="I211" s="160">
        <v>1185</v>
      </c>
      <c r="J211" s="130" t="s">
        <v>751</v>
      </c>
      <c r="K211" s="131">
        <f t="shared" si="56"/>
        <v>290</v>
      </c>
      <c r="L211" s="132">
        <f t="shared" si="57"/>
        <v>0.33142857142857141</v>
      </c>
      <c r="M211" s="127" t="s">
        <v>546</v>
      </c>
      <c r="N211" s="133">
        <v>43847</v>
      </c>
      <c r="O211" s="54"/>
      <c r="P211" s="54"/>
      <c r="Q211" s="191"/>
      <c r="R211" s="37" t="s">
        <v>841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141</v>
      </c>
      <c r="B212" s="156">
        <v>43559</v>
      </c>
      <c r="C212" s="156"/>
      <c r="D212" s="157" t="s">
        <v>354</v>
      </c>
      <c r="E212" s="158" t="s">
        <v>544</v>
      </c>
      <c r="F212" s="158">
        <f>387-14.63</f>
        <v>372.37</v>
      </c>
      <c r="G212" s="158"/>
      <c r="H212" s="158">
        <v>490</v>
      </c>
      <c r="I212" s="160">
        <v>490</v>
      </c>
      <c r="J212" s="130" t="s">
        <v>629</v>
      </c>
      <c r="K212" s="131">
        <f t="shared" si="56"/>
        <v>117.63</v>
      </c>
      <c r="L212" s="132">
        <f t="shared" si="57"/>
        <v>0.31589548030185027</v>
      </c>
      <c r="M212" s="127" t="s">
        <v>546</v>
      </c>
      <c r="N212" s="133">
        <v>43850</v>
      </c>
      <c r="O212" s="54"/>
      <c r="P212" s="54"/>
      <c r="Q212" s="191"/>
      <c r="R212" s="37" t="s">
        <v>842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8">
        <v>142</v>
      </c>
      <c r="B213" s="169">
        <v>43578</v>
      </c>
      <c r="C213" s="169"/>
      <c r="D213" s="170" t="s">
        <v>752</v>
      </c>
      <c r="E213" s="171" t="s">
        <v>555</v>
      </c>
      <c r="F213" s="171">
        <v>220</v>
      </c>
      <c r="G213" s="171"/>
      <c r="H213" s="171">
        <v>127.5</v>
      </c>
      <c r="I213" s="172">
        <v>284</v>
      </c>
      <c r="J213" s="140" t="s">
        <v>753</v>
      </c>
      <c r="K213" s="141">
        <f t="shared" si="56"/>
        <v>-92.5</v>
      </c>
      <c r="L213" s="142">
        <f t="shared" si="57"/>
        <v>-0.42045454545454547</v>
      </c>
      <c r="M213" s="138" t="s">
        <v>556</v>
      </c>
      <c r="N213" s="135">
        <v>43896</v>
      </c>
      <c r="O213" s="54"/>
      <c r="P213" s="54"/>
      <c r="Q213" s="191"/>
      <c r="R213" s="37" t="s">
        <v>841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143</v>
      </c>
      <c r="B214" s="156">
        <v>43622</v>
      </c>
      <c r="C214" s="156"/>
      <c r="D214" s="157" t="s">
        <v>459</v>
      </c>
      <c r="E214" s="158" t="s">
        <v>555</v>
      </c>
      <c r="F214" s="158">
        <v>332.8</v>
      </c>
      <c r="G214" s="158"/>
      <c r="H214" s="158">
        <v>405</v>
      </c>
      <c r="I214" s="160">
        <v>419</v>
      </c>
      <c r="J214" s="130" t="s">
        <v>754</v>
      </c>
      <c r="K214" s="131">
        <f t="shared" si="56"/>
        <v>72.199999999999989</v>
      </c>
      <c r="L214" s="132">
        <f t="shared" si="57"/>
        <v>0.21694711538461534</v>
      </c>
      <c r="M214" s="127" t="s">
        <v>546</v>
      </c>
      <c r="N214" s="133">
        <v>43860</v>
      </c>
      <c r="O214" s="54"/>
      <c r="P214" s="54"/>
      <c r="Q214" s="191"/>
      <c r="R214" s="37" t="s">
        <v>841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49">
        <v>144</v>
      </c>
      <c r="B215" s="148">
        <v>43641</v>
      </c>
      <c r="C215" s="148"/>
      <c r="D215" s="149" t="s">
        <v>167</v>
      </c>
      <c r="E215" s="150" t="s">
        <v>544</v>
      </c>
      <c r="F215" s="150">
        <v>386</v>
      </c>
      <c r="G215" s="151"/>
      <c r="H215" s="151">
        <v>395</v>
      </c>
      <c r="I215" s="151">
        <v>452</v>
      </c>
      <c r="J215" s="152" t="s">
        <v>755</v>
      </c>
      <c r="K215" s="153">
        <f t="shared" si="56"/>
        <v>9</v>
      </c>
      <c r="L215" s="154">
        <f t="shared" si="57"/>
        <v>2.3316062176165803E-2</v>
      </c>
      <c r="M215" s="150" t="s">
        <v>563</v>
      </c>
      <c r="N215" s="148">
        <v>43868</v>
      </c>
      <c r="O215" s="54"/>
      <c r="P215" s="54"/>
      <c r="Q215" s="191"/>
      <c r="R215" s="37" t="s">
        <v>842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49">
        <v>145</v>
      </c>
      <c r="B216" s="148">
        <v>43707</v>
      </c>
      <c r="C216" s="148"/>
      <c r="D216" s="149" t="s">
        <v>142</v>
      </c>
      <c r="E216" s="150" t="s">
        <v>544</v>
      </c>
      <c r="F216" s="150">
        <v>137.5</v>
      </c>
      <c r="G216" s="151"/>
      <c r="H216" s="151">
        <v>138.5</v>
      </c>
      <c r="I216" s="151">
        <v>190</v>
      </c>
      <c r="J216" s="152" t="s">
        <v>756</v>
      </c>
      <c r="K216" s="153">
        <f t="shared" si="56"/>
        <v>1</v>
      </c>
      <c r="L216" s="154">
        <f t="shared" si="57"/>
        <v>7.2727272727272727E-3</v>
      </c>
      <c r="M216" s="150" t="s">
        <v>563</v>
      </c>
      <c r="N216" s="148">
        <v>44432</v>
      </c>
      <c r="O216" s="54"/>
      <c r="P216" s="54"/>
      <c r="Q216" s="191"/>
      <c r="R216" s="37" t="s">
        <v>842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146</v>
      </c>
      <c r="B217" s="156">
        <v>43731</v>
      </c>
      <c r="C217" s="156"/>
      <c r="D217" s="157" t="s">
        <v>414</v>
      </c>
      <c r="E217" s="158" t="s">
        <v>544</v>
      </c>
      <c r="F217" s="158">
        <v>235</v>
      </c>
      <c r="G217" s="158"/>
      <c r="H217" s="158">
        <v>295</v>
      </c>
      <c r="I217" s="160">
        <v>296</v>
      </c>
      <c r="J217" s="130" t="s">
        <v>757</v>
      </c>
      <c r="K217" s="131">
        <f t="shared" si="56"/>
        <v>60</v>
      </c>
      <c r="L217" s="132">
        <f t="shared" si="57"/>
        <v>0.25531914893617019</v>
      </c>
      <c r="M217" s="127" t="s">
        <v>546</v>
      </c>
      <c r="N217" s="133">
        <v>43844</v>
      </c>
      <c r="O217" s="54"/>
      <c r="P217" s="54"/>
      <c r="Q217" s="191"/>
      <c r="R217" s="37" t="s">
        <v>841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147</v>
      </c>
      <c r="B218" s="156">
        <v>43752</v>
      </c>
      <c r="C218" s="156"/>
      <c r="D218" s="157" t="s">
        <v>758</v>
      </c>
      <c r="E218" s="158" t="s">
        <v>544</v>
      </c>
      <c r="F218" s="158">
        <v>277.5</v>
      </c>
      <c r="G218" s="158"/>
      <c r="H218" s="158">
        <v>333</v>
      </c>
      <c r="I218" s="160">
        <v>333</v>
      </c>
      <c r="J218" s="130" t="s">
        <v>759</v>
      </c>
      <c r="K218" s="131">
        <f t="shared" si="56"/>
        <v>55.5</v>
      </c>
      <c r="L218" s="132">
        <f t="shared" si="57"/>
        <v>0.2</v>
      </c>
      <c r="M218" s="127" t="s">
        <v>546</v>
      </c>
      <c r="N218" s="133">
        <v>43846</v>
      </c>
      <c r="O218" s="54"/>
      <c r="P218" s="54"/>
      <c r="Q218" s="191"/>
      <c r="R218" s="37" t="s">
        <v>842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148</v>
      </c>
      <c r="B219" s="156">
        <v>43752</v>
      </c>
      <c r="C219" s="156"/>
      <c r="D219" s="157" t="s">
        <v>760</v>
      </c>
      <c r="E219" s="158" t="s">
        <v>544</v>
      </c>
      <c r="F219" s="158">
        <v>930</v>
      </c>
      <c r="G219" s="158"/>
      <c r="H219" s="158">
        <v>1165</v>
      </c>
      <c r="I219" s="160">
        <v>1200</v>
      </c>
      <c r="J219" s="130" t="s">
        <v>761</v>
      </c>
      <c r="K219" s="131">
        <f t="shared" si="56"/>
        <v>235</v>
      </c>
      <c r="L219" s="132">
        <f t="shared" si="57"/>
        <v>0.25268817204301075</v>
      </c>
      <c r="M219" s="127" t="s">
        <v>546</v>
      </c>
      <c r="N219" s="133">
        <v>43847</v>
      </c>
      <c r="O219" s="54"/>
      <c r="P219" s="54"/>
      <c r="Q219" s="191"/>
      <c r="R219" s="37" t="s">
        <v>842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149</v>
      </c>
      <c r="B220" s="156">
        <v>43753</v>
      </c>
      <c r="C220" s="156"/>
      <c r="D220" s="157" t="s">
        <v>762</v>
      </c>
      <c r="E220" s="158" t="s">
        <v>544</v>
      </c>
      <c r="F220" s="128">
        <v>111</v>
      </c>
      <c r="G220" s="158"/>
      <c r="H220" s="158">
        <v>141</v>
      </c>
      <c r="I220" s="160">
        <v>141</v>
      </c>
      <c r="J220" s="130" t="s">
        <v>763</v>
      </c>
      <c r="K220" s="131">
        <f t="shared" si="56"/>
        <v>30</v>
      </c>
      <c r="L220" s="132">
        <f t="shared" si="57"/>
        <v>0.27027027027027029</v>
      </c>
      <c r="M220" s="127" t="s">
        <v>546</v>
      </c>
      <c r="N220" s="133">
        <v>44328</v>
      </c>
      <c r="O220" s="54"/>
      <c r="P220" s="54"/>
      <c r="Q220" s="191"/>
      <c r="R220" s="37" t="s">
        <v>842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150</v>
      </c>
      <c r="B221" s="156">
        <v>43753</v>
      </c>
      <c r="C221" s="156"/>
      <c r="D221" s="157" t="s">
        <v>764</v>
      </c>
      <c r="E221" s="158" t="s">
        <v>544</v>
      </c>
      <c r="F221" s="128">
        <v>296</v>
      </c>
      <c r="G221" s="158"/>
      <c r="H221" s="158">
        <v>370</v>
      </c>
      <c r="I221" s="160">
        <v>370</v>
      </c>
      <c r="J221" s="130" t="s">
        <v>629</v>
      </c>
      <c r="K221" s="131">
        <f t="shared" ref="K221:K246" si="58">H221-F221</f>
        <v>74</v>
      </c>
      <c r="L221" s="132">
        <f t="shared" ref="L221:L246" si="59">K221/F221</f>
        <v>0.25</v>
      </c>
      <c r="M221" s="127" t="s">
        <v>546</v>
      </c>
      <c r="N221" s="133">
        <v>43853</v>
      </c>
      <c r="O221" s="54"/>
      <c r="P221" s="54"/>
      <c r="Q221" s="191"/>
      <c r="R221" s="37" t="s">
        <v>842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151</v>
      </c>
      <c r="B222" s="156">
        <v>43754</v>
      </c>
      <c r="C222" s="156"/>
      <c r="D222" s="157" t="s">
        <v>765</v>
      </c>
      <c r="E222" s="158" t="s">
        <v>544</v>
      </c>
      <c r="F222" s="128">
        <v>300</v>
      </c>
      <c r="G222" s="158"/>
      <c r="H222" s="158">
        <v>382.5</v>
      </c>
      <c r="I222" s="160">
        <v>344</v>
      </c>
      <c r="J222" s="130" t="s">
        <v>766</v>
      </c>
      <c r="K222" s="131">
        <f t="shared" si="58"/>
        <v>82.5</v>
      </c>
      <c r="L222" s="132">
        <f t="shared" si="59"/>
        <v>0.27500000000000002</v>
      </c>
      <c r="M222" s="127" t="s">
        <v>546</v>
      </c>
      <c r="N222" s="133">
        <v>44238</v>
      </c>
      <c r="O222" s="54"/>
      <c r="P222" s="54"/>
      <c r="Q222" s="191"/>
      <c r="R222" s="37" t="s">
        <v>842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152</v>
      </c>
      <c r="B223" s="156">
        <v>43832</v>
      </c>
      <c r="C223" s="156"/>
      <c r="D223" s="157" t="s">
        <v>767</v>
      </c>
      <c r="E223" s="158" t="s">
        <v>544</v>
      </c>
      <c r="F223" s="128">
        <v>495</v>
      </c>
      <c r="G223" s="158"/>
      <c r="H223" s="158">
        <v>595</v>
      </c>
      <c r="I223" s="160">
        <v>590</v>
      </c>
      <c r="J223" s="130" t="s">
        <v>566</v>
      </c>
      <c r="K223" s="131">
        <f t="shared" si="58"/>
        <v>100</v>
      </c>
      <c r="L223" s="132">
        <f t="shared" si="59"/>
        <v>0.20202020202020202</v>
      </c>
      <c r="M223" s="127" t="s">
        <v>546</v>
      </c>
      <c r="N223" s="133">
        <v>44589</v>
      </c>
      <c r="O223" s="54"/>
      <c r="P223" s="54"/>
      <c r="Q223" s="191"/>
      <c r="R223" s="37" t="s">
        <v>842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153</v>
      </c>
      <c r="B224" s="156">
        <v>43966</v>
      </c>
      <c r="C224" s="156"/>
      <c r="D224" s="157" t="s">
        <v>74</v>
      </c>
      <c r="E224" s="158" t="s">
        <v>544</v>
      </c>
      <c r="F224" s="128">
        <v>67.5</v>
      </c>
      <c r="G224" s="158"/>
      <c r="H224" s="158">
        <v>86</v>
      </c>
      <c r="I224" s="160">
        <v>86</v>
      </c>
      <c r="J224" s="130" t="s">
        <v>768</v>
      </c>
      <c r="K224" s="131">
        <f t="shared" si="58"/>
        <v>18.5</v>
      </c>
      <c r="L224" s="132">
        <f t="shared" si="59"/>
        <v>0.27407407407407408</v>
      </c>
      <c r="M224" s="127" t="s">
        <v>546</v>
      </c>
      <c r="N224" s="133">
        <v>44008</v>
      </c>
      <c r="O224" s="54"/>
      <c r="P224" s="54"/>
      <c r="Q224" s="191"/>
      <c r="R224" s="37" t="s">
        <v>842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154</v>
      </c>
      <c r="B225" s="156">
        <v>44035</v>
      </c>
      <c r="C225" s="156"/>
      <c r="D225" s="157" t="s">
        <v>458</v>
      </c>
      <c r="E225" s="158" t="s">
        <v>544</v>
      </c>
      <c r="F225" s="128">
        <v>231</v>
      </c>
      <c r="G225" s="158"/>
      <c r="H225" s="158">
        <v>281</v>
      </c>
      <c r="I225" s="160">
        <v>281</v>
      </c>
      <c r="J225" s="130" t="s">
        <v>629</v>
      </c>
      <c r="K225" s="131">
        <f t="shared" si="58"/>
        <v>50</v>
      </c>
      <c r="L225" s="132">
        <f t="shared" si="59"/>
        <v>0.21645021645021645</v>
      </c>
      <c r="M225" s="127" t="s">
        <v>546</v>
      </c>
      <c r="N225" s="133">
        <v>44358</v>
      </c>
      <c r="O225" s="54"/>
      <c r="P225" s="54"/>
      <c r="Q225" s="191"/>
      <c r="R225" s="37" t="s">
        <v>842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155</v>
      </c>
      <c r="B226" s="156">
        <v>44092</v>
      </c>
      <c r="C226" s="156"/>
      <c r="D226" s="157" t="s">
        <v>140</v>
      </c>
      <c r="E226" s="158" t="s">
        <v>544</v>
      </c>
      <c r="F226" s="158">
        <v>206</v>
      </c>
      <c r="G226" s="158"/>
      <c r="H226" s="158">
        <v>248</v>
      </c>
      <c r="I226" s="160">
        <v>248</v>
      </c>
      <c r="J226" s="130" t="s">
        <v>629</v>
      </c>
      <c r="K226" s="131">
        <f t="shared" si="58"/>
        <v>42</v>
      </c>
      <c r="L226" s="132">
        <f t="shared" si="59"/>
        <v>0.20388349514563106</v>
      </c>
      <c r="M226" s="127" t="s">
        <v>546</v>
      </c>
      <c r="N226" s="133">
        <v>44214</v>
      </c>
      <c r="O226" s="54"/>
      <c r="P226" s="54"/>
      <c r="Q226" s="191"/>
      <c r="R226" s="37" t="s">
        <v>841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156</v>
      </c>
      <c r="B227" s="156">
        <v>44140</v>
      </c>
      <c r="C227" s="156"/>
      <c r="D227" s="157" t="s">
        <v>140</v>
      </c>
      <c r="E227" s="158" t="s">
        <v>544</v>
      </c>
      <c r="F227" s="158">
        <v>182.5</v>
      </c>
      <c r="G227" s="158"/>
      <c r="H227" s="158">
        <v>248</v>
      </c>
      <c r="I227" s="160">
        <v>248</v>
      </c>
      <c r="J227" s="130" t="s">
        <v>629</v>
      </c>
      <c r="K227" s="131">
        <f t="shared" si="58"/>
        <v>65.5</v>
      </c>
      <c r="L227" s="132">
        <f t="shared" si="59"/>
        <v>0.35890410958904112</v>
      </c>
      <c r="M227" s="127" t="s">
        <v>546</v>
      </c>
      <c r="N227" s="133">
        <v>44214</v>
      </c>
      <c r="O227" s="54"/>
      <c r="P227" s="54"/>
      <c r="Q227" s="191"/>
      <c r="R227" s="37" t="s">
        <v>841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157</v>
      </c>
      <c r="B228" s="156">
        <v>44140</v>
      </c>
      <c r="C228" s="156"/>
      <c r="D228" s="157" t="s">
        <v>336</v>
      </c>
      <c r="E228" s="158" t="s">
        <v>544</v>
      </c>
      <c r="F228" s="158">
        <v>247.5</v>
      </c>
      <c r="G228" s="158"/>
      <c r="H228" s="158">
        <v>320</v>
      </c>
      <c r="I228" s="160">
        <v>320</v>
      </c>
      <c r="J228" s="130" t="s">
        <v>629</v>
      </c>
      <c r="K228" s="131">
        <f t="shared" si="58"/>
        <v>72.5</v>
      </c>
      <c r="L228" s="132">
        <f t="shared" si="59"/>
        <v>0.29292929292929293</v>
      </c>
      <c r="M228" s="127" t="s">
        <v>546</v>
      </c>
      <c r="N228" s="133">
        <v>44323</v>
      </c>
      <c r="O228" s="54"/>
      <c r="P228" s="54"/>
      <c r="Q228" s="191"/>
      <c r="R228" s="37" t="s">
        <v>842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158</v>
      </c>
      <c r="B229" s="156">
        <v>44140</v>
      </c>
      <c r="C229" s="156"/>
      <c r="D229" s="157" t="s">
        <v>198</v>
      </c>
      <c r="E229" s="158" t="s">
        <v>544</v>
      </c>
      <c r="F229" s="128">
        <v>925</v>
      </c>
      <c r="G229" s="158"/>
      <c r="H229" s="158">
        <v>1095</v>
      </c>
      <c r="I229" s="160">
        <v>1093</v>
      </c>
      <c r="J229" s="130" t="s">
        <v>769</v>
      </c>
      <c r="K229" s="131">
        <f t="shared" si="58"/>
        <v>170</v>
      </c>
      <c r="L229" s="132">
        <f t="shared" si="59"/>
        <v>0.18378378378378379</v>
      </c>
      <c r="M229" s="127" t="s">
        <v>546</v>
      </c>
      <c r="N229" s="133">
        <v>44201</v>
      </c>
      <c r="O229" s="54"/>
      <c r="P229" s="54"/>
      <c r="Q229" s="191"/>
      <c r="R229" s="37" t="s">
        <v>841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159</v>
      </c>
      <c r="B230" s="156">
        <v>44140</v>
      </c>
      <c r="C230" s="156"/>
      <c r="D230" s="157" t="s">
        <v>354</v>
      </c>
      <c r="E230" s="158" t="s">
        <v>544</v>
      </c>
      <c r="F230" s="128">
        <v>332.5</v>
      </c>
      <c r="G230" s="158"/>
      <c r="H230" s="158">
        <v>393</v>
      </c>
      <c r="I230" s="160">
        <v>406</v>
      </c>
      <c r="J230" s="130" t="s">
        <v>770</v>
      </c>
      <c r="K230" s="131">
        <f t="shared" si="58"/>
        <v>60.5</v>
      </c>
      <c r="L230" s="132">
        <f t="shared" si="59"/>
        <v>0.18195488721804512</v>
      </c>
      <c r="M230" s="127" t="s">
        <v>546</v>
      </c>
      <c r="N230" s="133">
        <v>44256</v>
      </c>
      <c r="O230" s="54"/>
      <c r="P230" s="54"/>
      <c r="Q230" s="191"/>
      <c r="R230" s="37" t="s">
        <v>842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160</v>
      </c>
      <c r="B231" s="156">
        <v>44141</v>
      </c>
      <c r="C231" s="156"/>
      <c r="D231" s="157" t="s">
        <v>458</v>
      </c>
      <c r="E231" s="158" t="s">
        <v>544</v>
      </c>
      <c r="F231" s="128">
        <v>231</v>
      </c>
      <c r="G231" s="158"/>
      <c r="H231" s="158">
        <v>281</v>
      </c>
      <c r="I231" s="160">
        <v>281</v>
      </c>
      <c r="J231" s="130" t="s">
        <v>629</v>
      </c>
      <c r="K231" s="131">
        <f t="shared" si="58"/>
        <v>50</v>
      </c>
      <c r="L231" s="132">
        <f t="shared" si="59"/>
        <v>0.21645021645021645</v>
      </c>
      <c r="M231" s="127" t="s">
        <v>546</v>
      </c>
      <c r="N231" s="133">
        <v>44358</v>
      </c>
      <c r="O231" s="54"/>
      <c r="P231" s="54"/>
      <c r="Q231" s="191"/>
      <c r="R231" s="37" t="s">
        <v>841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161</v>
      </c>
      <c r="B232" s="156">
        <v>44187</v>
      </c>
      <c r="C232" s="156"/>
      <c r="D232" s="157" t="s">
        <v>771</v>
      </c>
      <c r="E232" s="158" t="s">
        <v>544</v>
      </c>
      <c r="F232" s="128">
        <v>190</v>
      </c>
      <c r="G232" s="158"/>
      <c r="H232" s="158">
        <v>239</v>
      </c>
      <c r="I232" s="160">
        <v>239</v>
      </c>
      <c r="J232" s="130" t="s">
        <v>772</v>
      </c>
      <c r="K232" s="131">
        <f t="shared" si="58"/>
        <v>49</v>
      </c>
      <c r="L232" s="132">
        <f t="shared" si="59"/>
        <v>0.25789473684210529</v>
      </c>
      <c r="M232" s="127" t="s">
        <v>546</v>
      </c>
      <c r="N232" s="133">
        <v>44844</v>
      </c>
      <c r="O232" s="54"/>
      <c r="P232" s="54"/>
      <c r="Q232" s="191"/>
      <c r="R232" s="37" t="s">
        <v>841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162</v>
      </c>
      <c r="B233" s="156">
        <v>44258</v>
      </c>
      <c r="C233" s="156"/>
      <c r="D233" s="157" t="s">
        <v>767</v>
      </c>
      <c r="E233" s="158" t="s">
        <v>544</v>
      </c>
      <c r="F233" s="128">
        <v>495</v>
      </c>
      <c r="G233" s="158"/>
      <c r="H233" s="158">
        <v>595</v>
      </c>
      <c r="I233" s="160">
        <v>590</v>
      </c>
      <c r="J233" s="130" t="s">
        <v>566</v>
      </c>
      <c r="K233" s="131">
        <f t="shared" si="58"/>
        <v>100</v>
      </c>
      <c r="L233" s="132">
        <f t="shared" si="59"/>
        <v>0.20202020202020202</v>
      </c>
      <c r="M233" s="127" t="s">
        <v>546</v>
      </c>
      <c r="N233" s="133">
        <v>44589</v>
      </c>
      <c r="O233" s="54"/>
      <c r="P233" s="54"/>
      <c r="Q233" s="191"/>
      <c r="R233" s="37" t="s">
        <v>841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163</v>
      </c>
      <c r="B234" s="156">
        <v>44274</v>
      </c>
      <c r="C234" s="156"/>
      <c r="D234" s="157" t="s">
        <v>354</v>
      </c>
      <c r="E234" s="158" t="s">
        <v>544</v>
      </c>
      <c r="F234" s="128">
        <v>355</v>
      </c>
      <c r="G234" s="158"/>
      <c r="H234" s="158">
        <v>422.5</v>
      </c>
      <c r="I234" s="160">
        <v>420</v>
      </c>
      <c r="J234" s="130" t="s">
        <v>773</v>
      </c>
      <c r="K234" s="131">
        <f t="shared" si="58"/>
        <v>67.5</v>
      </c>
      <c r="L234" s="132">
        <f t="shared" si="59"/>
        <v>0.19014084507042253</v>
      </c>
      <c r="M234" s="127" t="s">
        <v>546</v>
      </c>
      <c r="N234" s="133">
        <v>44361</v>
      </c>
      <c r="O234" s="54"/>
      <c r="P234" s="54"/>
      <c r="R234" s="37" t="s">
        <v>841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164</v>
      </c>
      <c r="B235" s="156">
        <v>44295</v>
      </c>
      <c r="C235" s="156"/>
      <c r="D235" s="157" t="s">
        <v>318</v>
      </c>
      <c r="E235" s="158" t="s">
        <v>544</v>
      </c>
      <c r="F235" s="128">
        <v>555</v>
      </c>
      <c r="G235" s="158"/>
      <c r="H235" s="158">
        <v>663</v>
      </c>
      <c r="I235" s="160">
        <v>663</v>
      </c>
      <c r="J235" s="130" t="s">
        <v>774</v>
      </c>
      <c r="K235" s="131">
        <f t="shared" si="58"/>
        <v>108</v>
      </c>
      <c r="L235" s="132">
        <f t="shared" si="59"/>
        <v>0.19459459459459461</v>
      </c>
      <c r="M235" s="127" t="s">
        <v>546</v>
      </c>
      <c r="N235" s="133">
        <v>44321</v>
      </c>
      <c r="O235" s="54"/>
      <c r="P235" s="54"/>
      <c r="Q235" s="191"/>
      <c r="R235" s="37" t="s">
        <v>841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165</v>
      </c>
      <c r="B236" s="156">
        <v>44308</v>
      </c>
      <c r="C236" s="156"/>
      <c r="D236" s="157" t="s">
        <v>738</v>
      </c>
      <c r="E236" s="158" t="s">
        <v>544</v>
      </c>
      <c r="F236" s="128">
        <v>126.5</v>
      </c>
      <c r="G236" s="158"/>
      <c r="H236" s="158">
        <v>155</v>
      </c>
      <c r="I236" s="160">
        <v>155</v>
      </c>
      <c r="J236" s="130" t="s">
        <v>629</v>
      </c>
      <c r="K236" s="131">
        <f t="shared" si="58"/>
        <v>28.5</v>
      </c>
      <c r="L236" s="132">
        <f t="shared" si="59"/>
        <v>0.22529644268774704</v>
      </c>
      <c r="M236" s="127" t="s">
        <v>546</v>
      </c>
      <c r="N236" s="133">
        <v>44362</v>
      </c>
      <c r="O236" s="54"/>
      <c r="P236" s="54"/>
      <c r="R236" s="37" t="s">
        <v>841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34">
        <v>166</v>
      </c>
      <c r="B237" s="165">
        <v>44368</v>
      </c>
      <c r="C237" s="165"/>
      <c r="D237" s="136" t="s">
        <v>775</v>
      </c>
      <c r="E237" s="138" t="s">
        <v>544</v>
      </c>
      <c r="F237" s="166">
        <v>287.5</v>
      </c>
      <c r="G237" s="138"/>
      <c r="H237" s="138">
        <v>245</v>
      </c>
      <c r="I237" s="139">
        <v>344</v>
      </c>
      <c r="J237" s="140" t="s">
        <v>776</v>
      </c>
      <c r="K237" s="141">
        <f t="shared" si="58"/>
        <v>-42.5</v>
      </c>
      <c r="L237" s="142">
        <f t="shared" si="59"/>
        <v>-0.14782608695652175</v>
      </c>
      <c r="M237" s="138" t="s">
        <v>556</v>
      </c>
      <c r="N237" s="135">
        <v>44508</v>
      </c>
      <c r="O237" s="54"/>
      <c r="P237" s="54"/>
      <c r="R237" s="37" t="s">
        <v>841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167</v>
      </c>
      <c r="B238" s="156">
        <v>44368</v>
      </c>
      <c r="C238" s="156"/>
      <c r="D238" s="157" t="s">
        <v>458</v>
      </c>
      <c r="E238" s="158" t="s">
        <v>544</v>
      </c>
      <c r="F238" s="128">
        <v>241</v>
      </c>
      <c r="G238" s="158"/>
      <c r="H238" s="158">
        <v>298</v>
      </c>
      <c r="I238" s="160">
        <v>320</v>
      </c>
      <c r="J238" s="130" t="s">
        <v>629</v>
      </c>
      <c r="K238" s="131">
        <f t="shared" si="58"/>
        <v>57</v>
      </c>
      <c r="L238" s="132">
        <f t="shared" si="59"/>
        <v>0.23651452282157676</v>
      </c>
      <c r="M238" s="127" t="s">
        <v>546</v>
      </c>
      <c r="N238" s="133">
        <v>44802</v>
      </c>
      <c r="O238" s="54"/>
      <c r="P238" s="54"/>
      <c r="R238" s="37" t="s">
        <v>841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168</v>
      </c>
      <c r="B239" s="156">
        <v>44406</v>
      </c>
      <c r="C239" s="156"/>
      <c r="D239" s="157" t="s">
        <v>738</v>
      </c>
      <c r="E239" s="158" t="s">
        <v>544</v>
      </c>
      <c r="F239" s="128">
        <v>162.5</v>
      </c>
      <c r="G239" s="158"/>
      <c r="H239" s="158">
        <v>200</v>
      </c>
      <c r="I239" s="160">
        <v>200</v>
      </c>
      <c r="J239" s="130" t="s">
        <v>629</v>
      </c>
      <c r="K239" s="131">
        <f t="shared" si="58"/>
        <v>37.5</v>
      </c>
      <c r="L239" s="132">
        <f t="shared" si="59"/>
        <v>0.23076923076923078</v>
      </c>
      <c r="M239" s="127" t="s">
        <v>546</v>
      </c>
      <c r="N239" s="133">
        <v>44802</v>
      </c>
      <c r="O239" s="54"/>
      <c r="P239" s="54"/>
      <c r="R239" s="37" t="s">
        <v>841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169</v>
      </c>
      <c r="B240" s="156">
        <v>44462</v>
      </c>
      <c r="C240" s="156"/>
      <c r="D240" s="157" t="s">
        <v>422</v>
      </c>
      <c r="E240" s="158" t="s">
        <v>544</v>
      </c>
      <c r="F240" s="128">
        <v>1235</v>
      </c>
      <c r="G240" s="158"/>
      <c r="H240" s="158">
        <v>1505</v>
      </c>
      <c r="I240" s="160">
        <v>1500</v>
      </c>
      <c r="J240" s="130" t="s">
        <v>629</v>
      </c>
      <c r="K240" s="131">
        <f t="shared" si="58"/>
        <v>270</v>
      </c>
      <c r="L240" s="132">
        <f t="shared" si="59"/>
        <v>0.21862348178137653</v>
      </c>
      <c r="M240" s="127" t="s">
        <v>546</v>
      </c>
      <c r="N240" s="133">
        <v>44564</v>
      </c>
      <c r="O240" s="54"/>
      <c r="P240" s="54"/>
      <c r="R240" s="37" t="s">
        <v>841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170</v>
      </c>
      <c r="B241" s="156">
        <v>44480</v>
      </c>
      <c r="C241" s="156"/>
      <c r="D241" s="157" t="s">
        <v>777</v>
      </c>
      <c r="E241" s="158" t="s">
        <v>544</v>
      </c>
      <c r="F241" s="128">
        <v>58.75</v>
      </c>
      <c r="G241" s="158"/>
      <c r="H241" s="158">
        <v>64.25</v>
      </c>
      <c r="I241" s="160"/>
      <c r="J241" s="130" t="s">
        <v>629</v>
      </c>
      <c r="K241" s="131">
        <f t="shared" si="58"/>
        <v>5.5</v>
      </c>
      <c r="L241" s="132">
        <f t="shared" si="59"/>
        <v>9.3617021276595741E-2</v>
      </c>
      <c r="M241" s="127" t="s">
        <v>546</v>
      </c>
      <c r="N241" s="133">
        <v>45322</v>
      </c>
      <c r="O241" s="54"/>
      <c r="P241" s="54"/>
      <c r="R241" s="37" t="s">
        <v>841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4">
        <v>171</v>
      </c>
      <c r="B242" s="125">
        <v>44481</v>
      </c>
      <c r="C242" s="125"/>
      <c r="D242" s="126" t="s">
        <v>272</v>
      </c>
      <c r="E242" s="127" t="s">
        <v>544</v>
      </c>
      <c r="F242" s="128">
        <v>315</v>
      </c>
      <c r="G242" s="127"/>
      <c r="H242" s="127">
        <v>335</v>
      </c>
      <c r="I242" s="129">
        <v>380</v>
      </c>
      <c r="J242" s="130" t="s">
        <v>816</v>
      </c>
      <c r="K242" s="131">
        <f t="shared" si="58"/>
        <v>20</v>
      </c>
      <c r="L242" s="132">
        <f t="shared" si="59"/>
        <v>6.3492063492063489E-2</v>
      </c>
      <c r="M242" s="127" t="s">
        <v>546</v>
      </c>
      <c r="N242" s="133">
        <v>45297</v>
      </c>
      <c r="O242" s="54"/>
      <c r="P242" s="54"/>
      <c r="R242" s="37" t="s">
        <v>841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4">
        <v>172</v>
      </c>
      <c r="B243" s="125">
        <v>44481</v>
      </c>
      <c r="C243" s="125"/>
      <c r="D243" s="126" t="s">
        <v>778</v>
      </c>
      <c r="E243" s="127" t="s">
        <v>544</v>
      </c>
      <c r="F243" s="128">
        <v>45.5</v>
      </c>
      <c r="G243" s="127"/>
      <c r="H243" s="127">
        <v>56.5</v>
      </c>
      <c r="I243" s="129">
        <v>56</v>
      </c>
      <c r="J243" s="130" t="s">
        <v>629</v>
      </c>
      <c r="K243" s="131">
        <f t="shared" si="58"/>
        <v>11</v>
      </c>
      <c r="L243" s="132">
        <f t="shared" si="59"/>
        <v>0.24175824175824176</v>
      </c>
      <c r="M243" s="127" t="s">
        <v>546</v>
      </c>
      <c r="N243" s="133">
        <v>44881</v>
      </c>
      <c r="O243" s="54"/>
      <c r="P243" s="54"/>
      <c r="R243" s="37" t="s">
        <v>841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4">
        <v>173</v>
      </c>
      <c r="B244" s="125">
        <v>44551</v>
      </c>
      <c r="C244" s="125"/>
      <c r="D244" s="126" t="s">
        <v>128</v>
      </c>
      <c r="E244" s="127" t="s">
        <v>544</v>
      </c>
      <c r="F244" s="128">
        <v>2300</v>
      </c>
      <c r="G244" s="127"/>
      <c r="H244" s="127">
        <f>(2820+2200)/2</f>
        <v>2510</v>
      </c>
      <c r="I244" s="129">
        <v>3000</v>
      </c>
      <c r="J244" s="130" t="s">
        <v>779</v>
      </c>
      <c r="K244" s="131">
        <f t="shared" si="58"/>
        <v>210</v>
      </c>
      <c r="L244" s="132">
        <f t="shared" si="59"/>
        <v>9.1304347826086957E-2</v>
      </c>
      <c r="M244" s="127" t="s">
        <v>546</v>
      </c>
      <c r="N244" s="133">
        <v>44649</v>
      </c>
      <c r="O244" s="54"/>
      <c r="P244" s="54"/>
      <c r="R244" s="37" t="s">
        <v>841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174</v>
      </c>
      <c r="B245" s="125">
        <v>44606</v>
      </c>
      <c r="C245" s="125"/>
      <c r="D245" s="126" t="s">
        <v>412</v>
      </c>
      <c r="E245" s="127" t="s">
        <v>544</v>
      </c>
      <c r="F245" s="128">
        <v>635</v>
      </c>
      <c r="G245" s="127"/>
      <c r="H245" s="127">
        <v>700</v>
      </c>
      <c r="I245" s="129">
        <v>764</v>
      </c>
      <c r="J245" s="130" t="s">
        <v>804</v>
      </c>
      <c r="K245" s="131">
        <f t="shared" si="58"/>
        <v>65</v>
      </c>
      <c r="L245" s="132">
        <f t="shared" si="59"/>
        <v>0.10236220472440945</v>
      </c>
      <c r="M245" s="127" t="s">
        <v>546</v>
      </c>
      <c r="N245" s="133">
        <v>45159</v>
      </c>
      <c r="O245" s="54"/>
      <c r="P245" s="54"/>
      <c r="R245" s="37" t="s">
        <v>841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4">
        <v>175</v>
      </c>
      <c r="B246" s="125">
        <v>44613</v>
      </c>
      <c r="C246" s="125"/>
      <c r="D246" s="126" t="s">
        <v>422</v>
      </c>
      <c r="E246" s="127" t="s">
        <v>544</v>
      </c>
      <c r="F246" s="128">
        <v>1255</v>
      </c>
      <c r="G246" s="127"/>
      <c r="H246" s="127">
        <v>1515</v>
      </c>
      <c r="I246" s="129">
        <v>1510</v>
      </c>
      <c r="J246" s="130" t="s">
        <v>629</v>
      </c>
      <c r="K246" s="131">
        <f t="shared" si="58"/>
        <v>260</v>
      </c>
      <c r="L246" s="132">
        <f t="shared" si="59"/>
        <v>0.20717131474103587</v>
      </c>
      <c r="M246" s="127" t="s">
        <v>546</v>
      </c>
      <c r="N246" s="133">
        <v>44834</v>
      </c>
      <c r="O246" s="54"/>
      <c r="P246" s="54"/>
      <c r="R246" s="37" t="s">
        <v>841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251">
        <v>176</v>
      </c>
      <c r="B247" s="242">
        <v>44670</v>
      </c>
      <c r="C247" s="242"/>
      <c r="D247" s="243" t="s">
        <v>509</v>
      </c>
      <c r="E247" s="244" t="s">
        <v>544</v>
      </c>
      <c r="F247" s="245">
        <v>445</v>
      </c>
      <c r="G247" s="245"/>
      <c r="H247" s="245">
        <v>460</v>
      </c>
      <c r="I247" s="245">
        <v>553</v>
      </c>
      <c r="J247" s="246" t="s">
        <v>836</v>
      </c>
      <c r="K247" s="247">
        <f t="shared" ref="K247" si="60">H247-F247</f>
        <v>15</v>
      </c>
      <c r="L247" s="248">
        <f t="shared" ref="L247" si="61">K247/F247</f>
        <v>3.3707865168539325E-2</v>
      </c>
      <c r="M247" s="249" t="s">
        <v>563</v>
      </c>
      <c r="N247" s="250">
        <v>45397</v>
      </c>
      <c r="O247" s="54"/>
      <c r="P247" s="54"/>
      <c r="R247" s="37" t="s">
        <v>841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5">
        <v>177</v>
      </c>
      <c r="B248" s="156">
        <v>44746</v>
      </c>
      <c r="C248" s="156"/>
      <c r="D248" s="157" t="s">
        <v>780</v>
      </c>
      <c r="E248" s="158" t="s">
        <v>544</v>
      </c>
      <c r="F248" s="158">
        <v>207.5</v>
      </c>
      <c r="G248" s="158"/>
      <c r="H248" s="158">
        <v>254</v>
      </c>
      <c r="I248" s="160">
        <v>254</v>
      </c>
      <c r="J248" s="130" t="s">
        <v>629</v>
      </c>
      <c r="K248" s="131">
        <f t="shared" ref="K248:K258" si="62">H248-F248</f>
        <v>46.5</v>
      </c>
      <c r="L248" s="132">
        <f t="shared" ref="L248:L258" si="63">K248/F248</f>
        <v>0.22409638554216868</v>
      </c>
      <c r="M248" s="127" t="s">
        <v>546</v>
      </c>
      <c r="N248" s="133">
        <v>44792</v>
      </c>
      <c r="O248" s="54"/>
      <c r="P248" s="54"/>
      <c r="R248" s="37" t="s">
        <v>841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5">
        <v>178</v>
      </c>
      <c r="B249" s="156">
        <v>44775</v>
      </c>
      <c r="C249" s="156"/>
      <c r="D249" s="157" t="s">
        <v>460</v>
      </c>
      <c r="E249" s="158" t="s">
        <v>544</v>
      </c>
      <c r="F249" s="158">
        <v>31.25</v>
      </c>
      <c r="G249" s="158"/>
      <c r="H249" s="158">
        <v>38.75</v>
      </c>
      <c r="I249" s="160">
        <v>38</v>
      </c>
      <c r="J249" s="130" t="s">
        <v>629</v>
      </c>
      <c r="K249" s="131">
        <f t="shared" si="62"/>
        <v>7.5</v>
      </c>
      <c r="L249" s="132">
        <f t="shared" si="63"/>
        <v>0.24</v>
      </c>
      <c r="M249" s="127" t="s">
        <v>546</v>
      </c>
      <c r="N249" s="133">
        <v>44844</v>
      </c>
      <c r="O249" s="54"/>
      <c r="P249" s="54"/>
      <c r="R249" s="37" t="s">
        <v>841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5">
        <v>179</v>
      </c>
      <c r="B250" s="156">
        <v>44841</v>
      </c>
      <c r="C250" s="156"/>
      <c r="D250" s="157" t="s">
        <v>781</v>
      </c>
      <c r="E250" s="158" t="s">
        <v>544</v>
      </c>
      <c r="F250" s="128">
        <v>665</v>
      </c>
      <c r="G250" s="158"/>
      <c r="H250" s="158">
        <v>807.5</v>
      </c>
      <c r="I250" s="160">
        <v>840</v>
      </c>
      <c r="J250" s="130" t="s">
        <v>779</v>
      </c>
      <c r="K250" s="131">
        <f t="shared" si="62"/>
        <v>142.5</v>
      </c>
      <c r="L250" s="132">
        <f t="shared" si="63"/>
        <v>0.21428571428571427</v>
      </c>
      <c r="M250" s="127" t="s">
        <v>546</v>
      </c>
      <c r="N250" s="133">
        <v>45097</v>
      </c>
      <c r="O250" s="54"/>
      <c r="P250" s="54"/>
      <c r="R250" s="37" t="s">
        <v>841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180</v>
      </c>
      <c r="B251" s="156">
        <v>44844</v>
      </c>
      <c r="C251" s="156"/>
      <c r="D251" s="157" t="s">
        <v>414</v>
      </c>
      <c r="E251" s="158" t="s">
        <v>544</v>
      </c>
      <c r="F251" s="128">
        <v>227.5</v>
      </c>
      <c r="G251" s="158"/>
      <c r="H251" s="158">
        <v>270</v>
      </c>
      <c r="I251" s="160">
        <v>291</v>
      </c>
      <c r="J251" s="130" t="s">
        <v>806</v>
      </c>
      <c r="K251" s="131">
        <f t="shared" si="62"/>
        <v>42.5</v>
      </c>
      <c r="L251" s="132">
        <f t="shared" si="63"/>
        <v>0.18681318681318682</v>
      </c>
      <c r="M251" s="127" t="s">
        <v>546</v>
      </c>
      <c r="N251" s="133">
        <v>45160</v>
      </c>
      <c r="O251" s="54"/>
      <c r="P251" s="54"/>
      <c r="R251" s="37" t="s">
        <v>841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181</v>
      </c>
      <c r="B252" s="156">
        <v>44845</v>
      </c>
      <c r="C252" s="156"/>
      <c r="D252" s="157" t="s">
        <v>412</v>
      </c>
      <c r="E252" s="158" t="s">
        <v>544</v>
      </c>
      <c r="F252" s="128">
        <v>555</v>
      </c>
      <c r="G252" s="158"/>
      <c r="H252" s="158">
        <v>700</v>
      </c>
      <c r="I252" s="160">
        <v>765</v>
      </c>
      <c r="J252" s="130" t="s">
        <v>805</v>
      </c>
      <c r="K252" s="131">
        <f t="shared" si="62"/>
        <v>145</v>
      </c>
      <c r="L252" s="132">
        <f t="shared" si="63"/>
        <v>0.26126126126126126</v>
      </c>
      <c r="M252" s="127" t="s">
        <v>546</v>
      </c>
      <c r="N252" s="133">
        <v>45159</v>
      </c>
      <c r="O252" s="54"/>
      <c r="P252" s="54"/>
      <c r="R252" s="37" t="s">
        <v>841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182</v>
      </c>
      <c r="B253" s="156">
        <v>44981</v>
      </c>
      <c r="C253" s="156"/>
      <c r="D253" s="157" t="s">
        <v>427</v>
      </c>
      <c r="E253" s="158" t="s">
        <v>544</v>
      </c>
      <c r="F253" s="128">
        <v>1675</v>
      </c>
      <c r="G253" s="158"/>
      <c r="H253" s="158">
        <v>2080</v>
      </c>
      <c r="I253" s="160">
        <v>2080</v>
      </c>
      <c r="J253" s="130" t="s">
        <v>629</v>
      </c>
      <c r="K253" s="131">
        <f t="shared" si="62"/>
        <v>405</v>
      </c>
      <c r="L253" s="132">
        <f t="shared" si="63"/>
        <v>0.2417910447761194</v>
      </c>
      <c r="M253" s="127" t="s">
        <v>546</v>
      </c>
      <c r="N253" s="133">
        <v>45119</v>
      </c>
      <c r="O253" s="54"/>
      <c r="P253" s="54"/>
      <c r="R253" s="37" t="s">
        <v>841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183</v>
      </c>
      <c r="B254" s="156">
        <v>44986</v>
      </c>
      <c r="C254" s="156"/>
      <c r="D254" s="157" t="s">
        <v>460</v>
      </c>
      <c r="E254" s="158" t="s">
        <v>544</v>
      </c>
      <c r="F254" s="128">
        <v>57.5</v>
      </c>
      <c r="G254" s="158"/>
      <c r="H254" s="158">
        <v>120</v>
      </c>
      <c r="I254" s="160">
        <v>120</v>
      </c>
      <c r="J254" s="130" t="s">
        <v>629</v>
      </c>
      <c r="K254" s="131">
        <f t="shared" si="62"/>
        <v>62.5</v>
      </c>
      <c r="L254" s="132">
        <f t="shared" si="63"/>
        <v>1.0869565217391304</v>
      </c>
      <c r="M254" s="127" t="s">
        <v>546</v>
      </c>
      <c r="N254" s="133">
        <v>45049</v>
      </c>
      <c r="O254" s="54"/>
      <c r="P254" s="54"/>
      <c r="R254" s="37" t="s">
        <v>841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184</v>
      </c>
      <c r="B255" s="156">
        <v>45008</v>
      </c>
      <c r="C255" s="156"/>
      <c r="D255" s="157" t="s">
        <v>474</v>
      </c>
      <c r="E255" s="158" t="s">
        <v>544</v>
      </c>
      <c r="F255" s="128">
        <v>2765</v>
      </c>
      <c r="G255" s="158"/>
      <c r="H255" s="158">
        <v>3547.5</v>
      </c>
      <c r="I255" s="160">
        <v>3523</v>
      </c>
      <c r="J255" s="130" t="s">
        <v>629</v>
      </c>
      <c r="K255" s="131">
        <f t="shared" si="62"/>
        <v>782.5</v>
      </c>
      <c r="L255" s="132">
        <f t="shared" si="63"/>
        <v>0.28300180831826399</v>
      </c>
      <c r="M255" s="127" t="s">
        <v>546</v>
      </c>
      <c r="N255" s="133">
        <v>45177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185</v>
      </c>
      <c r="B256" s="156">
        <v>45027</v>
      </c>
      <c r="C256" s="156"/>
      <c r="D256" s="157" t="s">
        <v>782</v>
      </c>
      <c r="E256" s="158" t="s">
        <v>544</v>
      </c>
      <c r="F256" s="158">
        <v>460</v>
      </c>
      <c r="G256" s="158"/>
      <c r="H256" s="158">
        <v>825</v>
      </c>
      <c r="I256" s="160">
        <v>810</v>
      </c>
      <c r="J256" s="130" t="s">
        <v>629</v>
      </c>
      <c r="K256" s="131">
        <f t="shared" si="62"/>
        <v>365</v>
      </c>
      <c r="L256" s="132">
        <f t="shared" si="63"/>
        <v>0.79347826086956519</v>
      </c>
      <c r="M256" s="127" t="s">
        <v>546</v>
      </c>
      <c r="N256" s="133">
        <v>45155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186</v>
      </c>
      <c r="B257" s="156">
        <v>45050</v>
      </c>
      <c r="C257" s="156"/>
      <c r="D257" s="157" t="s">
        <v>41</v>
      </c>
      <c r="E257" s="158" t="s">
        <v>544</v>
      </c>
      <c r="F257" s="158">
        <v>3630</v>
      </c>
      <c r="G257" s="158"/>
      <c r="H257" s="158">
        <v>5150</v>
      </c>
      <c r="I257" s="160">
        <v>5040</v>
      </c>
      <c r="J257" s="130" t="s">
        <v>629</v>
      </c>
      <c r="K257" s="131">
        <f t="shared" si="62"/>
        <v>1520</v>
      </c>
      <c r="L257" s="132">
        <f t="shared" si="63"/>
        <v>0.41873278236914602</v>
      </c>
      <c r="M257" s="127" t="s">
        <v>546</v>
      </c>
      <c r="N257" s="133">
        <v>45344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5">
        <v>187</v>
      </c>
      <c r="B258" s="156">
        <v>45075</v>
      </c>
      <c r="C258" s="156"/>
      <c r="D258" s="157" t="s">
        <v>783</v>
      </c>
      <c r="E258" s="158" t="s">
        <v>544</v>
      </c>
      <c r="F258" s="128">
        <v>585</v>
      </c>
      <c r="G258" s="158"/>
      <c r="H258" s="158">
        <v>732</v>
      </c>
      <c r="I258" s="160">
        <v>732</v>
      </c>
      <c r="J258" s="130" t="s">
        <v>629</v>
      </c>
      <c r="K258" s="131">
        <f t="shared" si="62"/>
        <v>147</v>
      </c>
      <c r="L258" s="132">
        <f t="shared" si="63"/>
        <v>0.25128205128205128</v>
      </c>
      <c r="M258" s="127" t="s">
        <v>546</v>
      </c>
      <c r="N258" s="133">
        <v>45152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F258" s="37"/>
      <c r="AG258" s="54"/>
      <c r="AI258" s="37"/>
      <c r="AK258" s="37"/>
      <c r="AL258" s="54"/>
    </row>
    <row r="259" spans="1:38" ht="12.75" customHeight="1">
      <c r="A259" s="155">
        <v>188</v>
      </c>
      <c r="B259" s="156">
        <v>45078</v>
      </c>
      <c r="C259" s="156"/>
      <c r="D259" s="157" t="s">
        <v>499</v>
      </c>
      <c r="E259" s="158" t="s">
        <v>544</v>
      </c>
      <c r="F259" s="128">
        <v>3310</v>
      </c>
      <c r="G259" s="158"/>
      <c r="H259" s="158">
        <v>4300</v>
      </c>
      <c r="I259" s="160">
        <v>4300</v>
      </c>
      <c r="J259" s="130" t="s">
        <v>629</v>
      </c>
      <c r="K259" s="131">
        <f t="shared" ref="K259" si="64">H259-F259</f>
        <v>990</v>
      </c>
      <c r="L259" s="132">
        <f t="shared" ref="L259" si="65">K259/F259</f>
        <v>0.29909365558912387</v>
      </c>
      <c r="M259" s="127" t="s">
        <v>546</v>
      </c>
      <c r="N259" s="133">
        <v>45436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5">
        <v>189</v>
      </c>
      <c r="B260" s="156">
        <v>45103</v>
      </c>
      <c r="C260" s="156"/>
      <c r="D260" s="157" t="s">
        <v>801</v>
      </c>
      <c r="E260" s="158" t="s">
        <v>544</v>
      </c>
      <c r="F260" s="128">
        <v>282.5</v>
      </c>
      <c r="G260" s="158"/>
      <c r="H260" s="158">
        <v>383</v>
      </c>
      <c r="I260" s="160">
        <v>383</v>
      </c>
      <c r="J260" s="130" t="s">
        <v>629</v>
      </c>
      <c r="K260" s="131">
        <f t="shared" ref="K260:K270" si="66">H260-F260</f>
        <v>100.5</v>
      </c>
      <c r="L260" s="132">
        <f t="shared" ref="L260:L270" si="67">K260/F260</f>
        <v>0.35575221238938054</v>
      </c>
      <c r="M260" s="127" t="s">
        <v>546</v>
      </c>
      <c r="N260" s="133">
        <v>45265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5">
        <v>190</v>
      </c>
      <c r="B261" s="156">
        <v>45120</v>
      </c>
      <c r="C261" s="156"/>
      <c r="D261" s="157" t="s">
        <v>498</v>
      </c>
      <c r="E261" s="158" t="s">
        <v>544</v>
      </c>
      <c r="F261" s="128">
        <v>2312.5</v>
      </c>
      <c r="G261" s="158"/>
      <c r="H261" s="158">
        <v>2935</v>
      </c>
      <c r="I261" s="160">
        <v>2935</v>
      </c>
      <c r="J261" s="130" t="s">
        <v>629</v>
      </c>
      <c r="K261" s="131">
        <f t="shared" si="66"/>
        <v>622.5</v>
      </c>
      <c r="L261" s="132">
        <f t="shared" si="67"/>
        <v>0.26918918918918922</v>
      </c>
      <c r="M261" s="127" t="s">
        <v>546</v>
      </c>
      <c r="N261" s="133">
        <v>45177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55">
        <v>191</v>
      </c>
      <c r="B262" s="156">
        <v>45125</v>
      </c>
      <c r="C262" s="156"/>
      <c r="D262" s="157" t="s">
        <v>198</v>
      </c>
      <c r="E262" s="158" t="s">
        <v>544</v>
      </c>
      <c r="F262" s="128">
        <v>3980</v>
      </c>
      <c r="G262" s="158"/>
      <c r="H262" s="158">
        <v>4895</v>
      </c>
      <c r="I262" s="160">
        <v>4895</v>
      </c>
      <c r="J262" s="130" t="s">
        <v>629</v>
      </c>
      <c r="K262" s="131">
        <f t="shared" si="66"/>
        <v>915</v>
      </c>
      <c r="L262" s="132">
        <f t="shared" si="67"/>
        <v>0.22989949748743718</v>
      </c>
      <c r="M262" s="127" t="s">
        <v>546</v>
      </c>
      <c r="N262" s="133">
        <v>45155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55">
        <v>192</v>
      </c>
      <c r="B263" s="156">
        <v>45145</v>
      </c>
      <c r="C263" s="156"/>
      <c r="D263" s="157" t="s">
        <v>803</v>
      </c>
      <c r="E263" s="158" t="s">
        <v>544</v>
      </c>
      <c r="F263" s="128">
        <v>565</v>
      </c>
      <c r="G263" s="158"/>
      <c r="H263" s="158">
        <v>725</v>
      </c>
      <c r="I263" s="160">
        <v>725</v>
      </c>
      <c r="J263" s="130" t="s">
        <v>629</v>
      </c>
      <c r="K263" s="131">
        <f t="shared" si="66"/>
        <v>160</v>
      </c>
      <c r="L263" s="132">
        <f t="shared" si="67"/>
        <v>0.2831858407079646</v>
      </c>
      <c r="M263" s="127" t="s">
        <v>546</v>
      </c>
      <c r="N263" s="133">
        <v>45169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4">
        <v>193</v>
      </c>
      <c r="B264" s="225">
        <v>45167</v>
      </c>
      <c r="C264" s="225"/>
      <c r="D264" s="226" t="s">
        <v>807</v>
      </c>
      <c r="E264" s="227" t="s">
        <v>544</v>
      </c>
      <c r="F264" s="128">
        <v>700</v>
      </c>
      <c r="G264" s="227"/>
      <c r="H264" s="227">
        <v>950</v>
      </c>
      <c r="I264" s="228">
        <v>950</v>
      </c>
      <c r="J264" s="229" t="s">
        <v>629</v>
      </c>
      <c r="K264" s="131">
        <f t="shared" si="66"/>
        <v>250</v>
      </c>
      <c r="L264" s="132">
        <f t="shared" si="67"/>
        <v>0.35714285714285715</v>
      </c>
      <c r="M264" s="127" t="s">
        <v>546</v>
      </c>
      <c r="N264" s="133">
        <v>45261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4">
        <v>194</v>
      </c>
      <c r="B265" s="225">
        <v>45184</v>
      </c>
      <c r="C265" s="225"/>
      <c r="D265" s="226" t="s">
        <v>501</v>
      </c>
      <c r="E265" s="227" t="s">
        <v>544</v>
      </c>
      <c r="F265" s="128">
        <v>372.5</v>
      </c>
      <c r="G265" s="227"/>
      <c r="H265" s="227">
        <v>480</v>
      </c>
      <c r="I265" s="228">
        <v>480</v>
      </c>
      <c r="J265" s="229" t="s">
        <v>629</v>
      </c>
      <c r="K265" s="131">
        <f t="shared" si="66"/>
        <v>107.5</v>
      </c>
      <c r="L265" s="132">
        <f t="shared" si="67"/>
        <v>0.28859060402684567</v>
      </c>
      <c r="M265" s="127" t="s">
        <v>546</v>
      </c>
      <c r="N265" s="133">
        <v>45523</v>
      </c>
      <c r="O265" s="54"/>
      <c r="P265" s="54"/>
      <c r="R265" s="37" t="s">
        <v>843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4">
        <v>195</v>
      </c>
      <c r="B266" s="225">
        <v>45203</v>
      </c>
      <c r="C266" s="225"/>
      <c r="D266" s="226" t="s">
        <v>171</v>
      </c>
      <c r="E266" s="227" t="s">
        <v>544</v>
      </c>
      <c r="F266" s="128">
        <v>992.5</v>
      </c>
      <c r="G266" s="227"/>
      <c r="H266" s="227">
        <v>1198</v>
      </c>
      <c r="I266" s="228">
        <v>1198</v>
      </c>
      <c r="J266" s="229" t="s">
        <v>629</v>
      </c>
      <c r="K266" s="131">
        <f t="shared" si="66"/>
        <v>205.5</v>
      </c>
      <c r="L266" s="132">
        <f t="shared" si="67"/>
        <v>0.2070528967254408</v>
      </c>
      <c r="M266" s="127" t="s">
        <v>546</v>
      </c>
      <c r="N266" s="133">
        <v>45392</v>
      </c>
      <c r="O266" s="54"/>
      <c r="P266" s="54"/>
      <c r="R266" s="37" t="s">
        <v>843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196</v>
      </c>
      <c r="B267" s="225">
        <v>45216</v>
      </c>
      <c r="C267" s="225"/>
      <c r="D267" s="226" t="s">
        <v>104</v>
      </c>
      <c r="E267" s="227" t="s">
        <v>544</v>
      </c>
      <c r="F267" s="128">
        <v>5425</v>
      </c>
      <c r="G267" s="227"/>
      <c r="H267" s="227">
        <v>6880</v>
      </c>
      <c r="I267" s="228">
        <v>6870</v>
      </c>
      <c r="J267" s="229" t="s">
        <v>629</v>
      </c>
      <c r="K267" s="131">
        <f t="shared" si="66"/>
        <v>1455</v>
      </c>
      <c r="L267" s="132">
        <f t="shared" si="67"/>
        <v>0.26820276497695855</v>
      </c>
      <c r="M267" s="127" t="s">
        <v>546</v>
      </c>
      <c r="N267" s="133">
        <v>45342</v>
      </c>
      <c r="O267" s="54"/>
      <c r="P267" s="54"/>
      <c r="R267" s="37" t="s">
        <v>843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197</v>
      </c>
      <c r="B268" s="225">
        <v>45216</v>
      </c>
      <c r="C268" s="225"/>
      <c r="D268" s="226" t="s">
        <v>808</v>
      </c>
      <c r="E268" s="227" t="s">
        <v>544</v>
      </c>
      <c r="F268" s="128">
        <v>1090</v>
      </c>
      <c r="G268" s="227"/>
      <c r="H268" s="227">
        <v>1415</v>
      </c>
      <c r="I268" s="228">
        <v>1415</v>
      </c>
      <c r="J268" s="229" t="s">
        <v>629</v>
      </c>
      <c r="K268" s="131">
        <f t="shared" si="66"/>
        <v>325</v>
      </c>
      <c r="L268" s="132">
        <f t="shared" si="67"/>
        <v>0.29816513761467889</v>
      </c>
      <c r="M268" s="127" t="s">
        <v>546</v>
      </c>
      <c r="N268" s="133">
        <v>45282</v>
      </c>
      <c r="O268" s="54"/>
      <c r="P268" s="54"/>
      <c r="R268" s="37" t="s">
        <v>843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198</v>
      </c>
      <c r="B269" s="225">
        <v>45236</v>
      </c>
      <c r="C269" s="225"/>
      <c r="D269" s="226" t="s">
        <v>811</v>
      </c>
      <c r="E269" s="227" t="s">
        <v>544</v>
      </c>
      <c r="F269" s="128">
        <v>1270</v>
      </c>
      <c r="G269" s="227"/>
      <c r="H269" s="227">
        <v>1613</v>
      </c>
      <c r="I269" s="228">
        <v>1613</v>
      </c>
      <c r="J269" s="229" t="s">
        <v>629</v>
      </c>
      <c r="K269" s="131">
        <f t="shared" si="66"/>
        <v>343</v>
      </c>
      <c r="L269" s="132">
        <f t="shared" si="67"/>
        <v>0.27007874015748029</v>
      </c>
      <c r="M269" s="127" t="s">
        <v>546</v>
      </c>
      <c r="N269" s="133">
        <v>45246</v>
      </c>
      <c r="O269" s="54"/>
      <c r="P269" s="54"/>
      <c r="R269" s="37" t="s">
        <v>843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199</v>
      </c>
      <c r="B270" s="225">
        <v>45251</v>
      </c>
      <c r="C270" s="225"/>
      <c r="D270" s="226" t="s">
        <v>812</v>
      </c>
      <c r="E270" s="227" t="s">
        <v>544</v>
      </c>
      <c r="F270" s="128">
        <v>807.5</v>
      </c>
      <c r="G270" s="227"/>
      <c r="H270" s="227">
        <v>1490</v>
      </c>
      <c r="I270" s="228">
        <v>1490</v>
      </c>
      <c r="J270" s="229" t="s">
        <v>629</v>
      </c>
      <c r="K270" s="131">
        <f t="shared" si="66"/>
        <v>682.5</v>
      </c>
      <c r="L270" s="132">
        <f t="shared" si="67"/>
        <v>0.84520123839009287</v>
      </c>
      <c r="M270" s="127" t="s">
        <v>546</v>
      </c>
      <c r="N270" s="133">
        <v>45479</v>
      </c>
      <c r="O270" s="54"/>
      <c r="P270" s="54"/>
      <c r="R270" s="37" t="s">
        <v>843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3">
        <v>200</v>
      </c>
      <c r="B271" s="174">
        <v>45254</v>
      </c>
      <c r="C271" s="53"/>
      <c r="D271" s="53" t="s">
        <v>811</v>
      </c>
      <c r="E271" s="175" t="s">
        <v>544</v>
      </c>
      <c r="F271" s="51" t="s">
        <v>813</v>
      </c>
      <c r="G271" s="51"/>
      <c r="H271" s="51"/>
      <c r="I271" s="51">
        <v>1806</v>
      </c>
      <c r="J271" s="51" t="s">
        <v>545</v>
      </c>
      <c r="K271" s="51"/>
      <c r="L271" s="51"/>
      <c r="M271" s="51"/>
      <c r="N271" s="51"/>
      <c r="O271" s="54"/>
      <c r="P271" s="54"/>
      <c r="R271" s="37" t="s">
        <v>843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201</v>
      </c>
      <c r="B272" s="225">
        <v>45265</v>
      </c>
      <c r="C272" s="225"/>
      <c r="D272" s="226" t="s">
        <v>502</v>
      </c>
      <c r="E272" s="227" t="s">
        <v>544</v>
      </c>
      <c r="F272" s="128">
        <v>435</v>
      </c>
      <c r="G272" s="227"/>
      <c r="H272" s="227">
        <v>558</v>
      </c>
      <c r="I272" s="228">
        <v>558</v>
      </c>
      <c r="J272" s="229" t="s">
        <v>629</v>
      </c>
      <c r="K272" s="131">
        <f>H272-F272</f>
        <v>123</v>
      </c>
      <c r="L272" s="132">
        <f>K272/F272</f>
        <v>0.28275862068965518</v>
      </c>
      <c r="M272" s="127" t="s">
        <v>546</v>
      </c>
      <c r="N272" s="133">
        <v>45378</v>
      </c>
      <c r="O272" s="54"/>
      <c r="P272" s="54"/>
      <c r="R272" s="37" t="s">
        <v>843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202</v>
      </c>
      <c r="B273" s="225">
        <v>45272</v>
      </c>
      <c r="C273" s="225"/>
      <c r="D273" s="226" t="s">
        <v>814</v>
      </c>
      <c r="E273" s="227" t="s">
        <v>544</v>
      </c>
      <c r="F273" s="128">
        <v>4225</v>
      </c>
      <c r="G273" s="227"/>
      <c r="H273" s="227">
        <v>5512</v>
      </c>
      <c r="I273" s="228">
        <v>5512</v>
      </c>
      <c r="J273" s="229" t="s">
        <v>629</v>
      </c>
      <c r="K273" s="131">
        <f>H273-F273</f>
        <v>1287</v>
      </c>
      <c r="L273" s="132">
        <f>K273/F273</f>
        <v>0.30461538461538462</v>
      </c>
      <c r="M273" s="127" t="s">
        <v>546</v>
      </c>
      <c r="N273" s="133">
        <v>45329</v>
      </c>
      <c r="O273" s="54"/>
      <c r="P273" s="54"/>
      <c r="R273" s="37" t="s">
        <v>843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4">
        <v>203</v>
      </c>
      <c r="B274" s="225">
        <v>45292</v>
      </c>
      <c r="C274" s="225"/>
      <c r="D274" s="226" t="s">
        <v>308</v>
      </c>
      <c r="E274" s="227" t="s">
        <v>544</v>
      </c>
      <c r="F274" s="128">
        <v>3670</v>
      </c>
      <c r="G274" s="227"/>
      <c r="H274" s="227">
        <v>4909</v>
      </c>
      <c r="I274" s="228">
        <v>4909</v>
      </c>
      <c r="J274" s="229" t="s">
        <v>629</v>
      </c>
      <c r="K274" s="131">
        <f>H274-F274</f>
        <v>1239</v>
      </c>
      <c r="L274" s="132">
        <f>K274/F274</f>
        <v>0.33760217983651225</v>
      </c>
      <c r="M274" s="127" t="s">
        <v>546</v>
      </c>
      <c r="N274" s="133">
        <v>45516</v>
      </c>
      <c r="O274" s="54"/>
      <c r="P274" s="54"/>
      <c r="R274" s="37" t="s">
        <v>843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3">
        <v>204</v>
      </c>
      <c r="B275" s="174">
        <v>45294</v>
      </c>
      <c r="C275" s="53"/>
      <c r="D275" s="53" t="s">
        <v>500</v>
      </c>
      <c r="E275" s="175" t="s">
        <v>544</v>
      </c>
      <c r="F275" s="51" t="s">
        <v>815</v>
      </c>
      <c r="G275" s="51"/>
      <c r="H275" s="51"/>
      <c r="I275" s="51">
        <v>1080</v>
      </c>
      <c r="J275" s="51" t="s">
        <v>545</v>
      </c>
      <c r="K275" s="51"/>
      <c r="L275" s="51"/>
      <c r="M275" s="51"/>
      <c r="N275" s="51"/>
      <c r="O275" s="54"/>
      <c r="P275" s="54"/>
      <c r="R275" s="37" t="s">
        <v>843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3">
        <v>205</v>
      </c>
      <c r="B276" s="174">
        <v>45315</v>
      </c>
      <c r="C276" s="53"/>
      <c r="D276" s="53" t="s">
        <v>309</v>
      </c>
      <c r="E276" s="175" t="s">
        <v>544</v>
      </c>
      <c r="F276" s="51" t="s">
        <v>817</v>
      </c>
      <c r="G276" s="51"/>
      <c r="H276" s="51"/>
      <c r="I276" s="51">
        <v>2077</v>
      </c>
      <c r="J276" s="51" t="s">
        <v>545</v>
      </c>
      <c r="K276" s="51"/>
      <c r="L276" s="51"/>
      <c r="M276" s="51"/>
      <c r="N276" s="51"/>
      <c r="O276" s="54"/>
      <c r="P276" s="54"/>
      <c r="R276" s="37" t="s">
        <v>843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173">
        <v>206</v>
      </c>
      <c r="B277" s="174">
        <v>45320</v>
      </c>
      <c r="C277" s="53"/>
      <c r="D277" s="53" t="s">
        <v>818</v>
      </c>
      <c r="E277" s="175" t="s">
        <v>544</v>
      </c>
      <c r="F277" s="51" t="s">
        <v>819</v>
      </c>
      <c r="G277" s="51"/>
      <c r="H277" s="51"/>
      <c r="I277" s="51">
        <v>2906</v>
      </c>
      <c r="J277" s="51" t="s">
        <v>545</v>
      </c>
      <c r="K277" s="51"/>
      <c r="L277" s="51"/>
      <c r="M277" s="51"/>
      <c r="N277" s="51"/>
      <c r="O277" s="54"/>
      <c r="P277" s="54"/>
      <c r="R277" s="37" t="s">
        <v>843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207</v>
      </c>
      <c r="B278" s="225">
        <v>45331</v>
      </c>
      <c r="C278" s="225"/>
      <c r="D278" s="226" t="s">
        <v>498</v>
      </c>
      <c r="E278" s="227" t="s">
        <v>544</v>
      </c>
      <c r="F278" s="128">
        <v>3270</v>
      </c>
      <c r="G278" s="227"/>
      <c r="H278" s="227">
        <v>4096</v>
      </c>
      <c r="I278" s="228">
        <v>4096</v>
      </c>
      <c r="J278" s="229" t="s">
        <v>629</v>
      </c>
      <c r="K278" s="131">
        <f>H278-F278</f>
        <v>826</v>
      </c>
      <c r="L278" s="132">
        <f>K278/F278</f>
        <v>0.25259938837920487</v>
      </c>
      <c r="M278" s="127" t="s">
        <v>546</v>
      </c>
      <c r="N278" s="133">
        <v>45377</v>
      </c>
      <c r="O278" s="54"/>
      <c r="P278" s="54"/>
      <c r="R278" s="37" t="s">
        <v>844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3">
        <v>208</v>
      </c>
      <c r="B279" s="174">
        <v>45345</v>
      </c>
      <c r="C279" s="53"/>
      <c r="D279" s="53" t="s">
        <v>59</v>
      </c>
      <c r="E279" s="175" t="s">
        <v>544</v>
      </c>
      <c r="F279" s="51" t="s">
        <v>834</v>
      </c>
      <c r="G279" s="51"/>
      <c r="H279" s="51"/>
      <c r="I279" s="51">
        <v>2627</v>
      </c>
      <c r="J279" s="51" t="s">
        <v>545</v>
      </c>
      <c r="K279" s="51"/>
      <c r="L279" s="51"/>
      <c r="M279" s="51"/>
      <c r="N279" s="53"/>
      <c r="O279" s="54"/>
      <c r="P279" s="54"/>
      <c r="R279" s="37" t="s">
        <v>844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24">
        <v>209</v>
      </c>
      <c r="B280" s="225">
        <v>45356</v>
      </c>
      <c r="C280" s="225"/>
      <c r="D280" s="226" t="s">
        <v>807</v>
      </c>
      <c r="E280" s="227" t="s">
        <v>544</v>
      </c>
      <c r="F280" s="128">
        <v>925</v>
      </c>
      <c r="G280" s="227"/>
      <c r="H280" s="227">
        <v>1170</v>
      </c>
      <c r="I280" s="228">
        <v>1170</v>
      </c>
      <c r="J280" s="229" t="s">
        <v>629</v>
      </c>
      <c r="K280" s="131">
        <f t="shared" ref="K280:K286" si="68">H280-F280</f>
        <v>245</v>
      </c>
      <c r="L280" s="132">
        <f t="shared" ref="L280:L286" si="69">K280/F280</f>
        <v>0.26486486486486488</v>
      </c>
      <c r="M280" s="127" t="s">
        <v>546</v>
      </c>
      <c r="N280" s="133">
        <v>45435</v>
      </c>
      <c r="O280" s="54"/>
      <c r="P280" s="54"/>
      <c r="R280" s="37" t="s">
        <v>843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210</v>
      </c>
      <c r="B281" s="225">
        <v>45372</v>
      </c>
      <c r="C281" s="225"/>
      <c r="D281" s="226" t="s">
        <v>474</v>
      </c>
      <c r="E281" s="227" t="s">
        <v>544</v>
      </c>
      <c r="F281" s="128">
        <v>2910</v>
      </c>
      <c r="G281" s="227"/>
      <c r="H281" s="227">
        <v>3696</v>
      </c>
      <c r="I281" s="228">
        <v>3696</v>
      </c>
      <c r="J281" s="229" t="s">
        <v>629</v>
      </c>
      <c r="K281" s="131">
        <f t="shared" si="68"/>
        <v>786</v>
      </c>
      <c r="L281" s="132">
        <f t="shared" si="69"/>
        <v>0.27010309278350514</v>
      </c>
      <c r="M281" s="127" t="s">
        <v>546</v>
      </c>
      <c r="N281" s="133">
        <v>45412</v>
      </c>
      <c r="O281" s="54"/>
      <c r="P281" s="54"/>
      <c r="R281" s="37" t="s">
        <v>844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4">
        <v>211</v>
      </c>
      <c r="B282" s="225">
        <v>45387</v>
      </c>
      <c r="C282" s="225"/>
      <c r="D282" s="226" t="s">
        <v>504</v>
      </c>
      <c r="E282" s="227" t="s">
        <v>544</v>
      </c>
      <c r="F282" s="128">
        <v>735</v>
      </c>
      <c r="G282" s="227"/>
      <c r="H282" s="227">
        <v>938</v>
      </c>
      <c r="I282" s="228">
        <v>938</v>
      </c>
      <c r="J282" s="229" t="s">
        <v>629</v>
      </c>
      <c r="K282" s="131">
        <f t="shared" si="68"/>
        <v>203</v>
      </c>
      <c r="L282" s="132">
        <f t="shared" si="69"/>
        <v>0.27619047619047621</v>
      </c>
      <c r="M282" s="127" t="s">
        <v>546</v>
      </c>
      <c r="N282" s="133">
        <v>45449</v>
      </c>
      <c r="O282" s="54"/>
      <c r="P282" s="54"/>
      <c r="R282" s="37" t="s">
        <v>843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4">
        <v>212</v>
      </c>
      <c r="B283" s="225">
        <v>45407</v>
      </c>
      <c r="C283" s="225"/>
      <c r="D283" s="226" t="s">
        <v>808</v>
      </c>
      <c r="E283" s="227" t="s">
        <v>544</v>
      </c>
      <c r="F283" s="128">
        <v>1325</v>
      </c>
      <c r="G283" s="227"/>
      <c r="H283" s="227">
        <v>1675</v>
      </c>
      <c r="I283" s="228">
        <v>1675</v>
      </c>
      <c r="J283" s="229" t="s">
        <v>629</v>
      </c>
      <c r="K283" s="131">
        <f t="shared" si="68"/>
        <v>350</v>
      </c>
      <c r="L283" s="132">
        <f t="shared" si="69"/>
        <v>0.26415094339622641</v>
      </c>
      <c r="M283" s="127" t="s">
        <v>546</v>
      </c>
      <c r="N283" s="133">
        <v>45523</v>
      </c>
      <c r="O283" s="54"/>
      <c r="P283" s="54"/>
      <c r="R283" s="37" t="s">
        <v>844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213</v>
      </c>
      <c r="B284" s="225">
        <v>45426</v>
      </c>
      <c r="C284" s="225"/>
      <c r="D284" s="226" t="s">
        <v>786</v>
      </c>
      <c r="E284" s="227" t="s">
        <v>544</v>
      </c>
      <c r="F284" s="128">
        <v>485</v>
      </c>
      <c r="G284" s="227"/>
      <c r="H284" s="227">
        <v>617</v>
      </c>
      <c r="I284" s="228">
        <v>617</v>
      </c>
      <c r="J284" s="229" t="s">
        <v>629</v>
      </c>
      <c r="K284" s="131">
        <f t="shared" si="68"/>
        <v>132</v>
      </c>
      <c r="L284" s="132">
        <f t="shared" si="69"/>
        <v>0.27216494845360822</v>
      </c>
      <c r="M284" s="127" t="s">
        <v>546</v>
      </c>
      <c r="N284" s="133">
        <v>45481</v>
      </c>
      <c r="O284" s="54"/>
      <c r="P284" s="54"/>
      <c r="R284" s="37" t="s">
        <v>843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214</v>
      </c>
      <c r="B285" s="225">
        <v>45448</v>
      </c>
      <c r="C285" s="225"/>
      <c r="D285" s="226" t="s">
        <v>733</v>
      </c>
      <c r="E285" s="227" t="s">
        <v>544</v>
      </c>
      <c r="F285" s="128">
        <v>385</v>
      </c>
      <c r="G285" s="227"/>
      <c r="H285" s="227">
        <v>505</v>
      </c>
      <c r="I285" s="228">
        <v>505</v>
      </c>
      <c r="J285" s="229" t="s">
        <v>629</v>
      </c>
      <c r="K285" s="131">
        <f t="shared" si="68"/>
        <v>120</v>
      </c>
      <c r="L285" s="132">
        <f t="shared" si="69"/>
        <v>0.31168831168831168</v>
      </c>
      <c r="M285" s="127" t="s">
        <v>546</v>
      </c>
      <c r="N285" s="133">
        <v>45469</v>
      </c>
      <c r="O285" s="54"/>
      <c r="P285" s="54"/>
      <c r="R285" s="37" t="s">
        <v>844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215</v>
      </c>
      <c r="B286" s="225">
        <v>45464</v>
      </c>
      <c r="C286" s="225"/>
      <c r="D286" s="226" t="s">
        <v>889</v>
      </c>
      <c r="E286" s="227" t="s">
        <v>544</v>
      </c>
      <c r="F286" s="128">
        <v>321</v>
      </c>
      <c r="G286" s="227"/>
      <c r="H286" s="227">
        <v>440</v>
      </c>
      <c r="I286" s="228">
        <v>412</v>
      </c>
      <c r="J286" s="229" t="s">
        <v>629</v>
      </c>
      <c r="K286" s="131">
        <f t="shared" si="68"/>
        <v>119</v>
      </c>
      <c r="L286" s="132">
        <f t="shared" si="69"/>
        <v>0.37071651090342678</v>
      </c>
      <c r="M286" s="127" t="s">
        <v>546</v>
      </c>
      <c r="N286" s="133">
        <v>45498</v>
      </c>
      <c r="O286" s="54"/>
      <c r="P286" s="54"/>
      <c r="R286" s="37" t="s">
        <v>844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325">
        <v>216</v>
      </c>
      <c r="B287" s="329">
        <v>45475</v>
      </c>
      <c r="C287" s="53"/>
      <c r="D287" s="53" t="s">
        <v>885</v>
      </c>
      <c r="E287" s="175" t="s">
        <v>544</v>
      </c>
      <c r="F287" s="51" t="s">
        <v>886</v>
      </c>
      <c r="G287" s="51"/>
      <c r="H287" s="51"/>
      <c r="I287" s="51">
        <v>426</v>
      </c>
      <c r="J287" s="51" t="s">
        <v>545</v>
      </c>
      <c r="K287" s="51"/>
      <c r="L287" s="51"/>
      <c r="M287" s="51"/>
      <c r="N287" s="53"/>
      <c r="O287" s="54"/>
      <c r="P287" s="54"/>
      <c r="R287" s="37" t="s">
        <v>843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327">
        <v>217</v>
      </c>
      <c r="B288" s="332">
        <v>45504</v>
      </c>
      <c r="C288" s="328"/>
      <c r="D288" s="53" t="s">
        <v>902</v>
      </c>
      <c r="E288" s="175" t="s">
        <v>544</v>
      </c>
      <c r="F288" s="51" t="s">
        <v>903</v>
      </c>
      <c r="G288" s="51"/>
      <c r="H288" s="51"/>
      <c r="I288" s="51">
        <v>1765</v>
      </c>
      <c r="J288" s="51" t="s">
        <v>545</v>
      </c>
      <c r="K288" s="51"/>
      <c r="L288" s="51"/>
      <c r="M288" s="51"/>
      <c r="N288" s="53"/>
      <c r="O288" s="54"/>
      <c r="P288" s="54"/>
      <c r="R288" s="37" t="s">
        <v>844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327"/>
      <c r="B289" s="332"/>
      <c r="C289" s="328"/>
      <c r="D289" s="53"/>
      <c r="E289" s="175"/>
      <c r="F289" s="51"/>
      <c r="G289" s="51"/>
      <c r="H289" s="51"/>
      <c r="I289" s="51"/>
      <c r="J289" s="51"/>
      <c r="K289" s="51"/>
      <c r="L289" s="51"/>
      <c r="M289" s="51"/>
      <c r="N289" s="53"/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5" customHeight="1">
      <c r="A290" s="330"/>
      <c r="B290" s="331"/>
      <c r="C290" s="53"/>
      <c r="D290" s="53"/>
      <c r="E290" s="175"/>
      <c r="F290" s="51"/>
      <c r="G290" s="51"/>
      <c r="H290" s="51"/>
      <c r="I290" s="51"/>
      <c r="J290" s="51"/>
      <c r="K290" s="51"/>
      <c r="L290" s="51"/>
      <c r="M290" s="51"/>
      <c r="N290" s="53"/>
      <c r="O290" s="54"/>
      <c r="P290" s="54"/>
      <c r="R290" s="37" t="s">
        <v>843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323" t="s">
        <v>784</v>
      </c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37" t="s">
        <v>843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324" t="s">
        <v>888</v>
      </c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37" t="s">
        <v>844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326"/>
      <c r="B293" s="259"/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37" t="s">
        <v>845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257"/>
      <c r="B294" s="259"/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37" t="s">
        <v>845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43" t="s">
        <v>844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43" t="s">
        <v>844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43" t="s">
        <v>844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43" t="s">
        <v>844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5" customHeight="1">
      <c r="F467" s="54"/>
      <c r="G467" s="54"/>
      <c r="H467" s="54"/>
      <c r="I467" s="54"/>
      <c r="J467" s="37"/>
      <c r="K467" s="54"/>
      <c r="L467" s="54"/>
      <c r="M467" s="54"/>
      <c r="O467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zoomScale="70" zoomScaleNormal="70" workbookViewId="0">
      <selection activeCell="G12" sqref="G12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36"/>
      <c r="B1" s="337"/>
      <c r="C1" s="337"/>
      <c r="D1" s="337"/>
      <c r="E1" s="337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9"/>
      <c r="Q1" s="259"/>
      <c r="R1" s="191"/>
      <c r="S1" s="191"/>
      <c r="T1" s="191"/>
      <c r="U1" s="191"/>
      <c r="V1" s="191"/>
      <c r="W1" s="191"/>
      <c r="X1" s="191"/>
      <c r="Y1" s="191"/>
      <c r="Z1" s="191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</row>
    <row r="2" spans="1:58" ht="12" customHeight="1">
      <c r="A2" s="345"/>
      <c r="B2" s="346"/>
      <c r="C2" s="346"/>
      <c r="D2" s="346"/>
      <c r="E2" s="346"/>
      <c r="F2" s="340"/>
      <c r="G2" s="340"/>
      <c r="H2" s="340"/>
      <c r="I2" s="340"/>
      <c r="J2" s="339"/>
      <c r="K2" s="340"/>
      <c r="L2" s="340"/>
      <c r="M2" s="340"/>
      <c r="N2" s="339"/>
      <c r="O2" s="191"/>
      <c r="P2" s="259"/>
      <c r="Q2" s="259"/>
      <c r="R2" s="191"/>
      <c r="S2" s="191"/>
      <c r="T2" s="191"/>
      <c r="U2" s="191"/>
      <c r="V2" s="191"/>
      <c r="W2" s="191"/>
      <c r="X2" s="191"/>
      <c r="Y2" s="191"/>
      <c r="Z2" s="191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47"/>
    </row>
    <row r="3" spans="1:58" ht="12.75" customHeight="1">
      <c r="A3" s="338"/>
      <c r="B3" s="341"/>
      <c r="C3" s="341"/>
      <c r="D3" s="341"/>
      <c r="E3" s="341"/>
      <c r="F3" s="341"/>
      <c r="G3" s="341"/>
      <c r="H3" s="341"/>
      <c r="I3" s="341"/>
      <c r="J3" s="348"/>
      <c r="K3" s="349"/>
      <c r="L3" s="340"/>
      <c r="M3" s="340"/>
      <c r="N3" s="339"/>
      <c r="O3" s="191"/>
      <c r="P3" s="259"/>
      <c r="Q3" s="259"/>
      <c r="R3" s="191"/>
      <c r="S3" s="191"/>
      <c r="T3" s="191"/>
      <c r="U3" s="191"/>
      <c r="V3" s="191"/>
      <c r="W3" s="191"/>
      <c r="X3" s="191"/>
      <c r="Y3" s="191"/>
      <c r="Z3" s="191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350"/>
    </row>
    <row r="4" spans="1:58" ht="12.75" customHeight="1">
      <c r="A4" s="338"/>
      <c r="B4" s="341"/>
      <c r="C4" s="341"/>
      <c r="D4" s="341"/>
      <c r="E4" s="341"/>
      <c r="F4" s="341"/>
      <c r="G4" s="341"/>
      <c r="H4" s="341"/>
      <c r="I4" s="353"/>
      <c r="J4" s="348"/>
      <c r="K4" s="349"/>
      <c r="L4" s="340"/>
      <c r="M4" s="340"/>
      <c r="N4" s="339"/>
      <c r="O4" s="191"/>
      <c r="P4" s="259"/>
      <c r="Q4" s="259"/>
      <c r="R4" s="191"/>
      <c r="S4" s="191"/>
      <c r="T4" s="191"/>
      <c r="U4" s="191"/>
      <c r="V4" s="191"/>
      <c r="W4" s="191"/>
      <c r="X4" s="191"/>
      <c r="Y4" s="191"/>
      <c r="Z4" s="191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350"/>
    </row>
    <row r="5" spans="1:58" ht="25.5" customHeight="1">
      <c r="A5" s="343"/>
      <c r="B5" s="344"/>
      <c r="C5" s="344"/>
      <c r="D5" s="344"/>
      <c r="E5" s="344"/>
      <c r="F5" s="190"/>
      <c r="G5" s="190"/>
      <c r="H5" s="190"/>
      <c r="I5" s="190"/>
      <c r="J5" s="191"/>
      <c r="K5" s="190"/>
      <c r="L5" s="257"/>
      <c r="M5" s="355" t="s">
        <v>304</v>
      </c>
      <c r="N5" s="191"/>
      <c r="O5" s="191"/>
      <c r="P5" s="259"/>
      <c r="Q5" s="259"/>
      <c r="R5" s="191"/>
      <c r="S5" s="191"/>
      <c r="T5" s="191"/>
      <c r="U5" s="191"/>
      <c r="V5" s="191"/>
      <c r="W5" s="191"/>
      <c r="X5" s="191"/>
      <c r="Y5" s="191"/>
      <c r="Z5" s="191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351"/>
      <c r="AW5" s="351"/>
      <c r="AX5" s="351"/>
      <c r="AY5" s="351"/>
      <c r="AZ5" s="351"/>
      <c r="BA5" s="351"/>
      <c r="BB5" s="351"/>
      <c r="BC5" s="351"/>
      <c r="BD5" s="351"/>
      <c r="BE5" s="351"/>
      <c r="BF5" s="352"/>
    </row>
    <row r="6" spans="1:58" ht="20.25" customHeight="1">
      <c r="A6" s="342" t="s">
        <v>887</v>
      </c>
      <c r="B6" s="259"/>
      <c r="C6" s="259"/>
      <c r="D6" s="191"/>
      <c r="E6" s="191"/>
      <c r="F6" s="190"/>
      <c r="G6" s="190"/>
      <c r="H6" s="190"/>
      <c r="I6" s="190"/>
      <c r="J6" s="191"/>
      <c r="K6" s="190"/>
      <c r="L6" s="190"/>
      <c r="M6" s="333"/>
      <c r="N6" s="191"/>
      <c r="O6" s="191"/>
      <c r="P6" s="259"/>
      <c r="Q6" s="259"/>
      <c r="R6" s="191"/>
      <c r="S6" s="191"/>
      <c r="T6" s="191"/>
      <c r="U6" s="191"/>
      <c r="V6" s="191"/>
      <c r="W6" s="191"/>
      <c r="X6" s="191"/>
      <c r="Y6" s="191"/>
      <c r="Z6" s="191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</row>
    <row r="7" spans="1:58" ht="12.75" customHeight="1">
      <c r="A7" s="343"/>
      <c r="B7" s="344"/>
      <c r="C7" s="344"/>
      <c r="D7" s="335"/>
      <c r="E7" s="337"/>
      <c r="F7" s="190"/>
      <c r="G7" s="190"/>
      <c r="H7" s="190"/>
      <c r="I7" s="190"/>
      <c r="J7" s="191"/>
      <c r="K7" s="190"/>
      <c r="L7" s="190"/>
      <c r="M7" s="333">
        <v>45525</v>
      </c>
      <c r="N7" s="191"/>
      <c r="O7" s="191"/>
      <c r="P7" s="259"/>
      <c r="Q7" s="259"/>
      <c r="R7" s="191"/>
      <c r="S7" s="191"/>
      <c r="T7" s="191"/>
      <c r="U7" s="191"/>
      <c r="V7" s="191"/>
      <c r="W7" s="191"/>
      <c r="X7" s="191"/>
      <c r="Y7" s="191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</row>
    <row r="8" spans="1:58" ht="14.4">
      <c r="A8" s="114" t="s">
        <v>557</v>
      </c>
      <c r="B8" s="114"/>
      <c r="C8" s="114"/>
      <c r="D8" s="114"/>
      <c r="E8" s="190"/>
      <c r="F8" s="354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302" t="s">
        <v>16</v>
      </c>
      <c r="B9" s="302" t="s">
        <v>520</v>
      </c>
      <c r="C9" s="302"/>
      <c r="D9" s="303" t="s">
        <v>531</v>
      </c>
      <c r="E9" s="302" t="s">
        <v>532</v>
      </c>
      <c r="F9" s="302" t="s">
        <v>533</v>
      </c>
      <c r="G9" s="302" t="s">
        <v>553</v>
      </c>
      <c r="H9" s="302" t="s">
        <v>535</v>
      </c>
      <c r="I9" s="186" t="s">
        <v>536</v>
      </c>
      <c r="J9" s="304" t="s">
        <v>537</v>
      </c>
      <c r="K9" s="187" t="s">
        <v>558</v>
      </c>
      <c r="L9" s="305" t="s">
        <v>539</v>
      </c>
      <c r="M9" s="306" t="s">
        <v>559</v>
      </c>
      <c r="N9" s="302" t="s">
        <v>560</v>
      </c>
      <c r="O9" s="186" t="s">
        <v>541</v>
      </c>
      <c r="P9" s="307" t="s">
        <v>542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180">
        <v>1</v>
      </c>
      <c r="B10" s="177">
        <v>45523</v>
      </c>
      <c r="C10" s="181"/>
      <c r="D10" s="185" t="s">
        <v>976</v>
      </c>
      <c r="E10" s="182" t="s">
        <v>555</v>
      </c>
      <c r="F10" s="176">
        <v>1180</v>
      </c>
      <c r="G10" s="178">
        <v>1158</v>
      </c>
      <c r="H10" s="176"/>
      <c r="I10" s="176">
        <v>1220</v>
      </c>
      <c r="J10" s="178" t="s">
        <v>545</v>
      </c>
      <c r="K10" s="178"/>
      <c r="L10" s="179"/>
      <c r="M10" s="183"/>
      <c r="N10" s="178"/>
      <c r="O10" s="184"/>
      <c r="P10" s="179"/>
      <c r="Q10" s="221"/>
    </row>
    <row r="11" spans="1:58" ht="15" customHeight="1">
      <c r="A11" s="180">
        <v>2</v>
      </c>
      <c r="B11" s="177">
        <v>45524</v>
      </c>
      <c r="C11" s="181"/>
      <c r="D11" s="185" t="s">
        <v>1046</v>
      </c>
      <c r="E11" s="182" t="s">
        <v>555</v>
      </c>
      <c r="F11" s="176" t="s">
        <v>1048</v>
      </c>
      <c r="G11" s="178">
        <v>50450</v>
      </c>
      <c r="H11" s="176"/>
      <c r="I11" s="176" t="s">
        <v>1049</v>
      </c>
      <c r="J11" s="178" t="s">
        <v>545</v>
      </c>
      <c r="K11" s="178"/>
      <c r="L11" s="179"/>
      <c r="M11" s="183"/>
      <c r="N11" s="178"/>
      <c r="O11" s="184"/>
      <c r="P11" s="179"/>
      <c r="Q11" s="219"/>
    </row>
    <row r="12" spans="1:58" ht="15" customHeight="1">
      <c r="A12" s="180"/>
      <c r="B12" s="177"/>
      <c r="C12" s="181"/>
      <c r="D12" s="185"/>
      <c r="E12" s="182"/>
      <c r="F12" s="176"/>
      <c r="G12" s="178"/>
      <c r="H12" s="176"/>
      <c r="I12" s="176"/>
      <c r="J12" s="178"/>
      <c r="K12" s="178"/>
      <c r="L12" s="179"/>
      <c r="M12" s="183"/>
      <c r="N12" s="178"/>
      <c r="O12" s="184"/>
      <c r="P12" s="179"/>
      <c r="Q12" s="219"/>
    </row>
    <row r="13" spans="1:58" ht="14.4">
      <c r="A13" s="176"/>
      <c r="B13" s="223"/>
      <c r="C13" s="220"/>
      <c r="D13" s="220"/>
      <c r="E13" s="176"/>
      <c r="F13" s="176"/>
      <c r="G13" s="176"/>
      <c r="H13" s="176"/>
      <c r="I13" s="178"/>
      <c r="J13" s="178"/>
      <c r="K13" s="176"/>
      <c r="L13" s="179"/>
      <c r="M13" s="264"/>
      <c r="N13" s="176"/>
      <c r="O13" s="178"/>
      <c r="P13" s="223"/>
      <c r="Q13" s="219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116"/>
      <c r="AK13" s="116"/>
      <c r="AL13" s="116"/>
    </row>
    <row r="14" spans="1:58" ht="14.4">
      <c r="A14" s="258"/>
      <c r="B14" s="219"/>
      <c r="C14" s="260"/>
      <c r="D14" s="260"/>
      <c r="E14" s="258"/>
      <c r="F14" s="258"/>
      <c r="G14" s="258"/>
      <c r="H14" s="258"/>
      <c r="I14" s="261"/>
      <c r="J14" s="261"/>
      <c r="K14" s="258"/>
      <c r="L14" s="262"/>
      <c r="M14" s="263"/>
      <c r="N14" s="258"/>
      <c r="O14" s="261"/>
      <c r="P14" s="219"/>
      <c r="Q14" s="219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58" ht="14.4">
      <c r="A15" s="116"/>
      <c r="B15" s="117"/>
      <c r="C15" s="115"/>
      <c r="D15" s="115"/>
      <c r="E15" s="116"/>
      <c r="F15" s="116"/>
      <c r="G15" s="116"/>
      <c r="H15" s="118"/>
      <c r="I15" s="118"/>
      <c r="J15" s="118"/>
      <c r="K15" s="115"/>
      <c r="L15" s="116"/>
      <c r="M15" s="116"/>
      <c r="N15" s="116"/>
      <c r="O15" s="118"/>
      <c r="P15" s="118"/>
      <c r="Q15" s="118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>
      <c r="A16" s="318" t="s">
        <v>561</v>
      </c>
      <c r="B16" s="318"/>
      <c r="C16" s="318"/>
      <c r="D16" s="318"/>
      <c r="E16" s="319"/>
      <c r="F16" s="320"/>
      <c r="G16" s="320"/>
      <c r="H16" s="320"/>
      <c r="I16" s="320"/>
      <c r="J16" s="191"/>
      <c r="K16" s="190"/>
      <c r="L16" s="190"/>
      <c r="M16" s="190"/>
      <c r="N16" s="191"/>
      <c r="O16" s="191"/>
      <c r="P16" s="37"/>
      <c r="Q16" s="37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37"/>
      <c r="AK16" s="37"/>
      <c r="AL16" s="37"/>
    </row>
    <row r="17" spans="1:38" ht="39.6">
      <c r="A17" s="302" t="s">
        <v>16</v>
      </c>
      <c r="B17" s="302" t="s">
        <v>520</v>
      </c>
      <c r="C17" s="302"/>
      <c r="D17" s="303" t="s">
        <v>531</v>
      </c>
      <c r="E17" s="302" t="s">
        <v>532</v>
      </c>
      <c r="F17" s="302" t="s">
        <v>533</v>
      </c>
      <c r="G17" s="302" t="s">
        <v>553</v>
      </c>
      <c r="H17" s="302" t="s">
        <v>535</v>
      </c>
      <c r="I17" s="302" t="s">
        <v>536</v>
      </c>
      <c r="J17" s="186" t="s">
        <v>537</v>
      </c>
      <c r="K17" s="186" t="s">
        <v>562</v>
      </c>
      <c r="L17" s="305" t="s">
        <v>539</v>
      </c>
      <c r="M17" s="306" t="s">
        <v>559</v>
      </c>
      <c r="N17" s="302" t="s">
        <v>560</v>
      </c>
      <c r="O17" s="302" t="s">
        <v>541</v>
      </c>
      <c r="P17" s="303" t="s">
        <v>542</v>
      </c>
      <c r="Q17" s="219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37"/>
      <c r="AK17" s="37"/>
      <c r="AL17" s="37"/>
    </row>
    <row r="18" spans="1:38" ht="14.4">
      <c r="A18" s="295">
        <v>1</v>
      </c>
      <c r="B18" s="311">
        <v>45513</v>
      </c>
      <c r="C18" s="312"/>
      <c r="D18" s="312" t="s">
        <v>932</v>
      </c>
      <c r="E18" s="295" t="s">
        <v>555</v>
      </c>
      <c r="F18" s="295">
        <v>285</v>
      </c>
      <c r="G18" s="295">
        <v>180</v>
      </c>
      <c r="H18" s="295">
        <v>202.5</v>
      </c>
      <c r="I18" s="296" t="s">
        <v>933</v>
      </c>
      <c r="J18" s="308" t="s">
        <v>934</v>
      </c>
      <c r="K18" s="285">
        <f>H18-F18</f>
        <v>-82.5</v>
      </c>
      <c r="L18" s="309">
        <v>50</v>
      </c>
      <c r="M18" s="310">
        <f t="shared" ref="M18:M20" si="0">(K18*N18)-L18</f>
        <v>-1287.5</v>
      </c>
      <c r="N18" s="285">
        <v>15</v>
      </c>
      <c r="O18" s="308" t="s">
        <v>556</v>
      </c>
      <c r="P18" s="311">
        <v>45513</v>
      </c>
      <c r="Q18" s="219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4.4">
      <c r="A19" s="240">
        <v>2</v>
      </c>
      <c r="B19" s="313">
        <v>45517</v>
      </c>
      <c r="C19" s="314"/>
      <c r="D19" s="314" t="s">
        <v>941</v>
      </c>
      <c r="E19" s="240" t="s">
        <v>555</v>
      </c>
      <c r="F19" s="240">
        <v>175</v>
      </c>
      <c r="G19" s="240">
        <v>100</v>
      </c>
      <c r="H19" s="240">
        <v>265</v>
      </c>
      <c r="I19" s="241">
        <v>280</v>
      </c>
      <c r="J19" s="315" t="s">
        <v>942</v>
      </c>
      <c r="K19" s="239">
        <f>H19-F19</f>
        <v>90</v>
      </c>
      <c r="L19" s="316">
        <v>50</v>
      </c>
      <c r="M19" s="317">
        <f t="shared" si="0"/>
        <v>1300</v>
      </c>
      <c r="N19" s="239">
        <v>15</v>
      </c>
      <c r="O19" s="315" t="s">
        <v>546</v>
      </c>
      <c r="P19" s="313">
        <v>45517</v>
      </c>
      <c r="Q19" s="219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 ht="14.4">
      <c r="A20" s="295">
        <v>3</v>
      </c>
      <c r="B20" s="311">
        <v>45518</v>
      </c>
      <c r="C20" s="312"/>
      <c r="D20" s="312" t="s">
        <v>946</v>
      </c>
      <c r="E20" s="295" t="s">
        <v>555</v>
      </c>
      <c r="F20" s="295">
        <v>92.5</v>
      </c>
      <c r="G20" s="295">
        <v>45</v>
      </c>
      <c r="H20" s="295">
        <v>70</v>
      </c>
      <c r="I20" s="296">
        <v>265</v>
      </c>
      <c r="J20" s="308" t="s">
        <v>947</v>
      </c>
      <c r="K20" s="285">
        <f>H20-F20</f>
        <v>-22.5</v>
      </c>
      <c r="L20" s="309">
        <v>50</v>
      </c>
      <c r="M20" s="310">
        <f t="shared" si="0"/>
        <v>-387.5</v>
      </c>
      <c r="N20" s="285">
        <v>15</v>
      </c>
      <c r="O20" s="308" t="s">
        <v>556</v>
      </c>
      <c r="P20" s="311">
        <v>45518</v>
      </c>
      <c r="Q20" s="219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116"/>
      <c r="AK20" s="116"/>
      <c r="AL20" s="116"/>
    </row>
    <row r="21" spans="1:38" s="235" customFormat="1" ht="14.4">
      <c r="A21" s="372">
        <v>4</v>
      </c>
      <c r="B21" s="370">
        <v>45520</v>
      </c>
      <c r="C21" s="314"/>
      <c r="D21" s="314" t="s">
        <v>954</v>
      </c>
      <c r="E21" s="240" t="s">
        <v>555</v>
      </c>
      <c r="F21" s="240">
        <v>245</v>
      </c>
      <c r="G21" s="321"/>
      <c r="H21" s="240">
        <v>322.5</v>
      </c>
      <c r="I21" s="322"/>
      <c r="J21" s="368" t="s">
        <v>955</v>
      </c>
      <c r="K21" s="239">
        <f t="shared" ref="K21" si="1">H21-F21</f>
        <v>77.5</v>
      </c>
      <c r="L21" s="316">
        <v>51</v>
      </c>
      <c r="M21" s="374">
        <v>572</v>
      </c>
      <c r="N21" s="376">
        <v>15</v>
      </c>
      <c r="O21" s="368" t="s">
        <v>546</v>
      </c>
      <c r="P21" s="370">
        <v>45520</v>
      </c>
      <c r="Q21" s="231"/>
      <c r="R21" s="54"/>
      <c r="S21" s="54"/>
      <c r="T21" s="37"/>
      <c r="U21" s="54"/>
      <c r="V21" s="37"/>
      <c r="W21" s="54"/>
      <c r="X21" s="37"/>
      <c r="Y21" s="54"/>
      <c r="Z21" s="37"/>
      <c r="AA21" s="54"/>
      <c r="AB21" s="37"/>
      <c r="AC21" s="54"/>
      <c r="AD21" s="37"/>
      <c r="AE21" s="54"/>
      <c r="AF21" s="37"/>
      <c r="AG21" s="234"/>
      <c r="AH21" s="232"/>
      <c r="AI21" s="232"/>
      <c r="AJ21" s="233"/>
      <c r="AK21" s="233"/>
      <c r="AL21" s="233"/>
    </row>
    <row r="22" spans="1:38" s="235" customFormat="1" ht="14.4">
      <c r="A22" s="373"/>
      <c r="B22" s="371"/>
      <c r="C22" s="314"/>
      <c r="D22" s="314" t="s">
        <v>956</v>
      </c>
      <c r="E22" s="240" t="s">
        <v>1047</v>
      </c>
      <c r="F22" s="240">
        <v>120</v>
      </c>
      <c r="G22" s="321"/>
      <c r="H22" s="240">
        <v>152.5</v>
      </c>
      <c r="I22" s="322"/>
      <c r="J22" s="369"/>
      <c r="K22" s="239">
        <f>F22-H22</f>
        <v>-32.5</v>
      </c>
      <c r="L22" s="316">
        <v>52</v>
      </c>
      <c r="M22" s="375"/>
      <c r="N22" s="377"/>
      <c r="O22" s="369"/>
      <c r="P22" s="371"/>
      <c r="Q22" s="231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4"/>
      <c r="AH22" s="232"/>
      <c r="AI22" s="232"/>
      <c r="AJ22" s="233"/>
      <c r="AK22" s="233"/>
      <c r="AL22" s="233"/>
    </row>
    <row r="23" spans="1:38" s="235" customFormat="1" ht="14.4">
      <c r="A23" s="240">
        <v>5</v>
      </c>
      <c r="B23" s="313">
        <v>45524</v>
      </c>
      <c r="C23" s="314"/>
      <c r="D23" s="314" t="s">
        <v>1050</v>
      </c>
      <c r="E23" s="240" t="s">
        <v>555</v>
      </c>
      <c r="F23" s="240">
        <v>42</v>
      </c>
      <c r="G23" s="240">
        <v>25</v>
      </c>
      <c r="H23" s="240">
        <v>62.5</v>
      </c>
      <c r="I23" s="241">
        <v>80</v>
      </c>
      <c r="J23" s="315" t="s">
        <v>1051</v>
      </c>
      <c r="K23" s="239">
        <f>H23-F23</f>
        <v>20.5</v>
      </c>
      <c r="L23" s="316">
        <v>50</v>
      </c>
      <c r="M23" s="317">
        <f t="shared" ref="M23" si="2">(K23*N23)-L23</f>
        <v>462.5</v>
      </c>
      <c r="N23" s="239">
        <v>25</v>
      </c>
      <c r="O23" s="315" t="s">
        <v>546</v>
      </c>
      <c r="P23" s="313">
        <v>45524</v>
      </c>
      <c r="Q23" s="231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4"/>
      <c r="AH23" s="232"/>
      <c r="AI23" s="232"/>
      <c r="AJ23" s="233"/>
      <c r="AK23" s="233"/>
      <c r="AL23" s="233"/>
    </row>
    <row r="24" spans="1:38" s="235" customFormat="1" ht="14.4">
      <c r="A24" s="275"/>
      <c r="B24" s="276"/>
      <c r="C24" s="277"/>
      <c r="D24" s="277"/>
      <c r="E24" s="275"/>
      <c r="F24" s="275"/>
      <c r="G24" s="275"/>
      <c r="H24" s="275"/>
      <c r="I24" s="278"/>
      <c r="J24" s="278"/>
      <c r="K24" s="275"/>
      <c r="L24" s="279"/>
      <c r="M24" s="280"/>
      <c r="N24" s="275"/>
      <c r="O24" s="278"/>
      <c r="P24" s="276"/>
      <c r="Q24" s="231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4"/>
      <c r="AH24" s="232"/>
      <c r="AI24" s="232"/>
      <c r="AJ24" s="233"/>
      <c r="AK24" s="233"/>
      <c r="AL24" s="233"/>
    </row>
    <row r="25" spans="1:38" s="235" customFormat="1" ht="14.4">
      <c r="A25" s="275"/>
      <c r="B25" s="276"/>
      <c r="C25" s="277"/>
      <c r="D25" s="277"/>
      <c r="E25" s="275"/>
      <c r="F25" s="275"/>
      <c r="G25" s="275"/>
      <c r="H25" s="275"/>
      <c r="I25" s="278"/>
      <c r="J25" s="278"/>
      <c r="K25" s="275"/>
      <c r="L25" s="279"/>
      <c r="M25" s="280"/>
      <c r="N25" s="275"/>
      <c r="O25" s="278"/>
      <c r="P25" s="276"/>
      <c r="Q25" s="231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4"/>
      <c r="AH25" s="232"/>
      <c r="AI25" s="232"/>
      <c r="AJ25" s="233"/>
      <c r="AK25" s="233"/>
      <c r="AL25" s="233"/>
    </row>
    <row r="34" spans="4:4">
      <c r="D34" s="334"/>
    </row>
  </sheetData>
  <mergeCells count="7">
    <mergeCell ref="O21:O22"/>
    <mergeCell ref="P21:P22"/>
    <mergeCell ref="A21:A22"/>
    <mergeCell ref="B21:B22"/>
    <mergeCell ref="J21:J22"/>
    <mergeCell ref="M21:M22"/>
    <mergeCell ref="N21:N22"/>
  </mergeCells>
  <hyperlinks>
    <hyperlink ref="M5" location="Main!A1" display="Back To Main Page"/>
    <hyperlink ref="M13" location="Main!A1" display="Back To Main Page"/>
  </hyperlinks>
  <pageMargins left="0.7" right="0.7" top="0.75" bottom="0.75" header="0.3" footer="0.3"/>
  <ignoredErrors>
    <ignoredError sqref="K2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2024-08-20T20:48:48Z</dcterms:modified>
</cp:coreProperties>
</file>