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F&amp;O)'!$R$1:$R$333</definedName>
  </definedNames>
  <calcPr calcId="152511"/>
</workbook>
</file>

<file path=xl/calcChain.xml><?xml version="1.0" encoding="utf-8"?>
<calcChain xmlns="http://schemas.openxmlformats.org/spreadsheetml/2006/main">
  <c r="L30" i="6" l="1"/>
  <c r="K30" i="6"/>
  <c r="M30" i="6" s="1"/>
  <c r="K319" i="6" l="1"/>
  <c r="L319" i="6" s="1"/>
  <c r="K312" i="6"/>
  <c r="L312" i="6" s="1"/>
  <c r="M115" i="6"/>
  <c r="K115" i="6"/>
  <c r="K114" i="6"/>
  <c r="M114" i="6" s="1"/>
  <c r="K113" i="6"/>
  <c r="M113" i="6" s="1"/>
  <c r="K112" i="6"/>
  <c r="M112" i="6" s="1"/>
  <c r="K110" i="6"/>
  <c r="M110" i="6" s="1"/>
  <c r="K109" i="6"/>
  <c r="M109" i="6" s="1"/>
  <c r="L78" i="6"/>
  <c r="K78" i="6"/>
  <c r="K108" i="6"/>
  <c r="M108" i="6" s="1"/>
  <c r="L54" i="6"/>
  <c r="K54" i="6"/>
  <c r="M78" i="6" l="1"/>
  <c r="M54" i="6"/>
  <c r="K106" i="6"/>
  <c r="M106" i="6" s="1"/>
  <c r="K329" i="6"/>
  <c r="L329" i="6" s="1"/>
  <c r="K323" i="6"/>
  <c r="L323" i="6" s="1"/>
  <c r="K107" i="6" l="1"/>
  <c r="M107" i="6" s="1"/>
  <c r="L29" i="6"/>
  <c r="K29" i="6"/>
  <c r="L20" i="6"/>
  <c r="K20" i="6"/>
  <c r="L27" i="6"/>
  <c r="K27" i="6"/>
  <c r="K101" i="6"/>
  <c r="M101" i="6" s="1"/>
  <c r="K105" i="6"/>
  <c r="M105" i="6" s="1"/>
  <c r="L21" i="6"/>
  <c r="K21" i="6"/>
  <c r="K325" i="6"/>
  <c r="L325" i="6" s="1"/>
  <c r="K104" i="6"/>
  <c r="M104" i="6" s="1"/>
  <c r="K103" i="6"/>
  <c r="M103" i="6" s="1"/>
  <c r="P28" i="6"/>
  <c r="K102" i="6"/>
  <c r="M102" i="6" s="1"/>
  <c r="L26" i="6"/>
  <c r="K26" i="6"/>
  <c r="L14" i="6"/>
  <c r="K14" i="6"/>
  <c r="M14" i="6" s="1"/>
  <c r="L77" i="6"/>
  <c r="K77" i="6"/>
  <c r="L53" i="6"/>
  <c r="K53" i="6"/>
  <c r="M53" i="6" s="1"/>
  <c r="M20" i="6" l="1"/>
  <c r="M27" i="6"/>
  <c r="M29" i="6"/>
  <c r="M26" i="6"/>
  <c r="M21" i="6"/>
  <c r="M77" i="6"/>
  <c r="L22" i="6"/>
  <c r="K22" i="6"/>
  <c r="K100" i="6"/>
  <c r="M100" i="6" s="1"/>
  <c r="L75" i="6"/>
  <c r="K75" i="6"/>
  <c r="K99" i="6"/>
  <c r="M99" i="6" s="1"/>
  <c r="L51" i="6"/>
  <c r="K51" i="6"/>
  <c r="L12" i="6"/>
  <c r="K12" i="6"/>
  <c r="L76" i="6"/>
  <c r="K76" i="6"/>
  <c r="L46" i="6"/>
  <c r="K46" i="6"/>
  <c r="M22" i="6" l="1"/>
  <c r="M46" i="6"/>
  <c r="M75" i="6"/>
  <c r="M51" i="6"/>
  <c r="M12" i="6"/>
  <c r="M76" i="6"/>
  <c r="L50" i="6"/>
  <c r="K50" i="6"/>
  <c r="K98" i="6"/>
  <c r="M98" i="6" s="1"/>
  <c r="K97" i="6"/>
  <c r="M97" i="6" s="1"/>
  <c r="L73" i="6"/>
  <c r="K73" i="6"/>
  <c r="L74" i="6"/>
  <c r="K74" i="6"/>
  <c r="L72" i="6"/>
  <c r="K72" i="6"/>
  <c r="K95" i="6"/>
  <c r="M95" i="6" s="1"/>
  <c r="M50" i="6" l="1"/>
  <c r="M73" i="6"/>
  <c r="M74" i="6"/>
  <c r="M72" i="6"/>
  <c r="P24" i="6"/>
  <c r="P25" i="6"/>
  <c r="K96" i="6"/>
  <c r="M96" i="6" s="1"/>
  <c r="L11" i="6"/>
  <c r="K11" i="6"/>
  <c r="L67" i="6"/>
  <c r="K67" i="6"/>
  <c r="L123" i="6"/>
  <c r="K123" i="6"/>
  <c r="L48" i="6"/>
  <c r="L49" i="6"/>
  <c r="M67" i="6" l="1"/>
  <c r="M123" i="6"/>
  <c r="M11" i="6"/>
  <c r="L6" i="2"/>
  <c r="K6" i="3"/>
  <c r="L71" i="6"/>
  <c r="K71" i="6"/>
  <c r="L70" i="6"/>
  <c r="K70" i="6"/>
  <c r="L69" i="6"/>
  <c r="K69" i="6"/>
  <c r="M69" i="6" l="1"/>
  <c r="M70" i="6"/>
  <c r="M71" i="6"/>
  <c r="L17" i="6"/>
  <c r="L16" i="6"/>
  <c r="L10" i="6"/>
  <c r="L47" i="6"/>
  <c r="L45" i="6"/>
  <c r="L68" i="6"/>
  <c r="L66" i="6"/>
  <c r="L65" i="6"/>
  <c r="L64" i="6"/>
  <c r="L63" i="6"/>
  <c r="P18" i="6" l="1"/>
  <c r="P23" i="6"/>
  <c r="K45" i="6"/>
  <c r="M45" i="6" s="1"/>
  <c r="K68" i="6"/>
  <c r="M68" i="6" l="1"/>
  <c r="K94" i="6"/>
  <c r="M94" i="6" s="1"/>
  <c r="K66" i="6"/>
  <c r="K49" i="6"/>
  <c r="K87" i="6"/>
  <c r="M87" i="6" s="1"/>
  <c r="K90" i="6"/>
  <c r="M90" i="6" s="1"/>
  <c r="K93" i="6"/>
  <c r="M93" i="6" s="1"/>
  <c r="K92" i="6"/>
  <c r="M92" i="6" s="1"/>
  <c r="M66" i="6" l="1"/>
  <c r="M49" i="6"/>
  <c r="K89" i="6"/>
  <c r="M89" i="6" s="1"/>
  <c r="K91" i="6"/>
  <c r="M91" i="6" s="1"/>
  <c r="K16" i="6"/>
  <c r="K65" i="6"/>
  <c r="K17" i="6"/>
  <c r="K63" i="6"/>
  <c r="K88" i="6"/>
  <c r="M88" i="6" s="1"/>
  <c r="M17" i="6" l="1"/>
  <c r="M16" i="6"/>
  <c r="M65" i="6"/>
  <c r="M63" i="6"/>
  <c r="K48" i="6"/>
  <c r="P19" i="6"/>
  <c r="K10" i="6"/>
  <c r="M10" i="6" l="1"/>
  <c r="M48" i="6"/>
  <c r="K47" i="6"/>
  <c r="M47" i="6" s="1"/>
  <c r="K64" i="6"/>
  <c r="M64" i="6" l="1"/>
  <c r="D7" i="5"/>
  <c r="M7" i="6"/>
  <c r="P15" i="6" l="1"/>
  <c r="P13" i="6" l="1"/>
  <c r="K320" i="6" l="1"/>
  <c r="L320" i="6" s="1"/>
  <c r="K317" i="6" l="1"/>
  <c r="L317" i="6" s="1"/>
  <c r="K321" i="6" l="1"/>
  <c r="L321" i="6" s="1"/>
  <c r="K316" i="6"/>
  <c r="L316" i="6" s="1"/>
  <c r="K315" i="6"/>
  <c r="L315" i="6" s="1"/>
  <c r="K313" i="6"/>
  <c r="L313" i="6" s="1"/>
  <c r="H311" i="6"/>
  <c r="K311" i="6" s="1"/>
  <c r="L311" i="6" s="1"/>
  <c r="K310" i="6"/>
  <c r="L310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F273" i="6"/>
  <c r="K273" i="6" s="1"/>
  <c r="L273" i="6" s="1"/>
  <c r="F272" i="6"/>
  <c r="K272" i="6" s="1"/>
  <c r="L272" i="6" s="1"/>
  <c r="K271" i="6"/>
  <c r="L271" i="6" s="1"/>
  <c r="F270" i="6"/>
  <c r="K270" i="6" s="1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2" i="6"/>
  <c r="L252" i="6" s="1"/>
  <c r="K251" i="6"/>
  <c r="L251" i="6" s="1"/>
  <c r="F250" i="6"/>
  <c r="K250" i="6" s="1"/>
  <c r="L250" i="6" s="1"/>
  <c r="K249" i="6"/>
  <c r="L249" i="6" s="1"/>
  <c r="K246" i="6"/>
  <c r="L246" i="6" s="1"/>
  <c r="K245" i="6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0" i="6"/>
  <c r="L220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H201" i="6"/>
  <c r="K201" i="6" s="1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H167" i="6"/>
  <c r="K167" i="6" s="1"/>
  <c r="L167" i="6" s="1"/>
  <c r="F166" i="6"/>
  <c r="K166" i="6" s="1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6" i="4"/>
</calcChain>
</file>

<file path=xl/sharedStrings.xml><?xml version="1.0" encoding="utf-8"?>
<sst xmlns="http://schemas.openxmlformats.org/spreadsheetml/2006/main" count="3336" uniqueCount="1289">
  <si>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</si>
  <si>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</si>
  <si>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</si>
  <si>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</si>
  <si>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</si>
  <si>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</si>
  <si>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</si>
  <si>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</si>
  <si>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</si>
  <si>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</si>
  <si>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</si>
  <si>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</si>
  <si>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</si>
  <si>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</si>
  <si>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</si>
  <si>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</si>
  <si>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</si>
  <si>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</si>
  <si>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</si>
  <si>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</si>
  <si>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</si>
  <si>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</si>
  <si>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</si>
  <si>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</si>
  <si>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</si>
  <si>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</si>
  <si>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</si>
  <si>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</si>
  <si>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</si>
  <si>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</si>
  <si>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</si>
  <si>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</si>
  <si>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</si>
  <si>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</si>
  <si>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</si>
  <si>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</si>
  <si>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</si>
  <si>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</si>
  <si>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</si>
  <si>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</si>
  <si>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</si>
  <si>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</si>
  <si>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</si>
  <si>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</si>
  <si>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</si>
  <si>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</si>
  <si>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</si>
  <si>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</si>
  <si>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</si>
  <si>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</si>
  <si>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</si>
  <si>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</si>
  <si>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</si>
  <si>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</si>
  <si>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</si>
  <si>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</si>
  <si>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</si>
  <si>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</si>
  <si>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</si>
  <si>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</si>
  <si>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</si>
  <si>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</si>
  <si>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</si>
  <si>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</si>
  <si>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</si>
  <si>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</si>
  <si>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</si>
  <si>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</si>
  <si>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</si>
  <si>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</si>
  <si>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</si>
  <si>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</si>
  <si>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</si>
  <si>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</si>
  <si>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</si>
  <si>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</si>
  <si>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</si>
  <si>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</si>
  <si>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</si>
  <si>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</si>
  <si>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</si>
  <si>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</si>
  <si>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</si>
  <si>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</si>
  <si>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</si>
  <si>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</si>
  <si>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</si>
  <si>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</si>
  <si>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</si>
  <si>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</si>
  <si>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</si>
  <si>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</si>
  <si>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</si>
  <si>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</si>
  <si>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</si>
  <si>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</si>
  <si>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</si>
  <si>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</si>
  <si>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</si>
  <si>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</si>
  <si>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</si>
  <si>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</si>
  <si>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</si>
  <si>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</si>
  <si>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</si>
  <si>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</si>
  <si>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</si>
  <si>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</si>
  <si>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</si>
  <si>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</si>
  <si>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</si>
  <si>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</si>
  <si>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</si>
  <si>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</si>
  <si>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</si>
  <si>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</si>
  <si>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</si>
  <si>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</si>
  <si>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</si>
  <si>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</si>
  <si>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</si>
  <si>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</si>
  <si>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</si>
  <si>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</si>
  <si>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</si>
  <si>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</si>
  <si>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</si>
  <si>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</si>
  <si>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</si>
  <si>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</si>
  <si>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</si>
  <si>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</si>
  <si>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</si>
  <si>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</si>
  <si>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</si>
  <si>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</si>
  <si>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</si>
  <si>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</si>
  <si>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</si>
  <si>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</si>
  <si>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</si>
  <si>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</si>
  <si>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</si>
  <si>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</si>
  <si>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</si>
  <si>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</si>
  <si>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</si>
  <si>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</si>
  <si>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</si>
  <si>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</si>
  <si>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</si>
  <si>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</si>
  <si>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</si>
  <si>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</si>
  <si>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</si>
  <si>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</si>
  <si>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</si>
  <si>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</si>
  <si>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</si>
  <si>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</si>
  <si>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</si>
  <si>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</si>
  <si>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</si>
  <si>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</si>
  <si>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</si>
  <si>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</si>
  <si>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</si>
  <si>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</si>
  <si>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</si>
  <si>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</si>
  <si>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</si>
  <si>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</si>
  <si>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</si>
  <si>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</si>
  <si>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</si>
  <si>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</si>
  <si>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</si>
  <si>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</si>
  <si>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</si>
  <si>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</si>
  <si>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</si>
  <si>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</si>
  <si>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</si>
  <si>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</si>
  <si>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</si>
  <si>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</si>
  <si>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</si>
  <si>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</si>
  <si>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</si>
  <si>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</si>
  <si>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</si>
  <si>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</si>
  <si>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</si>
  <si>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</si>
  <si>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</si>
  <si>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</si>
  <si>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</si>
  <si>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</si>
  <si>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</si>
  <si>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</si>
  <si>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</si>
  <si>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</si>
  <si>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</si>
  <si>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</si>
  <si>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</si>
  <si>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</si>
  <si>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</si>
  <si>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</si>
  <si>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</si>
  <si>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</si>
  <si>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</si>
  <si>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</si>
  <si>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</si>
  <si>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</si>
  <si>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</si>
  <si>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</si>
  <si>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</si>
  <si>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</si>
  <si>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</si>
  <si>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</si>
  <si>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</si>
  <si>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</si>
  <si>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</si>
  <si>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</si>
  <si>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</si>
  <si>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</si>
  <si>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</si>
  <si>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</si>
  <si>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</si>
  <si>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</si>
  <si>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</si>
  <si>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</si>
  <si>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</si>
  <si>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</si>
  <si>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</si>
  <si>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</si>
  <si>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</si>
  <si>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</si>
  <si>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</si>
  <si>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</si>
  <si>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</si>
  <si>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</si>
  <si>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</si>
  <si>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</si>
  <si>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</si>
  <si>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</si>
  <si>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</si>
  <si>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</si>
  <si>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</si>
  <si>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</si>
  <si>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</si>
  <si>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</si>
  <si>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</si>
  <si>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</si>
  <si>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</si>
  <si>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</si>
  <si>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</si>
  <si>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</si>
  <si>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</si>
  <si>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</si>
  <si>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</si>
  <si>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</si>
  <si>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</si>
  <si>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</si>
  <si>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</si>
  <si>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</si>
  <si>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</si>
  <si>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</si>
  <si>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</si>
  <si>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</si>
  <si>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</si>
  <si>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</si>
  <si>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</si>
  <si>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</si>
  <si>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</si>
  <si>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</si>
  <si>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</si>
  <si>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</si>
  <si>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</si>
  <si>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</si>
  <si>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</si>
  <si>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</si>
  <si>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</si>
  <si>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</si>
  <si>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</si>
  <si>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</si>
  <si>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</si>
  <si>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</si>
  <si>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</si>
  <si>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</si>
  <si>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</si>
  <si>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</si>
  <si>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</si>
  <si>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</si>
  <si>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</si>
  <si>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</si>
  <si>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</si>
  <si>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</si>
  <si>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</si>
  <si>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</si>
  <si>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</si>
  <si>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</si>
  <si>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</si>
  <si>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</si>
  <si>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</si>
  <si>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</si>
  <si>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</si>
  <si>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</si>
  <si>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</si>
  <si>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</si>
  <si>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</si>
  <si>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</si>
  <si>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</si>
  <si>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</si>
  <si>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</si>
  <si>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</si>
  <si>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</si>
  <si>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</si>
  <si>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</si>
  <si>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</si>
  <si>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</si>
  <si>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</si>
  <si>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</si>
  <si>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</si>
  <si>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</si>
  <si>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</si>
  <si>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</si>
  <si>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</si>
  <si>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</si>
  <si>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</si>
  <si>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</si>
  <si>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</si>
  <si>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</si>
  <si>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</si>
  <si>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</si>
  <si>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</si>
  <si>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</si>
  <si>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</si>
  <si>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</si>
  <si>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</si>
  <si>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</si>
  <si>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</si>
  <si>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</si>
  <si>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</si>
  <si>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</si>
  <si>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</si>
  <si>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</si>
  <si>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</si>
  <si>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</si>
  <si>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</si>
  <si>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</si>
  <si>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</si>
  <si>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</si>
  <si>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</si>
  <si>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</si>
  <si>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</si>
  <si>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</si>
  <si>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</si>
  <si>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</si>
  <si>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</si>
  <si>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</si>
  <si>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</si>
  <si>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</si>
  <si>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</si>
  <si>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</si>
  <si>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</si>
  <si>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</si>
  <si>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</si>
  <si>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</si>
  <si>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</si>
  <si>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</si>
  <si>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</si>
  <si>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</si>
  <si>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</si>
  <si>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</si>
  <si>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</si>
  <si>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</si>
  <si>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</si>
  <si>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</si>
  <si>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</si>
  <si>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</si>
  <si>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</si>
  <si>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</si>
  <si>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</si>
  <si>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</si>
  <si>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</si>
  <si>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</si>
  <si>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</si>
  <si>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</si>
  <si>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</si>
  <si>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</si>
  <si>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</si>
  <si>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</si>
  <si>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</si>
  <si>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</si>
  <si>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</si>
  <si>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</si>
  <si>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</si>
  <si>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</si>
  <si>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</si>
  <si>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</si>
  <si>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</si>
  <si>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</si>
  <si>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</si>
  <si>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</si>
  <si>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</si>
  <si>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</si>
  <si>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</si>
  <si>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</si>
  <si>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</si>
  <si>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</si>
  <si>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</si>
  <si>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</si>
  <si>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</si>
  <si>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</si>
  <si>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</si>
  <si>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</si>
  <si>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</si>
  <si>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</si>
  <si>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</si>
  <si>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</si>
  <si>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</si>
  <si>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</si>
  <si>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</si>
  <si>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</si>
  <si>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</si>
  <si>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</si>
  <si>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</si>
  <si>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</si>
  <si>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</si>
  <si>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</si>
  <si>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</si>
  <si>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</si>
  <si>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</si>
  <si>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</si>
  <si>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</si>
  <si>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</si>
  <si>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</si>
  <si>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</si>
  <si>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</si>
  <si>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</si>
  <si>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</si>
  <si>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</si>
  <si>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</si>
  <si>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</si>
  <si>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</si>
  <si>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</si>
  <si>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</si>
  <si>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</si>
  <si>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</si>
  <si>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</si>
  <si>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</si>
  <si>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</si>
  <si>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</si>
  <si>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</si>
  <si>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</si>
  <si>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</si>
  <si>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</si>
  <si>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</si>
  <si>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</si>
  <si>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</si>
  <si>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</si>
  <si>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</si>
  <si>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</si>
  <si>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</si>
  <si>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</si>
  <si>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</si>
  <si>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</si>
  <si>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</si>
  <si>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</si>
  <si>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</si>
  <si>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</si>
  <si>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</si>
  <si>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</si>
  <si>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</si>
  <si>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</si>
  <si>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</si>
  <si>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</si>
  <si>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</si>
  <si>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</si>
  <si>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</si>
  <si>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</si>
  <si>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</si>
  <si>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</si>
  <si>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</si>
  <si>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</si>
  <si>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</si>
  <si>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</si>
  <si>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</si>
  <si>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</si>
  <si>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</si>
  <si>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</si>
  <si>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</si>
  <si>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</si>
  <si>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</si>
  <si>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</si>
  <si>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</si>
  <si>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</si>
  <si>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</si>
  <si>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</si>
  <si>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</si>
  <si>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</si>
  <si>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</si>
  <si>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</si>
  <si>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</si>
  <si>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</si>
  <si>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</si>
  <si>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</si>
  <si>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</si>
  <si>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</si>
  <si>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</si>
  <si>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</si>
  <si>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</si>
  <si>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</si>
  <si>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</si>
  <si>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</si>
  <si>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</si>
  <si>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</si>
  <si>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</si>
  <si>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</si>
  <si>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</si>
  <si>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</si>
  <si>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</si>
  <si>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</si>
  <si>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</si>
  <si>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</si>
  <si>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</si>
  <si>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</si>
  <si>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</si>
  <si>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</si>
  <si>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</si>
  <si>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</si>
  <si>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</si>
  <si>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</si>
  <si>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</si>
  <si>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</si>
  <si>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</si>
  <si>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</si>
  <si>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</si>
  <si>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</si>
  <si>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</si>
  <si>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</si>
  <si>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</si>
  <si>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</si>
  <si>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</si>
  <si>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</si>
  <si>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</si>
  <si>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</si>
  <si>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</si>
  <si>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</si>
  <si>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</si>
  <si>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</si>
  <si>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</si>
  <si>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</si>
  <si>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</si>
  <si>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</si>
  <si>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</si>
  <si>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</si>
  <si>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</si>
  <si>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</si>
  <si>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</si>
  <si>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</si>
  <si>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</si>
  <si>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</si>
  <si>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</si>
  <si>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</si>
  <si>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</si>
  <si>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</si>
  <si>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</si>
  <si>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</si>
  <si>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</si>
  <si>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</si>
  <si>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</si>
  <si>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</si>
  <si>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</si>
  <si>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</si>
  <si>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</si>
  <si>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</si>
  <si>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</si>
  <si>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</si>
  <si>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</si>
  <si>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</si>
  <si>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</si>
  <si>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</si>
  <si>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</si>
  <si>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</si>
  <si>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</si>
  <si>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</si>
  <si>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</si>
  <si>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</si>
  <si>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</si>
  <si>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</si>
  <si>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</si>
  <si>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</si>
  <si>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</si>
  <si>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</si>
  <si>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</si>
  <si>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</si>
  <si>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</si>
  <si>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</si>
  <si>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</si>
  <si>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</si>
  <si>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</si>
  <si>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</si>
  <si>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</si>
  <si>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</si>
  <si>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</si>
  <si>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</si>
  <si>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</si>
  <si>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</si>
  <si>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</si>
  <si>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</si>
  <si>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</si>
  <si>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</si>
  <si>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</si>
  <si>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</si>
  <si>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</si>
  <si>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</si>
  <si>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</si>
  <si>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</si>
  <si>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</si>
  <si>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</si>
  <si>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</si>
  <si>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</si>
  <si>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</si>
  <si>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</si>
  <si>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</si>
  <si>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</si>
  <si>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</si>
  <si>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</si>
  <si>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</si>
  <si>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</si>
  <si>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</si>
  <si>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</si>
  <si>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</si>
  <si>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</si>
  <si>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</si>
  <si>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</si>
  <si>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</si>
  <si>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</si>
  <si>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</si>
  <si>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</si>
  <si>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</si>
  <si>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</si>
  <si>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</si>
  <si>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</si>
  <si>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</si>
  <si>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</si>
  <si>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</si>
  <si>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</si>
  <si>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</si>
  <si>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</si>
  <si>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</si>
  <si>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</si>
  <si>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</si>
  <si>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</si>
  <si>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</si>
  <si>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</si>
  <si>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</si>
  <si>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</si>
  <si>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</si>
  <si>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</si>
  <si>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</si>
  <si>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</si>
  <si>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</si>
  <si>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</si>
  <si>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</si>
  <si>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</si>
  <si>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</si>
  <si>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</si>
  <si>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</si>
  <si>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</si>
  <si>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</si>
  <si>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</si>
  <si>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</si>
  <si>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</si>
  <si>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</si>
  <si>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</si>
  <si>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</si>
  <si>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</si>
  <si>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</si>
  <si>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</si>
  <si>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</si>
  <si>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</si>
  <si>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</si>
  <si>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</si>
  <si>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</si>
  <si>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</si>
  <si>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</si>
  <si>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</si>
  <si>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</si>
  <si>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</si>
  <si>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</si>
  <si>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</si>
  <si>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</si>
  <si>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</si>
  <si>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</si>
  <si>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</si>
  <si>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</si>
  <si>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</si>
  <si>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</si>
  <si>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</si>
  <si>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</si>
  <si>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</si>
  <si>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</si>
  <si>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</si>
  <si>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</si>
  <si>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</si>
  <si>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</si>
  <si>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</si>
  <si>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</si>
  <si>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</si>
  <si>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</si>
  <si>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</si>
  <si>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</si>
  <si>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</si>
  <si>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</si>
  <si>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</si>
  <si>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</si>
  <si>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</si>
  <si>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</si>
  <si>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</si>
  <si>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</si>
  <si>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</si>
  <si>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</si>
  <si>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</si>
  <si>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</si>
  <si>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</si>
  <si>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</si>
  <si>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</si>
  <si>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</si>
  <si>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</si>
  <si>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</si>
  <si>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</si>
  <si>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</si>
  <si>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</si>
  <si>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</si>
  <si>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</si>
  <si>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</si>
  <si>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</si>
  <si>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</si>
  <si>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</si>
  <si>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</si>
  <si>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</si>
  <si>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</si>
  <si>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</si>
  <si>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</si>
  <si>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</si>
  <si>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</si>
  <si>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</si>
  <si>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</si>
  <si>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</si>
  <si>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</si>
  <si>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</si>
  <si>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</si>
  <si>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</si>
  <si>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</si>
  <si>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</si>
  <si>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</si>
  <si>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</si>
  <si>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</si>
  <si>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</si>
  <si>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</si>
  <si>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</si>
  <si>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</si>
  <si>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</si>
  <si>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</si>
  <si>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</si>
  <si>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</si>
  <si>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</si>
  <si>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</si>
  <si>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</si>
  <si>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</si>
  <si>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</si>
  <si>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</si>
  <si>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</si>
  <si>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</si>
  <si>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</si>
  <si>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</si>
  <si>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</si>
  <si>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</si>
  <si>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</si>
  <si>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</si>
  <si>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</si>
  <si>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</si>
  <si>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</si>
  <si>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</si>
  <si>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</si>
  <si>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</si>
  <si>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</si>
  <si>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</si>
  <si>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</si>
  <si>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</si>
  <si>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</si>
  <si>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</si>
  <si>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</si>
  <si>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</si>
  <si>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</si>
  <si>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</si>
  <si>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</si>
  <si>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</si>
  <si>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</si>
  <si>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</si>
  <si>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</si>
  <si>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</si>
  <si>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</si>
  <si>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</si>
  <si>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</si>
  <si>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</si>
  <si>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</si>
  <si>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</si>
  <si>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</si>
  <si>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</si>
  <si>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</si>
  <si>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</si>
  <si>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</si>
  <si>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</si>
  <si>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</si>
  <si>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</si>
  <si>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</si>
  <si>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</si>
  <si>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</si>
  <si>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</si>
  <si>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</si>
  <si>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</si>
  <si>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</si>
  <si>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</si>
  <si>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</si>
  <si>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</si>
  <si>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</si>
  <si>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</si>
  <si>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</si>
  <si>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</si>
  <si>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</si>
  <si>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</si>
  <si>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</si>
  <si>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</si>
  <si>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</si>
  <si>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</si>
  <si>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</si>
  <si>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</si>
  <si>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</si>
  <si>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</si>
  <si>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</si>
  <si>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225-230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</si>
  <si>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</si>
  <si>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</si>
  <si>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</si>
  <si>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</si>
  <si>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</si>
  <si>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</si>
  <si>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</si>
  <si>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</si>
  <si>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</si>
  <si>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</si>
  <si>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</si>
  <si>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</si>
  <si>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</si>
  <si>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</si>
  <si>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</si>
  <si>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</si>
  <si>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</si>
  <si>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</si>
  <si>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</si>
  <si>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</si>
  <si>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</si>
  <si>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</si>
  <si>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</si>
  <si>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</si>
  <si>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</si>
  <si>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</si>
  <si>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</si>
  <si>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</si>
  <si>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</si>
  <si>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</si>
  <si>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</si>
  <si>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</si>
  <si>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</si>
  <si>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</si>
  <si>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</si>
  <si>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</si>
  <si>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</si>
  <si>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</si>
  <si>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</si>
  <si>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</si>
  <si>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</si>
  <si>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29</t>
  </si>
  <si>
    <t>564-594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</si>
  <si>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</si>
  <si>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</si>
  <si>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</si>
  <si>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</si>
  <si>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</si>
  <si>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</si>
  <si>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</si>
  <si>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</si>
  <si>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</si>
  <si>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</si>
  <si>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</si>
  <si>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</si>
  <si>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</si>
  <si>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</si>
  <si>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</si>
  <si>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</si>
  <si>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</si>
  <si>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</si>
  <si>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</si>
  <si>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</si>
  <si>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</si>
  <si>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</si>
  <si>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</si>
  <si>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</si>
  <si>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</si>
  <si>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</si>
  <si>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</si>
  <si>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</si>
  <si>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</si>
  <si>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</si>
  <si>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</si>
  <si>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</si>
  <si>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</si>
  <si>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</si>
  <si>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</si>
  <si>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</si>
  <si>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</si>
  <si>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</si>
  <si>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</si>
  <si>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</si>
  <si>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</si>
  <si>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</si>
  <si>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</si>
  <si>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</si>
  <si>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</si>
  <si>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</si>
  <si>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</si>
  <si>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</si>
  <si>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</si>
  <si>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</si>
  <si>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</si>
  <si>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</si>
  <si>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</si>
  <si>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</si>
  <si>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</si>
  <si>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</si>
  <si>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</si>
  <si>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</si>
  <si>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</si>
  <si>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</si>
  <si>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</si>
  <si>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</si>
  <si>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</si>
  <si>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</si>
  <si>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</si>
  <si>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</si>
  <si>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</si>
  <si>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</si>
  <si>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</si>
  <si>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</si>
  <si>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</si>
  <si>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</si>
  <si>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</si>
  <si>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</si>
  <si>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</si>
  <si>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</si>
  <si>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</si>
  <si>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</si>
  <si>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</si>
  <si>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</si>
  <si>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</si>
  <si>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</si>
  <si>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</si>
  <si>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</si>
  <si>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</si>
  <si>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</si>
  <si>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</si>
  <si>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</si>
  <si>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</si>
  <si>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</si>
  <si>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</si>
  <si>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</si>
  <si>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</si>
  <si>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</si>
  <si>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</si>
  <si>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</si>
  <si>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</si>
  <si>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</si>
  <si>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</si>
  <si>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</si>
  <si>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</si>
  <si>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</si>
  <si>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</si>
  <si>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</si>
  <si>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</si>
  <si>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</si>
  <si>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</si>
  <si>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</si>
  <si>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</si>
  <si>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</si>
  <si>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</si>
  <si>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</si>
  <si>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</si>
  <si>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</si>
  <si>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</si>
  <si>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</si>
  <si>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</si>
  <si>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</si>
  <si>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</si>
  <si>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</si>
  <si>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</si>
  <si>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</si>
  <si>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</si>
  <si>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</si>
  <si>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</si>
  <si>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</si>
  <si>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</si>
  <si>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</si>
  <si>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</si>
  <si>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</si>
  <si>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</si>
  <si>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>GOPAIST</t>
  </si>
  <si>
    <t xml:space="preserve">SIEMENS </t>
  </si>
  <si>
    <t>3620-3640</t>
  </si>
  <si>
    <t>3750-3800</t>
  </si>
  <si>
    <t>4250-4300</t>
  </si>
  <si>
    <t xml:space="preserve">TATAPOWER </t>
  </si>
  <si>
    <t>COFORGE 5350 CE 31-AUG</t>
  </si>
  <si>
    <t>126-132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</si>
  <si>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</si>
  <si>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</si>
  <si>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</si>
  <si>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</si>
  <si>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</si>
  <si>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</si>
  <si>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</si>
  <si>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</si>
  <si>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</si>
  <si>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</si>
  <si>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465-475</t>
  </si>
  <si>
    <t>NCLRESE</t>
  </si>
  <si>
    <t>VIBRANT SECURITIES PRIVATE LIMITED</t>
  </si>
  <si>
    <t>TFCILTD</t>
  </si>
  <si>
    <t>Tourism Finance Corp</t>
  </si>
  <si>
    <t>CRONY VYAPAR PVT LTD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</si>
  <si>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</si>
  <si>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</si>
  <si>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</si>
  <si>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</si>
  <si>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</si>
  <si>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</si>
  <si>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</si>
  <si>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</si>
  <si>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</si>
  <si>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</si>
  <si>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</si>
  <si>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</si>
  <si>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</si>
  <si>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</si>
  <si>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</si>
  <si>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</si>
  <si>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</si>
  <si>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DHYAANI</t>
  </si>
  <si>
    <t>SKSE SECURITIES LIMITED CORP CM/TM PROP A/C</t>
  </si>
  <si>
    <t>TILAK</t>
  </si>
  <si>
    <t>BANAS FINANCE LIMITED</t>
  </si>
  <si>
    <t>VISAGAR</t>
  </si>
  <si>
    <t>BRITANNIA 4600 CE 31-AUG</t>
  </si>
  <si>
    <t>80-90</t>
  </si>
  <si>
    <t>1180-1220</t>
  </si>
  <si>
    <t>7-9</t>
  </si>
  <si>
    <t>LT 2680 CE 31-AUG</t>
  </si>
  <si>
    <t>55-65</t>
  </si>
  <si>
    <t>47</t>
  </si>
  <si>
    <t>ALKOSIGN</t>
  </si>
  <si>
    <t>HEALTHYLIFE</t>
  </si>
  <si>
    <t>MISTERKAPOORKESHRI</t>
  </si>
  <si>
    <t>WAY2VALUE TRADING PRIVATE LIMITED</t>
  </si>
  <si>
    <t>JANUSCORP</t>
  </si>
  <si>
    <t>KAPILRAJ</t>
  </si>
  <si>
    <t>DIL</t>
  </si>
  <si>
    <t>Debock Industries Limited</t>
  </si>
  <si>
    <t>JAICORPLTD</t>
  </si>
  <si>
    <t>Jai Corp Limited</t>
  </si>
  <si>
    <t>RIIL</t>
  </si>
  <si>
    <t>Reliance Indl Infra Ltd</t>
  </si>
  <si>
    <t>SANGANI</t>
  </si>
  <si>
    <t>Sangani Hospitals Limited</t>
  </si>
  <si>
    <t>MANSI SHARE AND STOCK ADVISORS PVT LTD</t>
  </si>
  <si>
    <t>YUDIZ</t>
  </si>
  <si>
    <t>Yudiz Solutions Limited</t>
  </si>
  <si>
    <t>Loss of Rs.17/-</t>
  </si>
  <si>
    <t>220-230</t>
  </si>
  <si>
    <t>152-155</t>
  </si>
  <si>
    <t>110-113</t>
  </si>
  <si>
    <t>160-190</t>
  </si>
  <si>
    <t>AAPLUSTRAD</t>
  </si>
  <si>
    <t>ACCELERATE</t>
  </si>
  <si>
    <t>SHRENI SHARES PRIVATE LIMITED</t>
  </si>
  <si>
    <t>PRABHAT VISHNU SOMANI SOMANI</t>
  </si>
  <si>
    <t>MANSI SHARE &amp; STOCK ADVISORS PRIVATE LIMITED</t>
  </si>
  <si>
    <t>VINITA AGRAWAL</t>
  </si>
  <si>
    <t>INDONG</t>
  </si>
  <si>
    <t>PANCHAL JAYESHKUMAR</t>
  </si>
  <si>
    <t>HIRAL VAGHELA</t>
  </si>
  <si>
    <t>STARLENT</t>
  </si>
  <si>
    <t>DHIRAJBHAI VAGHJIBHAI KORADIYA</t>
  </si>
  <si>
    <t>THINKINK</t>
  </si>
  <si>
    <t>MANISH KUMAR</t>
  </si>
  <si>
    <t>JABIR MOHD SILAWAT</t>
  </si>
  <si>
    <t>NIKHIL RAJESH SINGH</t>
  </si>
  <si>
    <t>Asian Granito India Limit</t>
  </si>
  <si>
    <t>ATALREAL</t>
  </si>
  <si>
    <t>Atal Realtech Limited</t>
  </si>
  <si>
    <t>YELLOWSTONE VENTURES LLP</t>
  </si>
  <si>
    <t>AURDIS</t>
  </si>
  <si>
    <t>Aurangabad Distillery Ltd</t>
  </si>
  <si>
    <t>LGHL</t>
  </si>
  <si>
    <t>Laxmi Goldorna House Ltd</t>
  </si>
  <si>
    <t>MONABEN PRAKASHKUMAR SHAH</t>
  </si>
  <si>
    <t>RICHA</t>
  </si>
  <si>
    <t>Richa Info Systems Ltd</t>
  </si>
  <si>
    <t>QE SECURITIES LLP</t>
  </si>
  <si>
    <t>SSFL</t>
  </si>
  <si>
    <t>Srivari Spices N Foods L</t>
  </si>
  <si>
    <t>BHARAT KUMAR SOMCHAND SHAH</t>
  </si>
  <si>
    <t>TRF</t>
  </si>
  <si>
    <t>TRF Limited</t>
  </si>
  <si>
    <t>SILVER LINE VENTURES PRIVATE LIMITED</t>
  </si>
  <si>
    <t>KARISHMA DILIP BHATIA</t>
  </si>
  <si>
    <t>VETO</t>
  </si>
  <si>
    <t>Veto Switchgear Cable Ltd</t>
  </si>
  <si>
    <t>KRONE INVESTMENTS</t>
  </si>
  <si>
    <t>HARSHA DEEPAK GAJJAR</t>
  </si>
  <si>
    <t>SHRIRAMPPS</t>
  </si>
  <si>
    <t>Shriram Properties Ltd</t>
  </si>
  <si>
    <t>MALTI SALVI</t>
  </si>
  <si>
    <t>MAHADEV MANUBHAI MAKVANA</t>
  </si>
  <si>
    <t>SRC WEALTH CREATORS ADVISORY LLP</t>
  </si>
  <si>
    <t>SUBHASH S JOGANI HUF</t>
  </si>
  <si>
    <t>BP EQUITIES PVT. LTD.</t>
  </si>
  <si>
    <t>SUCHIT KAPOOR</t>
  </si>
  <si>
    <t>AJIAM CAPITAL PRIVATE LIMITED .</t>
  </si>
  <si>
    <t>ALSTONE</t>
  </si>
  <si>
    <t>VICTORY SOFTWARE PRIVATE LIMITED</t>
  </si>
  <si>
    <t>BDH</t>
  </si>
  <si>
    <t>RAJESH MADHAVAN UNNI(HUF)</t>
  </si>
  <si>
    <t>BESTEAST</t>
  </si>
  <si>
    <t>GCM COMMODITY AND DERIVATIVES LIMITED</t>
  </si>
  <si>
    <t>TANAYA VINCOM PRIVATE LIMITED</t>
  </si>
  <si>
    <t>COLORCHIPS</t>
  </si>
  <si>
    <t>R S SUDHISH</t>
  </si>
  <si>
    <t>RAVIKAANTH PORTFOLIO SERVICES PRIVATE LIMITED</t>
  </si>
  <si>
    <t>CRANEINFRA</t>
  </si>
  <si>
    <t>BERAZMANHORMAZDDOCTOR</t>
  </si>
  <si>
    <t>PRADIP SHUDHAKARBHAI BIREWAR</t>
  </si>
  <si>
    <t>URVASHI JAIN</t>
  </si>
  <si>
    <t>SHALINI JAIN</t>
  </si>
  <si>
    <t>RAVI SHANKAR AGARWAL</t>
  </si>
  <si>
    <t>JAMSHRI</t>
  </si>
  <si>
    <t>MOTHER INDIA SECURITIES PVT LTD</t>
  </si>
  <si>
    <t>GAURAV BALI</t>
  </si>
  <si>
    <t>RAVINDRA PRABHAKAR KHARWANDIKAR</t>
  </si>
  <si>
    <t>MAYUR NARAYANDAS DARJI</t>
  </si>
  <si>
    <t>KDLL</t>
  </si>
  <si>
    <t>NITIN KHANNA HUF</t>
  </si>
  <si>
    <t>KAMALDEEP ARORA</t>
  </si>
  <si>
    <t>NATURAL</t>
  </si>
  <si>
    <t>BIDARAKEREJAYARAMEGOWDASUNITHA</t>
  </si>
  <si>
    <t>RAJKOTINV</t>
  </si>
  <si>
    <t>VASANTKUMAR DHANJIBHAI SHAH</t>
  </si>
  <si>
    <t>SANTOSH DESHPANDE</t>
  </si>
  <si>
    <t>SANGAMFIN</t>
  </si>
  <si>
    <t>L L SONI (HUF)</t>
  </si>
  <si>
    <t>LADHU LAL SONI</t>
  </si>
  <si>
    <t>R P SONI DAUGHTERS TRUST</t>
  </si>
  <si>
    <t>SARVOTTAM</t>
  </si>
  <si>
    <t>SPEXTRA MULTIBIZ PRIVATE LIMITED</t>
  </si>
  <si>
    <t>BRIJESH JITENDRA PAREKH</t>
  </si>
  <si>
    <t>REKHABEN ABHAYKUMAR MAHETA</t>
  </si>
  <si>
    <t>KAMALABEN BHERULAL PRAJAPATI</t>
  </si>
  <si>
    <t>SCARNOSE</t>
  </si>
  <si>
    <t>VEDANKIT TRADERS PRIVATE LIMITED</t>
  </si>
  <si>
    <t>JAY ANILKUMAR PATEL</t>
  </si>
  <si>
    <t>CHANDRIKABEN SAIJA</t>
  </si>
  <si>
    <t>VINOD PRABHULAL MEHTA</t>
  </si>
  <si>
    <t>DARSHIL NAGINBHAI PATEL</t>
  </si>
  <si>
    <t>NILA JITENDRAKUMAR GOHEL</t>
  </si>
  <si>
    <t>POOJABEN SHRENIKBHAI GOHIL</t>
  </si>
  <si>
    <t>JINAL PATEL</t>
  </si>
  <si>
    <t>SHILGRAVQ</t>
  </si>
  <si>
    <t>GOEL ANIL KUMAR</t>
  </si>
  <si>
    <t>SHINEFASH</t>
  </si>
  <si>
    <t>JIGNESH AMRUTLAL THOBHANI</t>
  </si>
  <si>
    <t>DHAVAL RAMESH MEHTA</t>
  </si>
  <si>
    <t>SIPL</t>
  </si>
  <si>
    <t>MOHAMMADAFZAL USMANGANI QURESHI</t>
  </si>
  <si>
    <t>RASHI AGRAWAL</t>
  </si>
  <si>
    <t>VETO ELECTROPOWERS INDIA PRIVATE LIMITED</t>
  </si>
  <si>
    <t>VMS</t>
  </si>
  <si>
    <t>SATISH KUMAR GUPTA (HUF)</t>
  </si>
  <si>
    <t>BABUNA DEVI</t>
  </si>
  <si>
    <t>WITS</t>
  </si>
  <si>
    <t>HIMANSHUKHERIA</t>
  </si>
  <si>
    <t>SHAH HEENA PARTH</t>
  </si>
  <si>
    <t>SANDEEP AGGARWAL</t>
  </si>
  <si>
    <t>MANISH NITIN THAKUR</t>
  </si>
  <si>
    <t>SHOBHIT KUMAR GARG</t>
  </si>
  <si>
    <t>AUSOMENT</t>
  </si>
  <si>
    <t>Ausom Enterprise Limited</t>
  </si>
  <si>
    <t>VEENA RAJESH SHAH</t>
  </si>
  <si>
    <t>BHANDARI</t>
  </si>
  <si>
    <t>Bhandari Hosiery Exp Ltd</t>
  </si>
  <si>
    <t>ANKITA VISHAL SHAH</t>
  </si>
  <si>
    <t>CINELINE</t>
  </si>
  <si>
    <t>Cineline India Limited</t>
  </si>
  <si>
    <t>DREAM ACHIEVER CONSULTANCY SERVICES PRIVATE LIMITED</t>
  </si>
  <si>
    <t>IITL</t>
  </si>
  <si>
    <t>Industrial Inv Trust Ltd</t>
  </si>
  <si>
    <t>Jindal Worldwide Ltd</t>
  </si>
  <si>
    <t>SAROJ KAILASH AGARWAL</t>
  </si>
  <si>
    <t>KERNEX</t>
  </si>
  <si>
    <t>Kernex Microsystems (Indi</t>
  </si>
  <si>
    <t>SAMARTH LIFE SCIENCES PRIVATE LIMITED</t>
  </si>
  <si>
    <t>LFIC</t>
  </si>
  <si>
    <t>Lakshmi Fin Ind Corp Ltd</t>
  </si>
  <si>
    <t>AMRITA JAIN</t>
  </si>
  <si>
    <t>MORARJEE</t>
  </si>
  <si>
    <t>Morarjee Textiles Limited</t>
  </si>
  <si>
    <t>MITTAL RIMPY</t>
  </si>
  <si>
    <t>MOS</t>
  </si>
  <si>
    <t>Mos Utility Limited</t>
  </si>
  <si>
    <t>MITHANI INVESTMENT AND TRADING PRIVATE LIMITED</t>
  </si>
  <si>
    <t>PAKKA</t>
  </si>
  <si>
    <t>PAKKA LIMITED</t>
  </si>
  <si>
    <t>PENIND</t>
  </si>
  <si>
    <t>MAGPRO SECURITIES PVT LTD</t>
  </si>
  <si>
    <t>PIONEEREMB</t>
  </si>
  <si>
    <t>Pioneer Embroideries Limi</t>
  </si>
  <si>
    <t>B.W.TRADERS</t>
  </si>
  <si>
    <t>SIMPLEXINF</t>
  </si>
  <si>
    <t>Simplex Infrastructures L</t>
  </si>
  <si>
    <t>SANTOSH INDUSTRIES LTD</t>
  </si>
  <si>
    <t>SONAHISONA</t>
  </si>
  <si>
    <t>Sona Hi Sona Jewell G Ltd</t>
  </si>
  <si>
    <t>ROHAN SUDHAKAR JADHAV</t>
  </si>
  <si>
    <t>HITESHBHAI PRABHUDAS JAIN</t>
  </si>
  <si>
    <t>VLSFINANCE</t>
  </si>
  <si>
    <t>VLS Finance Ltd.</t>
  </si>
  <si>
    <t>SALSET VINIMAY PVT.LTD.</t>
  </si>
  <si>
    <t>OPTUME INVESTMENTS</t>
  </si>
  <si>
    <t>SAWARNBHUMI VANIJYA PRIVATE LIMITED</t>
  </si>
  <si>
    <t>PAULOMI KETAN DOSHI</t>
  </si>
  <si>
    <t>GISOLUTION</t>
  </si>
  <si>
    <t>GI Engineering Solutions</t>
  </si>
  <si>
    <t>G G ENGINEERING LIMITED</t>
  </si>
  <si>
    <t>SILVERTOSS SHOPPERS PRIVATE LIMITED</t>
  </si>
  <si>
    <t>SANJEEV KUMAR</t>
  </si>
  <si>
    <t>VIRENDER SINGH</t>
  </si>
  <si>
    <t>NISHCHAYA TRADINGS PRIVATE LIMITED</t>
  </si>
  <si>
    <t>OMEGA TC SABRE HOLDINGS PTE LIMITED</t>
  </si>
  <si>
    <t>ICM FINANCE PRIVATE LIMITED</t>
  </si>
  <si>
    <t>TARACHAND</t>
  </si>
  <si>
    <t>Tara Chand Infra Soln Ltd</t>
  </si>
  <si>
    <t>KANTA DEVI CHAUDHARY</t>
  </si>
  <si>
    <t>Profit of Rs.7.5/-</t>
  </si>
  <si>
    <t>35</t>
  </si>
  <si>
    <t>4.20</t>
  </si>
  <si>
    <t>Loss of Rs.2.2/-</t>
  </si>
  <si>
    <t>Loss of Rs.15/-</t>
  </si>
  <si>
    <t>HINDUNILVR 2560 CE 31-AUG</t>
  </si>
  <si>
    <t>45-55</t>
  </si>
  <si>
    <t>24</t>
  </si>
  <si>
    <t>Profit of Rs.6.5/-</t>
  </si>
  <si>
    <t>32</t>
  </si>
  <si>
    <t>60-70</t>
  </si>
  <si>
    <t>Profit of Rs.10/-</t>
  </si>
  <si>
    <t>BHARATFORG 990 CE 31-AUG</t>
  </si>
  <si>
    <t>BHARATFORG 1010 CE 31-AUG</t>
  </si>
  <si>
    <t>Sell</t>
  </si>
  <si>
    <t>14.50</t>
  </si>
  <si>
    <t>9</t>
  </si>
  <si>
    <t>Profit of Rs.3/-</t>
  </si>
  <si>
    <t>COFORGE 5050 CE 31-AUG</t>
  </si>
  <si>
    <t>LT 2660 CE 31-AUG</t>
  </si>
  <si>
    <t>75-78</t>
  </si>
  <si>
    <t>110-130</t>
  </si>
  <si>
    <t>28-30</t>
  </si>
  <si>
    <t>Profit of Rs.57.5/-</t>
  </si>
  <si>
    <t>Profiit of Rs.65/-</t>
  </si>
  <si>
    <t>Profiit of Rs.145/-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</si>
</sst>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7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2" fontId="37" fillId="11" borderId="17" xfId="0" applyNumberFormat="1" applyFont="1" applyFill="1" applyBorder="1" applyAlignment="1">
      <alignment horizontal="center" vertical="center"/>
    </xf>
    <xf numFmtId="166" fontId="36" fillId="13" borderId="31" xfId="0" applyNumberFormat="1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6" fillId="11" borderId="2" xfId="0" applyNumberFormat="1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6" borderId="7" xfId="0" applyFont="1" applyFill="1" applyBorder="1" applyAlignment="1">
      <alignment horizontal="center" vertical="center"/>
    </xf>
    <xf numFmtId="0" fontId="37" fillId="16" borderId="36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165" fontId="36" fillId="11" borderId="3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36" xfId="0" applyFont="1" applyFill="1" applyBorder="1" applyAlignment="1">
      <alignment horizontal="center" vertical="center"/>
    </xf>
    <xf numFmtId="0" fontId="37" fillId="13" borderId="32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165" fontId="36" fillId="13" borderId="32" xfId="0" applyNumberFormat="1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6" fillId="11" borderId="32" xfId="0" applyFont="1" applyFill="1" applyBorder="1" applyAlignment="1">
      <alignment horizontal="center" vertical="center"/>
    </xf>
    <xf numFmtId="0" fontId="36" fillId="11" borderId="33" xfId="0" applyFont="1" applyFill="1" applyBorder="1" applyAlignment="1">
      <alignment horizontal="center" vertical="center"/>
    </xf>
    <xf numFmtId="165" fontId="36" fillId="11" borderId="32" xfId="0" applyNumberFormat="1" applyFont="1" applyFill="1" applyBorder="1" applyAlignment="1">
      <alignment horizontal="center" vertical="center"/>
    </xf>
    <xf numFmtId="165" fontId="36" fillId="11" borderId="33" xfId="0" applyNumberFormat="1" applyFont="1" applyFill="1" applyBorder="1" applyAlignment="1">
      <alignment horizontal="center" vertical="center"/>
    </xf>
    <xf numFmtId="0" fontId="37" fillId="11" borderId="34" xfId="0" applyFont="1" applyFill="1" applyBorder="1" applyAlignment="1">
      <alignment horizontal="center" vertical="center"/>
    </xf>
    <xf numFmtId="0" fontId="37" fillId="11" borderId="35" xfId="0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13" sqref="C13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45160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45160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6" t="s">
        <v>20</v>
      </c>
      <c r="F9" s="26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6"/>
      <c r="N9" s="27"/>
      <c r="O9" s="27"/>
      <c r="P9" s="27"/>
    </row>
    <row r="10" spans="1:16" ht="38.25">
      <c r="A10" s="347"/>
      <c r="B10" s="349"/>
      <c r="C10" s="349"/>
      <c r="D10" s="34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873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19399.55</v>
      </c>
      <c r="F11" s="35">
        <v>19380.533333333336</v>
      </c>
      <c r="G11" s="36">
        <v>19329.066666666673</v>
      </c>
      <c r="H11" s="36">
        <v>19258.583333333336</v>
      </c>
      <c r="I11" s="36">
        <v>19207.116666666672</v>
      </c>
      <c r="J11" s="36">
        <v>19451.016666666674</v>
      </c>
      <c r="K11" s="36">
        <v>19502.483333333341</v>
      </c>
      <c r="L11" s="36">
        <v>19572.966666666674</v>
      </c>
      <c r="M11" s="37">
        <v>19432</v>
      </c>
      <c r="N11" s="37">
        <v>19310.05</v>
      </c>
      <c r="O11" s="255">
        <v>12999550</v>
      </c>
      <c r="P11" s="257">
        <v>-6.6859987544939459E-3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44114.3</v>
      </c>
      <c r="F12" s="38">
        <v>44076.733333333337</v>
      </c>
      <c r="G12" s="39">
        <v>43937.566666666673</v>
      </c>
      <c r="H12" s="39">
        <v>43760.833333333336</v>
      </c>
      <c r="I12" s="39">
        <v>43621.666666666672</v>
      </c>
      <c r="J12" s="39">
        <v>44253.466666666674</v>
      </c>
      <c r="K12" s="39">
        <v>44392.633333333331</v>
      </c>
      <c r="L12" s="39">
        <v>44569.366666666676</v>
      </c>
      <c r="M12" s="31">
        <v>44215.9</v>
      </c>
      <c r="N12" s="31">
        <v>43900</v>
      </c>
      <c r="O12" s="256">
        <v>2226525</v>
      </c>
      <c r="P12" s="257">
        <v>-8.4474899926602565E-2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19620.650000000001</v>
      </c>
      <c r="F13" s="38">
        <v>19606.366666666669</v>
      </c>
      <c r="G13" s="39">
        <v>19554.283333333336</v>
      </c>
      <c r="H13" s="39">
        <v>19487.916666666668</v>
      </c>
      <c r="I13" s="39">
        <v>19435.833333333336</v>
      </c>
      <c r="J13" s="39">
        <v>19672.733333333337</v>
      </c>
      <c r="K13" s="39">
        <v>19724.816666666666</v>
      </c>
      <c r="L13" s="39">
        <v>19791.183333333338</v>
      </c>
      <c r="M13" s="31">
        <v>19658.45</v>
      </c>
      <c r="N13" s="31">
        <v>19540</v>
      </c>
      <c r="O13" s="256">
        <v>99360</v>
      </c>
      <c r="P13" s="258">
        <v>6.1992304403591277E-2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45166</v>
      </c>
      <c r="E14" s="38">
        <v>8626.85</v>
      </c>
      <c r="F14" s="38">
        <v>8620.6</v>
      </c>
      <c r="G14" s="39">
        <v>8590.25</v>
      </c>
      <c r="H14" s="39">
        <v>8553.65</v>
      </c>
      <c r="I14" s="39">
        <v>8523.2999999999993</v>
      </c>
      <c r="J14" s="39">
        <v>8657.2000000000007</v>
      </c>
      <c r="K14" s="39">
        <v>8687.5500000000029</v>
      </c>
      <c r="L14" s="39">
        <v>8724.1500000000015</v>
      </c>
      <c r="M14" s="31">
        <v>8650.9500000000007</v>
      </c>
      <c r="N14" s="31">
        <v>8584</v>
      </c>
      <c r="O14" s="256">
        <v>91650</v>
      </c>
      <c r="P14" s="258">
        <v>4.1084634346754316E-3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456.3</v>
      </c>
      <c r="F15" s="38">
        <v>453.45</v>
      </c>
      <c r="G15" s="39">
        <v>450.15</v>
      </c>
      <c r="H15" s="39">
        <v>444</v>
      </c>
      <c r="I15" s="39">
        <v>440.7</v>
      </c>
      <c r="J15" s="39">
        <v>459.59999999999997</v>
      </c>
      <c r="K15" s="39">
        <v>462.90000000000003</v>
      </c>
      <c r="L15" s="39">
        <v>469.04999999999995</v>
      </c>
      <c r="M15" s="31">
        <v>456.75</v>
      </c>
      <c r="N15" s="31">
        <v>447.3</v>
      </c>
      <c r="O15" s="256">
        <v>12027000</v>
      </c>
      <c r="P15" s="257">
        <v>-2.4881811395869621E-3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4327.25</v>
      </c>
      <c r="F16" s="38">
        <v>4305.2666666666664</v>
      </c>
      <c r="G16" s="39">
        <v>4272.5333333333328</v>
      </c>
      <c r="H16" s="39">
        <v>4217.8166666666666</v>
      </c>
      <c r="I16" s="39">
        <v>4185.083333333333</v>
      </c>
      <c r="J16" s="39">
        <v>4359.9833333333327</v>
      </c>
      <c r="K16" s="39">
        <v>4392.7166666666662</v>
      </c>
      <c r="L16" s="39">
        <v>4447.4333333333325</v>
      </c>
      <c r="M16" s="31">
        <v>4338</v>
      </c>
      <c r="N16" s="31">
        <v>4250.55</v>
      </c>
      <c r="O16" s="256">
        <v>1621750</v>
      </c>
      <c r="P16" s="257">
        <v>-7.9522862823061622E-3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23452.7</v>
      </c>
      <c r="F17" s="38">
        <v>23461.599999999995</v>
      </c>
      <c r="G17" s="39">
        <v>23332.69999999999</v>
      </c>
      <c r="H17" s="39">
        <v>23212.699999999993</v>
      </c>
      <c r="I17" s="39">
        <v>23083.799999999988</v>
      </c>
      <c r="J17" s="39">
        <v>23581.599999999991</v>
      </c>
      <c r="K17" s="39">
        <v>23710.499999999993</v>
      </c>
      <c r="L17" s="39">
        <v>23830.499999999993</v>
      </c>
      <c r="M17" s="31">
        <v>23590.5</v>
      </c>
      <c r="N17" s="31">
        <v>23341.599999999999</v>
      </c>
      <c r="O17" s="256">
        <v>77880</v>
      </c>
      <c r="P17" s="257">
        <v>-1.5384615384615385E-3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182.75</v>
      </c>
      <c r="F18" s="38">
        <v>181.43333333333331</v>
      </c>
      <c r="G18" s="39">
        <v>179.76666666666662</v>
      </c>
      <c r="H18" s="39">
        <v>176.7833333333333</v>
      </c>
      <c r="I18" s="39">
        <v>175.11666666666662</v>
      </c>
      <c r="J18" s="39">
        <v>184.41666666666663</v>
      </c>
      <c r="K18" s="39">
        <v>186.08333333333331</v>
      </c>
      <c r="L18" s="39">
        <v>189.06666666666663</v>
      </c>
      <c r="M18" s="31">
        <v>183.1</v>
      </c>
      <c r="N18" s="31">
        <v>178.45</v>
      </c>
      <c r="O18" s="256">
        <v>28490400</v>
      </c>
      <c r="P18" s="257">
        <v>-8.8296073642682698E-3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217.6</v>
      </c>
      <c r="F19" s="38">
        <v>216.96666666666667</v>
      </c>
      <c r="G19" s="39">
        <v>215.78333333333333</v>
      </c>
      <c r="H19" s="39">
        <v>213.96666666666667</v>
      </c>
      <c r="I19" s="39">
        <v>212.78333333333333</v>
      </c>
      <c r="J19" s="39">
        <v>218.78333333333333</v>
      </c>
      <c r="K19" s="39">
        <v>219.96666666666667</v>
      </c>
      <c r="L19" s="39">
        <v>221.78333333333333</v>
      </c>
      <c r="M19" s="31">
        <v>218.15</v>
      </c>
      <c r="N19" s="31">
        <v>215.15</v>
      </c>
      <c r="O19" s="256">
        <v>24229400</v>
      </c>
      <c r="P19" s="257">
        <v>-6.3972704979208869E-3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1978.35</v>
      </c>
      <c r="F20" s="38">
        <v>1965.0999999999997</v>
      </c>
      <c r="G20" s="39">
        <v>1943.3499999999995</v>
      </c>
      <c r="H20" s="39">
        <v>1908.3499999999997</v>
      </c>
      <c r="I20" s="39">
        <v>1886.5999999999995</v>
      </c>
      <c r="J20" s="39">
        <v>2000.0999999999995</v>
      </c>
      <c r="K20" s="39">
        <v>2021.85</v>
      </c>
      <c r="L20" s="39">
        <v>2056.8499999999995</v>
      </c>
      <c r="M20" s="31">
        <v>1986.85</v>
      </c>
      <c r="N20" s="31">
        <v>1930.1</v>
      </c>
      <c r="O20" s="256">
        <v>6848400</v>
      </c>
      <c r="P20" s="257">
        <v>-2.5343004456873197E-3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2643.3</v>
      </c>
      <c r="F21" s="38">
        <v>2633.0833333333335</v>
      </c>
      <c r="G21" s="39">
        <v>2605.2166666666672</v>
      </c>
      <c r="H21" s="39">
        <v>2567.1333333333337</v>
      </c>
      <c r="I21" s="39">
        <v>2539.2666666666673</v>
      </c>
      <c r="J21" s="39">
        <v>2671.166666666667</v>
      </c>
      <c r="K21" s="39">
        <v>2699.0333333333328</v>
      </c>
      <c r="L21" s="39">
        <v>2737.1166666666668</v>
      </c>
      <c r="M21" s="31">
        <v>2660.95</v>
      </c>
      <c r="N21" s="31">
        <v>2595</v>
      </c>
      <c r="O21" s="256">
        <v>12357000</v>
      </c>
      <c r="P21" s="257">
        <v>-1.3673044227868107E-2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860.65</v>
      </c>
      <c r="F22" s="38">
        <v>855.25</v>
      </c>
      <c r="G22" s="39">
        <v>844.25</v>
      </c>
      <c r="H22" s="39">
        <v>827.85</v>
      </c>
      <c r="I22" s="39">
        <v>816.85</v>
      </c>
      <c r="J22" s="39">
        <v>871.65</v>
      </c>
      <c r="K22" s="39">
        <v>882.65</v>
      </c>
      <c r="L22" s="39">
        <v>899.05</v>
      </c>
      <c r="M22" s="31">
        <v>866.25</v>
      </c>
      <c r="N22" s="31">
        <v>838.85</v>
      </c>
      <c r="O22" s="256">
        <v>44346400</v>
      </c>
      <c r="P22" s="257">
        <v>3.0793833795116871E-2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3828.75</v>
      </c>
      <c r="F23" s="38">
        <v>3825.6833333333329</v>
      </c>
      <c r="G23" s="39">
        <v>3786.6666666666661</v>
      </c>
      <c r="H23" s="39">
        <v>3744.583333333333</v>
      </c>
      <c r="I23" s="39">
        <v>3705.5666666666662</v>
      </c>
      <c r="J23" s="39">
        <v>3867.766666666666</v>
      </c>
      <c r="K23" s="39">
        <v>3906.7833333333333</v>
      </c>
      <c r="L23" s="39">
        <v>3948.8666666666659</v>
      </c>
      <c r="M23" s="31">
        <v>3864.7</v>
      </c>
      <c r="N23" s="31">
        <v>3783.6</v>
      </c>
      <c r="O23" s="256">
        <v>681400</v>
      </c>
      <c r="P23" s="257">
        <v>-2.4899828277046364E-2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467.25</v>
      </c>
      <c r="F24" s="38">
        <v>464.2166666666667</v>
      </c>
      <c r="G24" s="39">
        <v>457.43333333333339</v>
      </c>
      <c r="H24" s="39">
        <v>447.61666666666667</v>
      </c>
      <c r="I24" s="39">
        <v>440.83333333333337</v>
      </c>
      <c r="J24" s="39">
        <v>474.03333333333342</v>
      </c>
      <c r="K24" s="39">
        <v>480.81666666666672</v>
      </c>
      <c r="L24" s="39">
        <v>490.63333333333344</v>
      </c>
      <c r="M24" s="31">
        <v>471</v>
      </c>
      <c r="N24" s="31">
        <v>454.4</v>
      </c>
      <c r="O24" s="256">
        <v>68248800</v>
      </c>
      <c r="P24" s="257">
        <v>1.930211301682886E-2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4941.3</v>
      </c>
      <c r="F25" s="38">
        <v>4917.2666666666664</v>
      </c>
      <c r="G25" s="39">
        <v>4876.583333333333</v>
      </c>
      <c r="H25" s="39">
        <v>4811.8666666666668</v>
      </c>
      <c r="I25" s="39">
        <v>4771.1833333333334</v>
      </c>
      <c r="J25" s="39">
        <v>4981.9833333333327</v>
      </c>
      <c r="K25" s="39">
        <v>5022.666666666667</v>
      </c>
      <c r="L25" s="39">
        <v>5087.3833333333323</v>
      </c>
      <c r="M25" s="31">
        <v>4957.95</v>
      </c>
      <c r="N25" s="31">
        <v>4852.55</v>
      </c>
      <c r="O25" s="256">
        <v>2568375</v>
      </c>
      <c r="P25" s="257">
        <v>-3.0984719864176571E-2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398.7</v>
      </c>
      <c r="F26" s="38">
        <v>396.2</v>
      </c>
      <c r="G26" s="39">
        <v>392.95</v>
      </c>
      <c r="H26" s="39">
        <v>387.2</v>
      </c>
      <c r="I26" s="39">
        <v>383.95</v>
      </c>
      <c r="J26" s="39">
        <v>401.95</v>
      </c>
      <c r="K26" s="39">
        <v>405.2</v>
      </c>
      <c r="L26" s="39">
        <v>410.95</v>
      </c>
      <c r="M26" s="31">
        <v>399.45</v>
      </c>
      <c r="N26" s="31">
        <v>390.45</v>
      </c>
      <c r="O26" s="256">
        <v>11609300</v>
      </c>
      <c r="P26" s="257">
        <v>-5.8232639394380547E-3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187.05</v>
      </c>
      <c r="F27" s="38">
        <v>186.51666666666665</v>
      </c>
      <c r="G27" s="39">
        <v>184.7833333333333</v>
      </c>
      <c r="H27" s="39">
        <v>182.51666666666665</v>
      </c>
      <c r="I27" s="39">
        <v>180.7833333333333</v>
      </c>
      <c r="J27" s="39">
        <v>188.7833333333333</v>
      </c>
      <c r="K27" s="39">
        <v>190.51666666666665</v>
      </c>
      <c r="L27" s="39">
        <v>192.7833333333333</v>
      </c>
      <c r="M27" s="31">
        <v>188.25</v>
      </c>
      <c r="N27" s="31">
        <v>184.25</v>
      </c>
      <c r="O27" s="256">
        <v>82350000</v>
      </c>
      <c r="P27" s="257">
        <v>5.1263273526180883E-3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3192.7</v>
      </c>
      <c r="F28" s="38">
        <v>3184.0666666666671</v>
      </c>
      <c r="G28" s="39">
        <v>3170.6333333333341</v>
      </c>
      <c r="H28" s="39">
        <v>3148.5666666666671</v>
      </c>
      <c r="I28" s="39">
        <v>3135.1333333333341</v>
      </c>
      <c r="J28" s="39">
        <v>3206.1333333333341</v>
      </c>
      <c r="K28" s="39">
        <v>3219.5666666666675</v>
      </c>
      <c r="L28" s="39">
        <v>3241.6333333333341</v>
      </c>
      <c r="M28" s="31">
        <v>3197.5</v>
      </c>
      <c r="N28" s="31">
        <v>3162</v>
      </c>
      <c r="O28" s="256">
        <v>5070200</v>
      </c>
      <c r="P28" s="257">
        <v>-2.2593206616031151E-2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1984.35</v>
      </c>
      <c r="F29" s="38">
        <v>1971.1499999999999</v>
      </c>
      <c r="G29" s="39">
        <v>1948.3999999999996</v>
      </c>
      <c r="H29" s="39">
        <v>1912.4499999999998</v>
      </c>
      <c r="I29" s="39">
        <v>1889.6999999999996</v>
      </c>
      <c r="J29" s="39">
        <v>2007.0999999999997</v>
      </c>
      <c r="K29" s="39">
        <v>2029.8500000000001</v>
      </c>
      <c r="L29" s="39">
        <v>2065.7999999999997</v>
      </c>
      <c r="M29" s="31">
        <v>1993.9</v>
      </c>
      <c r="N29" s="31">
        <v>1935.2</v>
      </c>
      <c r="O29" s="256">
        <v>3810928</v>
      </c>
      <c r="P29" s="257">
        <v>3.3819692723934679E-3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6789</v>
      </c>
      <c r="F30" s="38">
        <v>6776.55</v>
      </c>
      <c r="G30" s="39">
        <v>6734.1500000000005</v>
      </c>
      <c r="H30" s="39">
        <v>6679.3</v>
      </c>
      <c r="I30" s="39">
        <v>6636.9000000000005</v>
      </c>
      <c r="J30" s="39">
        <v>6831.4000000000005</v>
      </c>
      <c r="K30" s="39">
        <v>6873.8</v>
      </c>
      <c r="L30" s="39">
        <v>6928.6500000000005</v>
      </c>
      <c r="M30" s="31">
        <v>6818.95</v>
      </c>
      <c r="N30" s="31">
        <v>6721.7</v>
      </c>
      <c r="O30" s="256">
        <v>416775</v>
      </c>
      <c r="P30" s="257">
        <v>-3.4740316136876843E-2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709.15</v>
      </c>
      <c r="F31" s="38">
        <v>709.23333333333323</v>
      </c>
      <c r="G31" s="39">
        <v>704.51666666666642</v>
      </c>
      <c r="H31" s="39">
        <v>699.88333333333321</v>
      </c>
      <c r="I31" s="39">
        <v>695.1666666666664</v>
      </c>
      <c r="J31" s="39">
        <v>713.86666666666645</v>
      </c>
      <c r="K31" s="39">
        <v>718.58333333333337</v>
      </c>
      <c r="L31" s="39">
        <v>723.21666666666647</v>
      </c>
      <c r="M31" s="31">
        <v>713.95</v>
      </c>
      <c r="N31" s="31">
        <v>704.6</v>
      </c>
      <c r="O31" s="256">
        <v>13451000</v>
      </c>
      <c r="P31" s="257">
        <v>-1.6236378263731442E-2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856.55</v>
      </c>
      <c r="F32" s="38">
        <v>858.61666666666667</v>
      </c>
      <c r="G32" s="39">
        <v>847.93333333333339</v>
      </c>
      <c r="H32" s="39">
        <v>839.31666666666672</v>
      </c>
      <c r="I32" s="39">
        <v>828.63333333333344</v>
      </c>
      <c r="J32" s="39">
        <v>867.23333333333335</v>
      </c>
      <c r="K32" s="39">
        <v>877.91666666666652</v>
      </c>
      <c r="L32" s="39">
        <v>886.5333333333333</v>
      </c>
      <c r="M32" s="31">
        <v>869.3</v>
      </c>
      <c r="N32" s="31">
        <v>850</v>
      </c>
      <c r="O32" s="256">
        <v>15264700</v>
      </c>
      <c r="P32" s="257">
        <v>-1.223549733697999E-3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952.85</v>
      </c>
      <c r="F33" s="38">
        <v>950.68333333333339</v>
      </c>
      <c r="G33" s="39">
        <v>946.86666666666679</v>
      </c>
      <c r="H33" s="39">
        <v>940.88333333333344</v>
      </c>
      <c r="I33" s="39">
        <v>937.06666666666683</v>
      </c>
      <c r="J33" s="39">
        <v>956.66666666666674</v>
      </c>
      <c r="K33" s="39">
        <v>960.48333333333335</v>
      </c>
      <c r="L33" s="39">
        <v>966.4666666666667</v>
      </c>
      <c r="M33" s="31">
        <v>954.5</v>
      </c>
      <c r="N33" s="31">
        <v>944.7</v>
      </c>
      <c r="O33" s="256">
        <v>44515000</v>
      </c>
      <c r="P33" s="257">
        <v>-2.6089810206202484E-2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4622.05</v>
      </c>
      <c r="F34" s="38">
        <v>4623.8166666666666</v>
      </c>
      <c r="G34" s="39">
        <v>4603.8833333333332</v>
      </c>
      <c r="H34" s="39">
        <v>4585.7166666666662</v>
      </c>
      <c r="I34" s="39">
        <v>4565.7833333333328</v>
      </c>
      <c r="J34" s="39">
        <v>4641.9833333333336</v>
      </c>
      <c r="K34" s="39">
        <v>4661.9166666666661</v>
      </c>
      <c r="L34" s="39">
        <v>4680.0833333333339</v>
      </c>
      <c r="M34" s="31">
        <v>4643.75</v>
      </c>
      <c r="N34" s="31">
        <v>4605.6499999999996</v>
      </c>
      <c r="O34" s="256">
        <v>2500000</v>
      </c>
      <c r="P34" s="257">
        <v>-7.6411630445569114E-3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1482.6</v>
      </c>
      <c r="F35" s="38">
        <v>1474.8833333333332</v>
      </c>
      <c r="G35" s="39">
        <v>1461.0666666666664</v>
      </c>
      <c r="H35" s="39">
        <v>1439.5333333333331</v>
      </c>
      <c r="I35" s="39">
        <v>1425.7166666666662</v>
      </c>
      <c r="J35" s="39">
        <v>1496.4166666666665</v>
      </c>
      <c r="K35" s="39">
        <v>1510.2333333333331</v>
      </c>
      <c r="L35" s="39">
        <v>1531.7666666666667</v>
      </c>
      <c r="M35" s="31">
        <v>1488.7</v>
      </c>
      <c r="N35" s="31">
        <v>1453.35</v>
      </c>
      <c r="O35" s="256">
        <v>10205000</v>
      </c>
      <c r="P35" s="257">
        <v>2.9484029484029483E-3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7051.6</v>
      </c>
      <c r="F36" s="38">
        <v>6979.0333333333328</v>
      </c>
      <c r="G36" s="39">
        <v>6890.6166666666659</v>
      </c>
      <c r="H36" s="39">
        <v>6729.6333333333332</v>
      </c>
      <c r="I36" s="39">
        <v>6641.2166666666662</v>
      </c>
      <c r="J36" s="39">
        <v>7140.0166666666655</v>
      </c>
      <c r="K36" s="39">
        <v>7228.4333333333334</v>
      </c>
      <c r="L36" s="39">
        <v>7389.4166666666652</v>
      </c>
      <c r="M36" s="31">
        <v>7067.45</v>
      </c>
      <c r="N36" s="31">
        <v>6818.05</v>
      </c>
      <c r="O36" s="256">
        <v>5012125</v>
      </c>
      <c r="P36" s="257">
        <v>-2.9010776123017314E-2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2379.35</v>
      </c>
      <c r="F37" s="38">
        <v>2385.0499999999997</v>
      </c>
      <c r="G37" s="39">
        <v>2365.1999999999994</v>
      </c>
      <c r="H37" s="39">
        <v>2351.0499999999997</v>
      </c>
      <c r="I37" s="39">
        <v>2331.1999999999994</v>
      </c>
      <c r="J37" s="39">
        <v>2399.1999999999994</v>
      </c>
      <c r="K37" s="39">
        <v>2419.0499999999997</v>
      </c>
      <c r="L37" s="39">
        <v>2433.1999999999994</v>
      </c>
      <c r="M37" s="31">
        <v>2404.9</v>
      </c>
      <c r="N37" s="31">
        <v>2370.9</v>
      </c>
      <c r="O37" s="256">
        <v>1952700</v>
      </c>
      <c r="P37" s="257">
        <v>7.8971817900278726E-3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390.5</v>
      </c>
      <c r="F38" s="38">
        <v>388.26666666666665</v>
      </c>
      <c r="G38" s="39">
        <v>384.93333333333328</v>
      </c>
      <c r="H38" s="39">
        <v>379.36666666666662</v>
      </c>
      <c r="I38" s="39">
        <v>376.03333333333325</v>
      </c>
      <c r="J38" s="39">
        <v>393.83333333333331</v>
      </c>
      <c r="K38" s="39">
        <v>397.16666666666669</v>
      </c>
      <c r="L38" s="39">
        <v>402.73333333333335</v>
      </c>
      <c r="M38" s="31">
        <v>391.6</v>
      </c>
      <c r="N38" s="31">
        <v>382.7</v>
      </c>
      <c r="O38" s="256">
        <v>11254400</v>
      </c>
      <c r="P38" s="257">
        <v>2.8362573099415204E-2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230.75</v>
      </c>
      <c r="F39" s="38">
        <v>230.21666666666667</v>
      </c>
      <c r="G39" s="39">
        <v>228.23333333333335</v>
      </c>
      <c r="H39" s="39">
        <v>225.71666666666667</v>
      </c>
      <c r="I39" s="39">
        <v>223.73333333333335</v>
      </c>
      <c r="J39" s="39">
        <v>232.73333333333335</v>
      </c>
      <c r="K39" s="39">
        <v>234.71666666666664</v>
      </c>
      <c r="L39" s="39">
        <v>237.23333333333335</v>
      </c>
      <c r="M39" s="31">
        <v>232.2</v>
      </c>
      <c r="N39" s="31">
        <v>227.7</v>
      </c>
      <c r="O39" s="256">
        <v>84007500</v>
      </c>
      <c r="P39" s="257">
        <v>-2.8393812346392946E-2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191.45</v>
      </c>
      <c r="F40" s="38">
        <v>191.35</v>
      </c>
      <c r="G40" s="39">
        <v>190.39999999999998</v>
      </c>
      <c r="H40" s="39">
        <v>189.35</v>
      </c>
      <c r="I40" s="39">
        <v>188.39999999999998</v>
      </c>
      <c r="J40" s="39">
        <v>192.39999999999998</v>
      </c>
      <c r="K40" s="39">
        <v>193.34999999999997</v>
      </c>
      <c r="L40" s="39">
        <v>194.39999999999998</v>
      </c>
      <c r="M40" s="31">
        <v>192.3</v>
      </c>
      <c r="N40" s="31">
        <v>190.3</v>
      </c>
      <c r="O40" s="256">
        <v>110857500</v>
      </c>
      <c r="P40" s="257">
        <v>-6.3447118661842591E-3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1732.4</v>
      </c>
      <c r="F41" s="38">
        <v>1727.7666666666664</v>
      </c>
      <c r="G41" s="39">
        <v>1719.2333333333329</v>
      </c>
      <c r="H41" s="39">
        <v>1706.0666666666664</v>
      </c>
      <c r="I41" s="39">
        <v>1697.5333333333328</v>
      </c>
      <c r="J41" s="39">
        <v>1740.9333333333329</v>
      </c>
      <c r="K41" s="39">
        <v>1749.4666666666667</v>
      </c>
      <c r="L41" s="39">
        <v>1762.633333333333</v>
      </c>
      <c r="M41" s="31">
        <v>1736.3</v>
      </c>
      <c r="N41" s="31">
        <v>1714.6</v>
      </c>
      <c r="O41" s="256">
        <v>2120625</v>
      </c>
      <c r="P41" s="257">
        <v>-1.032551627581379E-2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129.30000000000001</v>
      </c>
      <c r="F42" s="38">
        <v>128.71666666666667</v>
      </c>
      <c r="G42" s="39">
        <v>127.83333333333334</v>
      </c>
      <c r="H42" s="39">
        <v>126.36666666666667</v>
      </c>
      <c r="I42" s="39">
        <v>125.48333333333335</v>
      </c>
      <c r="J42" s="39">
        <v>130.18333333333334</v>
      </c>
      <c r="K42" s="39">
        <v>131.06666666666666</v>
      </c>
      <c r="L42" s="39">
        <v>132.53333333333333</v>
      </c>
      <c r="M42" s="31">
        <v>129.6</v>
      </c>
      <c r="N42" s="31">
        <v>127.25</v>
      </c>
      <c r="O42" s="256">
        <v>81823500</v>
      </c>
      <c r="P42" s="257">
        <v>6.732589943193772E-3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701.95</v>
      </c>
      <c r="F43" s="38">
        <v>700.48333333333323</v>
      </c>
      <c r="G43" s="39">
        <v>697.96666666666647</v>
      </c>
      <c r="H43" s="39">
        <v>693.98333333333323</v>
      </c>
      <c r="I43" s="39">
        <v>691.46666666666647</v>
      </c>
      <c r="J43" s="39">
        <v>704.46666666666647</v>
      </c>
      <c r="K43" s="39">
        <v>706.98333333333312</v>
      </c>
      <c r="L43" s="39">
        <v>710.96666666666647</v>
      </c>
      <c r="M43" s="31">
        <v>703</v>
      </c>
      <c r="N43" s="31">
        <v>696.5</v>
      </c>
      <c r="O43" s="256">
        <v>8725200</v>
      </c>
      <c r="P43" s="257">
        <v>5.0454086781029264E-4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982</v>
      </c>
      <c r="F44" s="38">
        <v>980.69999999999993</v>
      </c>
      <c r="G44" s="39">
        <v>969.39999999999986</v>
      </c>
      <c r="H44" s="39">
        <v>956.8</v>
      </c>
      <c r="I44" s="39">
        <v>945.49999999999989</v>
      </c>
      <c r="J44" s="39">
        <v>993.29999999999984</v>
      </c>
      <c r="K44" s="39">
        <v>1004.5999999999998</v>
      </c>
      <c r="L44" s="39">
        <v>1017.1999999999998</v>
      </c>
      <c r="M44" s="31">
        <v>992</v>
      </c>
      <c r="N44" s="31">
        <v>968.1</v>
      </c>
      <c r="O44" s="256">
        <v>9325000</v>
      </c>
      <c r="P44" s="257">
        <v>0.12484921592279856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871.5</v>
      </c>
      <c r="F45" s="38">
        <v>867.2166666666667</v>
      </c>
      <c r="G45" s="39">
        <v>861.23333333333335</v>
      </c>
      <c r="H45" s="39">
        <v>850.9666666666667</v>
      </c>
      <c r="I45" s="39">
        <v>844.98333333333335</v>
      </c>
      <c r="J45" s="39">
        <v>877.48333333333335</v>
      </c>
      <c r="K45" s="39">
        <v>883.4666666666667</v>
      </c>
      <c r="L45" s="39">
        <v>893.73333333333335</v>
      </c>
      <c r="M45" s="31">
        <v>873.2</v>
      </c>
      <c r="N45" s="31">
        <v>856.95</v>
      </c>
      <c r="O45" s="256">
        <v>39964600</v>
      </c>
      <c r="P45" s="257">
        <v>-4.0394439824165379E-4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101.1</v>
      </c>
      <c r="F46" s="38">
        <v>99.983333333333334</v>
      </c>
      <c r="G46" s="39">
        <v>98.566666666666663</v>
      </c>
      <c r="H46" s="39">
        <v>96.033333333333331</v>
      </c>
      <c r="I46" s="39">
        <v>94.61666666666666</v>
      </c>
      <c r="J46" s="39">
        <v>102.51666666666667</v>
      </c>
      <c r="K46" s="39">
        <v>103.93333333333332</v>
      </c>
      <c r="L46" s="39">
        <v>106.46666666666667</v>
      </c>
      <c r="M46" s="31">
        <v>101.4</v>
      </c>
      <c r="N46" s="31">
        <v>97.45</v>
      </c>
      <c r="O46" s="256">
        <v>109189500</v>
      </c>
      <c r="P46" s="257">
        <v>-2.1822970557802652E-2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260.2</v>
      </c>
      <c r="F47" s="38">
        <v>259.5333333333333</v>
      </c>
      <c r="G47" s="39">
        <v>258.61666666666662</v>
      </c>
      <c r="H47" s="39">
        <v>257.0333333333333</v>
      </c>
      <c r="I47" s="39">
        <v>256.11666666666662</v>
      </c>
      <c r="J47" s="39">
        <v>261.11666666666662</v>
      </c>
      <c r="K47" s="39">
        <v>262.03333333333336</v>
      </c>
      <c r="L47" s="39">
        <v>263.61666666666662</v>
      </c>
      <c r="M47" s="31">
        <v>260.45</v>
      </c>
      <c r="N47" s="31">
        <v>257.95</v>
      </c>
      <c r="O47" s="256">
        <v>30672500</v>
      </c>
      <c r="P47" s="257">
        <v>-8.9660743134087235E-3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18265.849999999999</v>
      </c>
      <c r="F48" s="38">
        <v>18262.95</v>
      </c>
      <c r="G48" s="39">
        <v>18189.900000000001</v>
      </c>
      <c r="H48" s="39">
        <v>18113.95</v>
      </c>
      <c r="I48" s="39">
        <v>18040.900000000001</v>
      </c>
      <c r="J48" s="39">
        <v>18338.900000000001</v>
      </c>
      <c r="K48" s="39">
        <v>18411.949999999997</v>
      </c>
      <c r="L48" s="39">
        <v>18487.900000000001</v>
      </c>
      <c r="M48" s="31">
        <v>18336</v>
      </c>
      <c r="N48" s="31">
        <v>18187</v>
      </c>
      <c r="O48" s="256">
        <v>189450</v>
      </c>
      <c r="P48" s="257">
        <v>-1.328125E-2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353.25</v>
      </c>
      <c r="F49" s="38">
        <v>352.93333333333334</v>
      </c>
      <c r="G49" s="39">
        <v>350.9666666666667</v>
      </c>
      <c r="H49" s="39">
        <v>348.68333333333334</v>
      </c>
      <c r="I49" s="39">
        <v>346.7166666666667</v>
      </c>
      <c r="J49" s="39">
        <v>355.2166666666667</v>
      </c>
      <c r="K49" s="39">
        <v>357.18333333333328</v>
      </c>
      <c r="L49" s="39">
        <v>359.4666666666667</v>
      </c>
      <c r="M49" s="31">
        <v>354.9</v>
      </c>
      <c r="N49" s="31">
        <v>350.65</v>
      </c>
      <c r="O49" s="256">
        <v>30349800</v>
      </c>
      <c r="P49" s="257">
        <v>1.1863099827985053E-4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4524.55</v>
      </c>
      <c r="F50" s="38">
        <v>4530.75</v>
      </c>
      <c r="G50" s="39">
        <v>4501.3500000000004</v>
      </c>
      <c r="H50" s="39">
        <v>4478.1500000000005</v>
      </c>
      <c r="I50" s="39">
        <v>4448.7500000000009</v>
      </c>
      <c r="J50" s="39">
        <v>4553.95</v>
      </c>
      <c r="K50" s="39">
        <v>4583.3499999999995</v>
      </c>
      <c r="L50" s="39">
        <v>4606.5499999999993</v>
      </c>
      <c r="M50" s="31">
        <v>4560.1499999999996</v>
      </c>
      <c r="N50" s="31">
        <v>4507.55</v>
      </c>
      <c r="O50" s="256">
        <v>2740200</v>
      </c>
      <c r="P50" s="257">
        <v>3.001464128843338E-3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464.15</v>
      </c>
      <c r="F51" s="38">
        <v>460.3</v>
      </c>
      <c r="G51" s="39">
        <v>455.8</v>
      </c>
      <c r="H51" s="39">
        <v>447.45</v>
      </c>
      <c r="I51" s="39">
        <v>442.95</v>
      </c>
      <c r="J51" s="39">
        <v>468.65000000000003</v>
      </c>
      <c r="K51" s="39">
        <v>473.15000000000003</v>
      </c>
      <c r="L51" s="39">
        <v>481.50000000000006</v>
      </c>
      <c r="M51" s="31">
        <v>464.8</v>
      </c>
      <c r="N51" s="31">
        <v>451.95</v>
      </c>
      <c r="O51" s="256">
        <v>7014000</v>
      </c>
      <c r="P51" s="257">
        <v>4.2199108469539379E-2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329.25</v>
      </c>
      <c r="F52" s="38">
        <v>329.76666666666665</v>
      </c>
      <c r="G52" s="39">
        <v>327.43333333333328</v>
      </c>
      <c r="H52" s="39">
        <v>325.61666666666662</v>
      </c>
      <c r="I52" s="39">
        <v>323.28333333333325</v>
      </c>
      <c r="J52" s="39">
        <v>331.58333333333331</v>
      </c>
      <c r="K52" s="39">
        <v>333.91666666666669</v>
      </c>
      <c r="L52" s="39">
        <v>335.73333333333335</v>
      </c>
      <c r="M52" s="31">
        <v>332.1</v>
      </c>
      <c r="N52" s="31">
        <v>327.95</v>
      </c>
      <c r="O52" s="256">
        <v>56856600</v>
      </c>
      <c r="P52" s="257">
        <v>4.9632528395533075E-3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744.45</v>
      </c>
      <c r="F53" s="38">
        <v>740.5333333333333</v>
      </c>
      <c r="G53" s="39">
        <v>732.01666666666665</v>
      </c>
      <c r="H53" s="39">
        <v>719.58333333333337</v>
      </c>
      <c r="I53" s="39">
        <v>711.06666666666672</v>
      </c>
      <c r="J53" s="39">
        <v>752.96666666666658</v>
      </c>
      <c r="K53" s="39">
        <v>761.48333333333323</v>
      </c>
      <c r="L53" s="39">
        <v>773.91666666666652</v>
      </c>
      <c r="M53" s="31">
        <v>749.05</v>
      </c>
      <c r="N53" s="31">
        <v>728.1</v>
      </c>
      <c r="O53" s="256">
        <v>5078775</v>
      </c>
      <c r="P53" s="257">
        <v>-3.4436579299789555E-3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261.55</v>
      </c>
      <c r="F54" s="38">
        <v>261.28333333333336</v>
      </c>
      <c r="G54" s="39">
        <v>258.9666666666667</v>
      </c>
      <c r="H54" s="39">
        <v>256.38333333333333</v>
      </c>
      <c r="I54" s="39">
        <v>254.06666666666666</v>
      </c>
      <c r="J54" s="39">
        <v>263.86666666666673</v>
      </c>
      <c r="K54" s="39">
        <v>266.18333333333345</v>
      </c>
      <c r="L54" s="39">
        <v>268.76666666666677</v>
      </c>
      <c r="M54" s="31">
        <v>263.60000000000002</v>
      </c>
      <c r="N54" s="31">
        <v>258.7</v>
      </c>
      <c r="O54" s="256">
        <v>13073900</v>
      </c>
      <c r="P54" s="257">
        <v>-3.2616336285674119E-2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1046.75</v>
      </c>
      <c r="F55" s="38">
        <v>1041.3666666666666</v>
      </c>
      <c r="G55" s="39">
        <v>1027.7333333333331</v>
      </c>
      <c r="H55" s="39">
        <v>1008.7166666666666</v>
      </c>
      <c r="I55" s="39">
        <v>995.08333333333314</v>
      </c>
      <c r="J55" s="39">
        <v>1060.3833333333332</v>
      </c>
      <c r="K55" s="39">
        <v>1074.0166666666669</v>
      </c>
      <c r="L55" s="39">
        <v>1093.0333333333331</v>
      </c>
      <c r="M55" s="31">
        <v>1055</v>
      </c>
      <c r="N55" s="31">
        <v>1022.35</v>
      </c>
      <c r="O55" s="256">
        <v>13333750</v>
      </c>
      <c r="P55" s="257">
        <v>-1.6594450078362681E-2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1236.6500000000001</v>
      </c>
      <c r="F56" s="38">
        <v>1237.4833333333333</v>
      </c>
      <c r="G56" s="39">
        <v>1231.8666666666668</v>
      </c>
      <c r="H56" s="39">
        <v>1227.0833333333335</v>
      </c>
      <c r="I56" s="39">
        <v>1221.4666666666669</v>
      </c>
      <c r="J56" s="39">
        <v>1242.2666666666667</v>
      </c>
      <c r="K56" s="39">
        <v>1247.883333333333</v>
      </c>
      <c r="L56" s="39">
        <v>1252.6666666666665</v>
      </c>
      <c r="M56" s="31">
        <v>1243.0999999999999</v>
      </c>
      <c r="N56" s="31">
        <v>1232.7</v>
      </c>
      <c r="O56" s="256">
        <v>10379850</v>
      </c>
      <c r="P56" s="257">
        <v>-3.4055165739172513E-2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230.25</v>
      </c>
      <c r="F57" s="38">
        <v>229.38333333333333</v>
      </c>
      <c r="G57" s="39">
        <v>227.96666666666664</v>
      </c>
      <c r="H57" s="39">
        <v>225.68333333333331</v>
      </c>
      <c r="I57" s="39">
        <v>224.26666666666662</v>
      </c>
      <c r="J57" s="39">
        <v>231.66666666666666</v>
      </c>
      <c r="K57" s="39">
        <v>233.08333333333334</v>
      </c>
      <c r="L57" s="39">
        <v>235.36666666666667</v>
      </c>
      <c r="M57" s="31">
        <v>230.8</v>
      </c>
      <c r="N57" s="31">
        <v>227.1</v>
      </c>
      <c r="O57" s="256">
        <v>79909200</v>
      </c>
      <c r="P57" s="257">
        <v>-9.6814490943160532E-3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5007.2</v>
      </c>
      <c r="F58" s="38">
        <v>4984.9333333333334</v>
      </c>
      <c r="G58" s="39">
        <v>4943.3666666666668</v>
      </c>
      <c r="H58" s="39">
        <v>4879.5333333333338</v>
      </c>
      <c r="I58" s="39">
        <v>4837.9666666666672</v>
      </c>
      <c r="J58" s="39">
        <v>5048.7666666666664</v>
      </c>
      <c r="K58" s="39">
        <v>5090.3333333333339</v>
      </c>
      <c r="L58" s="39">
        <v>5154.1666666666661</v>
      </c>
      <c r="M58" s="31">
        <v>5026.5</v>
      </c>
      <c r="N58" s="31">
        <v>4921.1000000000004</v>
      </c>
      <c r="O58" s="256">
        <v>994800</v>
      </c>
      <c r="P58" s="257">
        <v>3.6319612590799033E-3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2000.4</v>
      </c>
      <c r="F59" s="38">
        <v>1999.75</v>
      </c>
      <c r="G59" s="39">
        <v>1990.9</v>
      </c>
      <c r="H59" s="39">
        <v>1981.4</v>
      </c>
      <c r="I59" s="39">
        <v>1972.5500000000002</v>
      </c>
      <c r="J59" s="39">
        <v>2009.25</v>
      </c>
      <c r="K59" s="39">
        <v>2018.1</v>
      </c>
      <c r="L59" s="39">
        <v>2027.6</v>
      </c>
      <c r="M59" s="31">
        <v>2008.6</v>
      </c>
      <c r="N59" s="31">
        <v>1990.25</v>
      </c>
      <c r="O59" s="256">
        <v>2425500</v>
      </c>
      <c r="P59" s="257">
        <v>-8.8672768878718528E-3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659.15</v>
      </c>
      <c r="F60" s="38">
        <v>658.7</v>
      </c>
      <c r="G60" s="39">
        <v>655.40000000000009</v>
      </c>
      <c r="H60" s="39">
        <v>651.65000000000009</v>
      </c>
      <c r="I60" s="39">
        <v>648.35000000000014</v>
      </c>
      <c r="J60" s="39">
        <v>662.45</v>
      </c>
      <c r="K60" s="39">
        <v>665.75</v>
      </c>
      <c r="L60" s="39">
        <v>669.5</v>
      </c>
      <c r="M60" s="31">
        <v>662</v>
      </c>
      <c r="N60" s="31">
        <v>654.95000000000005</v>
      </c>
      <c r="O60" s="256">
        <v>5026000</v>
      </c>
      <c r="P60" s="257">
        <v>-1.5891934843067143E-3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1074.9000000000001</v>
      </c>
      <c r="F61" s="38">
        <v>1077.2833333333333</v>
      </c>
      <c r="G61" s="39">
        <v>1060.9666666666667</v>
      </c>
      <c r="H61" s="39">
        <v>1047.0333333333333</v>
      </c>
      <c r="I61" s="39">
        <v>1030.7166666666667</v>
      </c>
      <c r="J61" s="39">
        <v>1091.2166666666667</v>
      </c>
      <c r="K61" s="39">
        <v>1107.5333333333333</v>
      </c>
      <c r="L61" s="39">
        <v>1121.4666666666667</v>
      </c>
      <c r="M61" s="31">
        <v>1093.5999999999999</v>
      </c>
      <c r="N61" s="31">
        <v>1063.3499999999999</v>
      </c>
      <c r="O61" s="256">
        <v>1772400</v>
      </c>
      <c r="P61" s="257">
        <v>1.4016820184221065E-2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292.95</v>
      </c>
      <c r="F62" s="38">
        <v>292.48333333333335</v>
      </c>
      <c r="G62" s="39">
        <v>290.66666666666669</v>
      </c>
      <c r="H62" s="39">
        <v>288.38333333333333</v>
      </c>
      <c r="I62" s="39">
        <v>286.56666666666666</v>
      </c>
      <c r="J62" s="39">
        <v>294.76666666666671</v>
      </c>
      <c r="K62" s="39">
        <v>296.58333333333331</v>
      </c>
      <c r="L62" s="39">
        <v>298.86666666666673</v>
      </c>
      <c r="M62" s="31">
        <v>294.3</v>
      </c>
      <c r="N62" s="31">
        <v>290.2</v>
      </c>
      <c r="O62" s="256">
        <v>11716200</v>
      </c>
      <c r="P62" s="257">
        <v>-2.1350172906329876E-2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122.8</v>
      </c>
      <c r="F63" s="38">
        <v>122.33333333333333</v>
      </c>
      <c r="G63" s="39">
        <v>121.71666666666665</v>
      </c>
      <c r="H63" s="39">
        <v>120.63333333333333</v>
      </c>
      <c r="I63" s="39">
        <v>120.01666666666665</v>
      </c>
      <c r="J63" s="39">
        <v>123.41666666666666</v>
      </c>
      <c r="K63" s="39">
        <v>124.03333333333333</v>
      </c>
      <c r="L63" s="39">
        <v>125.11666666666666</v>
      </c>
      <c r="M63" s="31">
        <v>122.95</v>
      </c>
      <c r="N63" s="31">
        <v>121.25</v>
      </c>
      <c r="O63" s="256">
        <v>40015000</v>
      </c>
      <c r="P63" s="257">
        <v>-2.4984384759525296E-4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1746.2</v>
      </c>
      <c r="F64" s="38">
        <v>1741.7833333333335</v>
      </c>
      <c r="G64" s="39">
        <v>1732.2666666666671</v>
      </c>
      <c r="H64" s="39">
        <v>1718.3333333333335</v>
      </c>
      <c r="I64" s="39">
        <v>1708.8166666666671</v>
      </c>
      <c r="J64" s="39">
        <v>1755.7166666666672</v>
      </c>
      <c r="K64" s="39">
        <v>1765.2333333333336</v>
      </c>
      <c r="L64" s="39">
        <v>1779.1666666666672</v>
      </c>
      <c r="M64" s="31">
        <v>1751.3</v>
      </c>
      <c r="N64" s="31">
        <v>1727.85</v>
      </c>
      <c r="O64" s="256">
        <v>6030600</v>
      </c>
      <c r="P64" s="257">
        <v>-4.9500049500049497E-3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568.1</v>
      </c>
      <c r="F65" s="38">
        <v>566.88333333333333</v>
      </c>
      <c r="G65" s="39">
        <v>565.06666666666661</v>
      </c>
      <c r="H65" s="39">
        <v>562.0333333333333</v>
      </c>
      <c r="I65" s="39">
        <v>560.21666666666658</v>
      </c>
      <c r="J65" s="39">
        <v>569.91666666666663</v>
      </c>
      <c r="K65" s="39">
        <v>571.73333333333346</v>
      </c>
      <c r="L65" s="39">
        <v>574.76666666666665</v>
      </c>
      <c r="M65" s="31">
        <v>568.70000000000005</v>
      </c>
      <c r="N65" s="31">
        <v>563.85</v>
      </c>
      <c r="O65" s="256">
        <v>14987500</v>
      </c>
      <c r="P65" s="257">
        <v>-2.329838575470128E-3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1920.8</v>
      </c>
      <c r="F66" s="38">
        <v>1914.6833333333334</v>
      </c>
      <c r="G66" s="39">
        <v>1899.4166666666667</v>
      </c>
      <c r="H66" s="39">
        <v>1878.0333333333333</v>
      </c>
      <c r="I66" s="39">
        <v>1862.7666666666667</v>
      </c>
      <c r="J66" s="39">
        <v>1936.0666666666668</v>
      </c>
      <c r="K66" s="39">
        <v>1951.3333333333333</v>
      </c>
      <c r="L66" s="39">
        <v>1972.7166666666669</v>
      </c>
      <c r="M66" s="31">
        <v>1929.95</v>
      </c>
      <c r="N66" s="31">
        <v>1893.3</v>
      </c>
      <c r="O66" s="256">
        <v>1686500</v>
      </c>
      <c r="P66" s="257">
        <v>-2.9910842680471672E-2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2013.1</v>
      </c>
      <c r="F67" s="38">
        <v>2008.1333333333332</v>
      </c>
      <c r="G67" s="39">
        <v>1996.0666666666664</v>
      </c>
      <c r="H67" s="39">
        <v>1979.0333333333331</v>
      </c>
      <c r="I67" s="39">
        <v>1966.9666666666662</v>
      </c>
      <c r="J67" s="39">
        <v>2025.1666666666665</v>
      </c>
      <c r="K67" s="39">
        <v>2037.2333333333331</v>
      </c>
      <c r="L67" s="39">
        <v>2054.2666666666664</v>
      </c>
      <c r="M67" s="31">
        <v>2020.2</v>
      </c>
      <c r="N67" s="31">
        <v>1991.1</v>
      </c>
      <c r="O67" s="256">
        <v>2315400</v>
      </c>
      <c r="P67" s="257">
        <v>1.7266376696981681E-2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180.95</v>
      </c>
      <c r="F68" s="38">
        <v>181.16666666666666</v>
      </c>
      <c r="G68" s="39">
        <v>180.43333333333331</v>
      </c>
      <c r="H68" s="39">
        <v>179.91666666666666</v>
      </c>
      <c r="I68" s="39">
        <v>179.18333333333331</v>
      </c>
      <c r="J68" s="39">
        <v>181.68333333333331</v>
      </c>
      <c r="K68" s="39">
        <v>182.41666666666666</v>
      </c>
      <c r="L68" s="39">
        <v>182.93333333333331</v>
      </c>
      <c r="M68" s="31">
        <v>181.9</v>
      </c>
      <c r="N68" s="31">
        <v>180.65</v>
      </c>
      <c r="O68" s="256">
        <v>14128800</v>
      </c>
      <c r="P68" s="257">
        <v>-8.0597601729899739E-3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3677</v>
      </c>
      <c r="F69" s="38">
        <v>3671.0833333333335</v>
      </c>
      <c r="G69" s="39">
        <v>3657.166666666667</v>
      </c>
      <c r="H69" s="39">
        <v>3637.3333333333335</v>
      </c>
      <c r="I69" s="39">
        <v>3623.416666666667</v>
      </c>
      <c r="J69" s="39">
        <v>3690.916666666667</v>
      </c>
      <c r="K69" s="39">
        <v>3704.8333333333339</v>
      </c>
      <c r="L69" s="39">
        <v>3724.666666666667</v>
      </c>
      <c r="M69" s="31">
        <v>3685</v>
      </c>
      <c r="N69" s="31">
        <v>3651.25</v>
      </c>
      <c r="O69" s="256">
        <v>2647000</v>
      </c>
      <c r="P69" s="257">
        <v>-2.6480323648400146E-2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4910.25</v>
      </c>
      <c r="F70" s="38">
        <v>4860.7833333333328</v>
      </c>
      <c r="G70" s="39">
        <v>4796.5166666666655</v>
      </c>
      <c r="H70" s="39">
        <v>4682.7833333333328</v>
      </c>
      <c r="I70" s="39">
        <v>4618.5166666666655</v>
      </c>
      <c r="J70" s="39">
        <v>4974.5166666666655</v>
      </c>
      <c r="K70" s="39">
        <v>5038.7833333333319</v>
      </c>
      <c r="L70" s="39">
        <v>5152.5166666666655</v>
      </c>
      <c r="M70" s="31">
        <v>4925.05</v>
      </c>
      <c r="N70" s="31">
        <v>4747.05</v>
      </c>
      <c r="O70" s="256">
        <v>1400400</v>
      </c>
      <c r="P70" s="257">
        <v>9.5260441107461291E-2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482.9</v>
      </c>
      <c r="F71" s="38">
        <v>480.81666666666661</v>
      </c>
      <c r="G71" s="39">
        <v>477.23333333333323</v>
      </c>
      <c r="H71" s="39">
        <v>471.56666666666661</v>
      </c>
      <c r="I71" s="39">
        <v>467.98333333333323</v>
      </c>
      <c r="J71" s="39">
        <v>486.48333333333323</v>
      </c>
      <c r="K71" s="39">
        <v>490.06666666666661</v>
      </c>
      <c r="L71" s="39">
        <v>495.73333333333323</v>
      </c>
      <c r="M71" s="31">
        <v>484.4</v>
      </c>
      <c r="N71" s="31">
        <v>475.15</v>
      </c>
      <c r="O71" s="256">
        <v>44721600</v>
      </c>
      <c r="P71" s="257">
        <v>-1.5509788965166539E-2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5931.6</v>
      </c>
      <c r="F72" s="38">
        <v>5911.2</v>
      </c>
      <c r="G72" s="39">
        <v>5880.45</v>
      </c>
      <c r="H72" s="39">
        <v>5829.3</v>
      </c>
      <c r="I72" s="39">
        <v>5798.55</v>
      </c>
      <c r="J72" s="39">
        <v>5962.3499999999995</v>
      </c>
      <c r="K72" s="39">
        <v>5993.0999999999995</v>
      </c>
      <c r="L72" s="39">
        <v>6044.2499999999991</v>
      </c>
      <c r="M72" s="31">
        <v>5941.95</v>
      </c>
      <c r="N72" s="31">
        <v>5860.05</v>
      </c>
      <c r="O72" s="256">
        <v>3983000</v>
      </c>
      <c r="P72" s="257">
        <v>2.3808758795745913E-2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3365.95</v>
      </c>
      <c r="F73" s="38">
        <v>3353.4833333333336</v>
      </c>
      <c r="G73" s="39">
        <v>3333.916666666667</v>
      </c>
      <c r="H73" s="39">
        <v>3301.8833333333332</v>
      </c>
      <c r="I73" s="39">
        <v>3282.3166666666666</v>
      </c>
      <c r="J73" s="39">
        <v>3385.5166666666673</v>
      </c>
      <c r="K73" s="39">
        <v>3405.0833333333339</v>
      </c>
      <c r="L73" s="39">
        <v>3437.1166666666677</v>
      </c>
      <c r="M73" s="31">
        <v>3373.05</v>
      </c>
      <c r="N73" s="31">
        <v>3321.45</v>
      </c>
      <c r="O73" s="256">
        <v>4345600</v>
      </c>
      <c r="P73" s="257">
        <v>-1.6281741472883571E-2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2834.95</v>
      </c>
      <c r="F74" s="38">
        <v>2828.5333333333333</v>
      </c>
      <c r="G74" s="39">
        <v>2813.9166666666665</v>
      </c>
      <c r="H74" s="39">
        <v>2792.8833333333332</v>
      </c>
      <c r="I74" s="39">
        <v>2778.2666666666664</v>
      </c>
      <c r="J74" s="39">
        <v>2849.5666666666666</v>
      </c>
      <c r="K74" s="39">
        <v>2864.1833333333334</v>
      </c>
      <c r="L74" s="39">
        <v>2885.2166666666667</v>
      </c>
      <c r="M74" s="31">
        <v>2843.15</v>
      </c>
      <c r="N74" s="31">
        <v>2807.5</v>
      </c>
      <c r="O74" s="256">
        <v>1642300</v>
      </c>
      <c r="P74" s="257">
        <v>2.6293177521910981E-2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265.25</v>
      </c>
      <c r="F75" s="38">
        <v>265.84999999999997</v>
      </c>
      <c r="G75" s="39">
        <v>263.54999999999995</v>
      </c>
      <c r="H75" s="39">
        <v>261.84999999999997</v>
      </c>
      <c r="I75" s="39">
        <v>259.54999999999995</v>
      </c>
      <c r="J75" s="39">
        <v>267.54999999999995</v>
      </c>
      <c r="K75" s="39">
        <v>269.85000000000002</v>
      </c>
      <c r="L75" s="39">
        <v>271.54999999999995</v>
      </c>
      <c r="M75" s="31">
        <v>268.14999999999998</v>
      </c>
      <c r="N75" s="31">
        <v>264.14999999999998</v>
      </c>
      <c r="O75" s="256">
        <v>17398800</v>
      </c>
      <c r="P75" s="257">
        <v>-3.9159109645507005E-3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134.65</v>
      </c>
      <c r="F76" s="38">
        <v>134.61666666666667</v>
      </c>
      <c r="G76" s="39">
        <v>133.93333333333334</v>
      </c>
      <c r="H76" s="39">
        <v>133.21666666666667</v>
      </c>
      <c r="I76" s="39">
        <v>132.53333333333333</v>
      </c>
      <c r="J76" s="39">
        <v>135.33333333333334</v>
      </c>
      <c r="K76" s="39">
        <v>136.01666666666668</v>
      </c>
      <c r="L76" s="39">
        <v>136.73333333333335</v>
      </c>
      <c r="M76" s="31">
        <v>135.30000000000001</v>
      </c>
      <c r="N76" s="31">
        <v>133.9</v>
      </c>
      <c r="O76" s="256">
        <v>128505000</v>
      </c>
      <c r="P76" s="257">
        <v>2.6919475655430712E-3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114.55</v>
      </c>
      <c r="F77" s="38">
        <v>113.95</v>
      </c>
      <c r="G77" s="39">
        <v>113.15</v>
      </c>
      <c r="H77" s="39">
        <v>111.75</v>
      </c>
      <c r="I77" s="39">
        <v>110.95</v>
      </c>
      <c r="J77" s="39">
        <v>115.35000000000001</v>
      </c>
      <c r="K77" s="39">
        <v>116.14999999999999</v>
      </c>
      <c r="L77" s="39">
        <v>117.55000000000001</v>
      </c>
      <c r="M77" s="31">
        <v>114.75</v>
      </c>
      <c r="N77" s="31">
        <v>112.55</v>
      </c>
      <c r="O77" s="256">
        <v>129984900</v>
      </c>
      <c r="P77" s="257">
        <v>-2.3709710672805993E-2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777.65</v>
      </c>
      <c r="F78" s="38">
        <v>774.35</v>
      </c>
      <c r="G78" s="39">
        <v>767.85</v>
      </c>
      <c r="H78" s="39">
        <v>758.05</v>
      </c>
      <c r="I78" s="39">
        <v>751.55</v>
      </c>
      <c r="J78" s="39">
        <v>784.15000000000009</v>
      </c>
      <c r="K78" s="39">
        <v>790.65000000000009</v>
      </c>
      <c r="L78" s="39">
        <v>800.45000000000016</v>
      </c>
      <c r="M78" s="31">
        <v>780.85</v>
      </c>
      <c r="N78" s="31">
        <v>764.55</v>
      </c>
      <c r="O78" s="256">
        <v>6177000</v>
      </c>
      <c r="P78" s="257">
        <v>3.2476975278720309E-2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55.45</v>
      </c>
      <c r="F79" s="38">
        <v>54.9</v>
      </c>
      <c r="G79" s="39">
        <v>54.099999999999994</v>
      </c>
      <c r="H79" s="39">
        <v>52.749999999999993</v>
      </c>
      <c r="I79" s="39">
        <v>51.949999999999989</v>
      </c>
      <c r="J79" s="39">
        <v>56.25</v>
      </c>
      <c r="K79" s="39">
        <v>57.05</v>
      </c>
      <c r="L79" s="39">
        <v>58.400000000000006</v>
      </c>
      <c r="M79" s="31">
        <v>55.7</v>
      </c>
      <c r="N79" s="31">
        <v>53.55</v>
      </c>
      <c r="O79" s="256">
        <v>135135000</v>
      </c>
      <c r="P79" s="257">
        <v>5.1838879159369529E-2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544.35</v>
      </c>
      <c r="F80" s="38">
        <v>543.7166666666667</v>
      </c>
      <c r="G80" s="39">
        <v>539.53333333333342</v>
      </c>
      <c r="H80" s="39">
        <v>534.7166666666667</v>
      </c>
      <c r="I80" s="39">
        <v>530.53333333333342</v>
      </c>
      <c r="J80" s="39">
        <v>548.53333333333342</v>
      </c>
      <c r="K80" s="39">
        <v>552.71666666666681</v>
      </c>
      <c r="L80" s="39">
        <v>557.53333333333342</v>
      </c>
      <c r="M80" s="31">
        <v>547.9</v>
      </c>
      <c r="N80" s="31">
        <v>538.9</v>
      </c>
      <c r="O80" s="256">
        <v>8932300</v>
      </c>
      <c r="P80" s="257">
        <v>-1.1366906474820145E-2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1030.05</v>
      </c>
      <c r="F81" s="38">
        <v>1028.3333333333333</v>
      </c>
      <c r="G81" s="39">
        <v>1023.6666666666665</v>
      </c>
      <c r="H81" s="39">
        <v>1017.2833333333333</v>
      </c>
      <c r="I81" s="39">
        <v>1012.6166666666666</v>
      </c>
      <c r="J81" s="39">
        <v>1034.7166666666665</v>
      </c>
      <c r="K81" s="39">
        <v>1039.383333333333</v>
      </c>
      <c r="L81" s="39">
        <v>1045.7666666666664</v>
      </c>
      <c r="M81" s="31">
        <v>1033</v>
      </c>
      <c r="N81" s="31">
        <v>1021.95</v>
      </c>
      <c r="O81" s="256">
        <v>8507000</v>
      </c>
      <c r="P81" s="257">
        <v>1.4670801526717557E-2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1555.45</v>
      </c>
      <c r="F82" s="38">
        <v>1547.1166666666668</v>
      </c>
      <c r="G82" s="39">
        <v>1533.9833333333336</v>
      </c>
      <c r="H82" s="39">
        <v>1512.5166666666669</v>
      </c>
      <c r="I82" s="39">
        <v>1499.3833333333337</v>
      </c>
      <c r="J82" s="39">
        <v>1568.5833333333335</v>
      </c>
      <c r="K82" s="39">
        <v>1581.7166666666667</v>
      </c>
      <c r="L82" s="39">
        <v>1603.1833333333334</v>
      </c>
      <c r="M82" s="31">
        <v>1560.25</v>
      </c>
      <c r="N82" s="31">
        <v>1525.65</v>
      </c>
      <c r="O82" s="256">
        <v>3695500</v>
      </c>
      <c r="P82" s="257">
        <v>-2.6770077558168626E-2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299.95</v>
      </c>
      <c r="F83" s="38">
        <v>296.10000000000002</v>
      </c>
      <c r="G83" s="39">
        <v>291.20000000000005</v>
      </c>
      <c r="H83" s="39">
        <v>282.45000000000005</v>
      </c>
      <c r="I83" s="39">
        <v>277.55000000000007</v>
      </c>
      <c r="J83" s="39">
        <v>304.85000000000002</v>
      </c>
      <c r="K83" s="39">
        <v>309.75</v>
      </c>
      <c r="L83" s="39">
        <v>318.5</v>
      </c>
      <c r="M83" s="31">
        <v>301</v>
      </c>
      <c r="N83" s="31">
        <v>287.35000000000002</v>
      </c>
      <c r="O83" s="256">
        <v>10624000</v>
      </c>
      <c r="P83" s="257">
        <v>-3.5234289865601162E-2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1809.6</v>
      </c>
      <c r="F84" s="38">
        <v>1804.3333333333333</v>
      </c>
      <c r="G84" s="39">
        <v>1794.7166666666665</v>
      </c>
      <c r="H84" s="39">
        <v>1779.8333333333333</v>
      </c>
      <c r="I84" s="39">
        <v>1770.2166666666665</v>
      </c>
      <c r="J84" s="39">
        <v>1819.2166666666665</v>
      </c>
      <c r="K84" s="39">
        <v>1828.8333333333333</v>
      </c>
      <c r="L84" s="39">
        <v>1843.7166666666665</v>
      </c>
      <c r="M84" s="31">
        <v>1813.95</v>
      </c>
      <c r="N84" s="31">
        <v>1789.45</v>
      </c>
      <c r="O84" s="256">
        <v>13105250</v>
      </c>
      <c r="P84" s="257">
        <v>-5.5149046606351153E-3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454.7</v>
      </c>
      <c r="F85" s="38">
        <v>455.33333333333331</v>
      </c>
      <c r="G85" s="39">
        <v>450.76666666666665</v>
      </c>
      <c r="H85" s="39">
        <v>446.83333333333331</v>
      </c>
      <c r="I85" s="39">
        <v>442.26666666666665</v>
      </c>
      <c r="J85" s="39">
        <v>459.26666666666665</v>
      </c>
      <c r="K85" s="39">
        <v>463.83333333333337</v>
      </c>
      <c r="L85" s="39">
        <v>467.76666666666665</v>
      </c>
      <c r="M85" s="31">
        <v>459.9</v>
      </c>
      <c r="N85" s="31">
        <v>451.4</v>
      </c>
      <c r="O85" s="256">
        <v>8022500</v>
      </c>
      <c r="P85" s="257">
        <v>2.8360839609037014E-2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3818.5</v>
      </c>
      <c r="F86" s="38">
        <v>3809.1166666666668</v>
      </c>
      <c r="G86" s="39">
        <v>3788.2333333333336</v>
      </c>
      <c r="H86" s="39">
        <v>3757.9666666666667</v>
      </c>
      <c r="I86" s="39">
        <v>3737.0833333333335</v>
      </c>
      <c r="J86" s="39">
        <v>3839.3833333333337</v>
      </c>
      <c r="K86" s="39">
        <v>3860.2666666666669</v>
      </c>
      <c r="L86" s="39">
        <v>3890.5333333333338</v>
      </c>
      <c r="M86" s="31">
        <v>3830</v>
      </c>
      <c r="N86" s="31">
        <v>3778.85</v>
      </c>
      <c r="O86" s="256">
        <v>4894500</v>
      </c>
      <c r="P86" s="257">
        <v>-3.6762453281048957E-4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1291.9000000000001</v>
      </c>
      <c r="F87" s="38">
        <v>1290.2333333333333</v>
      </c>
      <c r="G87" s="39">
        <v>1286.7166666666667</v>
      </c>
      <c r="H87" s="39">
        <v>1281.5333333333333</v>
      </c>
      <c r="I87" s="39">
        <v>1278.0166666666667</v>
      </c>
      <c r="J87" s="39">
        <v>1295.4166666666667</v>
      </c>
      <c r="K87" s="39">
        <v>1298.9333333333336</v>
      </c>
      <c r="L87" s="39">
        <v>1304.1166666666668</v>
      </c>
      <c r="M87" s="31">
        <v>1293.75</v>
      </c>
      <c r="N87" s="31">
        <v>1285.05</v>
      </c>
      <c r="O87" s="256">
        <v>5778500</v>
      </c>
      <c r="P87" s="257">
        <v>2.1678806798473811E-3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1181.4000000000001</v>
      </c>
      <c r="F88" s="38">
        <v>1179.9833333333333</v>
      </c>
      <c r="G88" s="39">
        <v>1171.4166666666667</v>
      </c>
      <c r="H88" s="39">
        <v>1161.4333333333334</v>
      </c>
      <c r="I88" s="39">
        <v>1152.8666666666668</v>
      </c>
      <c r="J88" s="39">
        <v>1189.9666666666667</v>
      </c>
      <c r="K88" s="39">
        <v>1198.5333333333333</v>
      </c>
      <c r="L88" s="39">
        <v>1208.5166666666667</v>
      </c>
      <c r="M88" s="31">
        <v>1188.55</v>
      </c>
      <c r="N88" s="31">
        <v>1170</v>
      </c>
      <c r="O88" s="256">
        <v>9597700</v>
      </c>
      <c r="P88" s="257">
        <v>5.1079976649153532E-4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2458.9499999999998</v>
      </c>
      <c r="F89" s="38">
        <v>2462.4833333333331</v>
      </c>
      <c r="G89" s="39">
        <v>2442.9166666666661</v>
      </c>
      <c r="H89" s="39">
        <v>2426.8833333333328</v>
      </c>
      <c r="I89" s="39">
        <v>2407.3166666666657</v>
      </c>
      <c r="J89" s="39">
        <v>2478.5166666666664</v>
      </c>
      <c r="K89" s="39">
        <v>2498.083333333333</v>
      </c>
      <c r="L89" s="39">
        <v>2514.1166666666668</v>
      </c>
      <c r="M89" s="31">
        <v>2482.0500000000002</v>
      </c>
      <c r="N89" s="31">
        <v>2446.4499999999998</v>
      </c>
      <c r="O89" s="256">
        <v>3281400</v>
      </c>
      <c r="P89" s="257">
        <v>1.5410323059784627E-2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1594.1</v>
      </c>
      <c r="F90" s="38">
        <v>1595.9833333333336</v>
      </c>
      <c r="G90" s="39">
        <v>1590.2666666666671</v>
      </c>
      <c r="H90" s="39">
        <v>1586.4333333333336</v>
      </c>
      <c r="I90" s="39">
        <v>1580.7166666666672</v>
      </c>
      <c r="J90" s="39">
        <v>1599.8166666666671</v>
      </c>
      <c r="K90" s="39">
        <v>1605.5333333333333</v>
      </c>
      <c r="L90" s="39">
        <v>1609.366666666667</v>
      </c>
      <c r="M90" s="31">
        <v>1601.7</v>
      </c>
      <c r="N90" s="31">
        <v>1592.15</v>
      </c>
      <c r="O90" s="256">
        <v>123444750</v>
      </c>
      <c r="P90" s="257">
        <v>-1.1403578318665926E-2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627.25</v>
      </c>
      <c r="F91" s="38">
        <v>626.94999999999993</v>
      </c>
      <c r="G91" s="39">
        <v>624.04999999999984</v>
      </c>
      <c r="H91" s="39">
        <v>620.84999999999991</v>
      </c>
      <c r="I91" s="39">
        <v>617.94999999999982</v>
      </c>
      <c r="J91" s="39">
        <v>630.14999999999986</v>
      </c>
      <c r="K91" s="39">
        <v>633.04999999999995</v>
      </c>
      <c r="L91" s="39">
        <v>636.24999999999989</v>
      </c>
      <c r="M91" s="31">
        <v>629.85</v>
      </c>
      <c r="N91" s="31">
        <v>623.75</v>
      </c>
      <c r="O91" s="256">
        <v>18605400</v>
      </c>
      <c r="P91" s="257">
        <v>2.311111111111111E-3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2933.95</v>
      </c>
      <c r="F92" s="38">
        <v>2930.6166666666663</v>
      </c>
      <c r="G92" s="39">
        <v>2915.0333333333328</v>
      </c>
      <c r="H92" s="39">
        <v>2896.1166666666663</v>
      </c>
      <c r="I92" s="39">
        <v>2880.5333333333328</v>
      </c>
      <c r="J92" s="39">
        <v>2949.5333333333328</v>
      </c>
      <c r="K92" s="39">
        <v>2965.1166666666659</v>
      </c>
      <c r="L92" s="39">
        <v>2984.0333333333328</v>
      </c>
      <c r="M92" s="31">
        <v>2946.2</v>
      </c>
      <c r="N92" s="31">
        <v>2911.7</v>
      </c>
      <c r="O92" s="256">
        <v>3974700</v>
      </c>
      <c r="P92" s="257">
        <v>1.1528477630172545E-2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450.1</v>
      </c>
      <c r="F93" s="38">
        <v>447.11666666666662</v>
      </c>
      <c r="G93" s="39">
        <v>443.03333333333325</v>
      </c>
      <c r="H93" s="39">
        <v>435.96666666666664</v>
      </c>
      <c r="I93" s="39">
        <v>431.88333333333327</v>
      </c>
      <c r="J93" s="39">
        <v>454.18333333333322</v>
      </c>
      <c r="K93" s="39">
        <v>458.26666666666659</v>
      </c>
      <c r="L93" s="39">
        <v>465.3333333333332</v>
      </c>
      <c r="M93" s="31">
        <v>451.2</v>
      </c>
      <c r="N93" s="31">
        <v>440.05</v>
      </c>
      <c r="O93" s="256">
        <v>23979200</v>
      </c>
      <c r="P93" s="257">
        <v>2.7474505098980202E-2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137.5</v>
      </c>
      <c r="F94" s="38">
        <v>138.08333333333334</v>
      </c>
      <c r="G94" s="39">
        <v>135.91666666666669</v>
      </c>
      <c r="H94" s="39">
        <v>134.33333333333334</v>
      </c>
      <c r="I94" s="39">
        <v>132.16666666666669</v>
      </c>
      <c r="J94" s="39">
        <v>139.66666666666669</v>
      </c>
      <c r="K94" s="39">
        <v>141.83333333333337</v>
      </c>
      <c r="L94" s="39">
        <v>143.41666666666669</v>
      </c>
      <c r="M94" s="31">
        <v>140.25</v>
      </c>
      <c r="N94" s="31">
        <v>136.5</v>
      </c>
      <c r="O94" s="256">
        <v>31323000</v>
      </c>
      <c r="P94" s="257">
        <v>-1.9087136929460582E-2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261.14999999999998</v>
      </c>
      <c r="F95" s="38">
        <v>261.05</v>
      </c>
      <c r="G95" s="39">
        <v>259.70000000000005</v>
      </c>
      <c r="H95" s="39">
        <v>258.25000000000006</v>
      </c>
      <c r="I95" s="39">
        <v>256.90000000000009</v>
      </c>
      <c r="J95" s="39">
        <v>262.5</v>
      </c>
      <c r="K95" s="39">
        <v>263.85000000000002</v>
      </c>
      <c r="L95" s="39">
        <v>265.29999999999995</v>
      </c>
      <c r="M95" s="31">
        <v>262.39999999999998</v>
      </c>
      <c r="N95" s="31">
        <v>259.60000000000002</v>
      </c>
      <c r="O95" s="256">
        <v>45989100</v>
      </c>
      <c r="P95" s="257">
        <v>2.4129001883239172E-3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2563.4</v>
      </c>
      <c r="F96" s="38">
        <v>2561.0666666666666</v>
      </c>
      <c r="G96" s="39">
        <v>2548.1333333333332</v>
      </c>
      <c r="H96" s="39">
        <v>2532.8666666666668</v>
      </c>
      <c r="I96" s="39">
        <v>2519.9333333333334</v>
      </c>
      <c r="J96" s="39">
        <v>2576.333333333333</v>
      </c>
      <c r="K96" s="39">
        <v>2589.2666666666664</v>
      </c>
      <c r="L96" s="39">
        <v>2604.5333333333328</v>
      </c>
      <c r="M96" s="31">
        <v>2574</v>
      </c>
      <c r="N96" s="31">
        <v>2545.8000000000002</v>
      </c>
      <c r="O96" s="256">
        <v>8896500</v>
      </c>
      <c r="P96" s="257">
        <v>-1.7330505666379482E-2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155.9</v>
      </c>
      <c r="F97" s="38">
        <v>157.4</v>
      </c>
      <c r="G97" s="39">
        <v>152.80000000000001</v>
      </c>
      <c r="H97" s="39">
        <v>149.70000000000002</v>
      </c>
      <c r="I97" s="39">
        <v>145.10000000000002</v>
      </c>
      <c r="J97" s="39">
        <v>160.5</v>
      </c>
      <c r="K97" s="39">
        <v>165.09999999999997</v>
      </c>
      <c r="L97" s="39">
        <v>168.2</v>
      </c>
      <c r="M97" s="31">
        <v>162</v>
      </c>
      <c r="N97" s="31">
        <v>154.30000000000001</v>
      </c>
      <c r="O97" s="256">
        <v>53764200</v>
      </c>
      <c r="P97" s="257">
        <v>-4.4385683256209273E-3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956.8</v>
      </c>
      <c r="F98" s="38">
        <v>955.58333333333337</v>
      </c>
      <c r="G98" s="39">
        <v>951.4666666666667</v>
      </c>
      <c r="H98" s="39">
        <v>946.13333333333333</v>
      </c>
      <c r="I98" s="39">
        <v>942.01666666666665</v>
      </c>
      <c r="J98" s="39">
        <v>960.91666666666674</v>
      </c>
      <c r="K98" s="39">
        <v>965.0333333333333</v>
      </c>
      <c r="L98" s="39">
        <v>970.36666666666679</v>
      </c>
      <c r="M98" s="31">
        <v>959.7</v>
      </c>
      <c r="N98" s="31">
        <v>950.25</v>
      </c>
      <c r="O98" s="256">
        <v>86223200</v>
      </c>
      <c r="P98" s="257">
        <v>-2.5760679569416214E-2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1331.3</v>
      </c>
      <c r="F99" s="38">
        <v>1332.3833333333332</v>
      </c>
      <c r="G99" s="39">
        <v>1321.8666666666663</v>
      </c>
      <c r="H99" s="39">
        <v>1312.4333333333332</v>
      </c>
      <c r="I99" s="39">
        <v>1301.9166666666663</v>
      </c>
      <c r="J99" s="39">
        <v>1341.8166666666664</v>
      </c>
      <c r="K99" s="39">
        <v>1352.3333333333333</v>
      </c>
      <c r="L99" s="39">
        <v>1361.7666666666664</v>
      </c>
      <c r="M99" s="31">
        <v>1342.9</v>
      </c>
      <c r="N99" s="31">
        <v>1322.95</v>
      </c>
      <c r="O99" s="256">
        <v>3788000</v>
      </c>
      <c r="P99" s="257">
        <v>-1.1482254697286013E-2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539.45000000000005</v>
      </c>
      <c r="F100" s="38">
        <v>539.81666666666672</v>
      </c>
      <c r="G100" s="39">
        <v>535.43333333333339</v>
      </c>
      <c r="H100" s="39">
        <v>531.41666666666663</v>
      </c>
      <c r="I100" s="39">
        <v>527.0333333333333</v>
      </c>
      <c r="J100" s="39">
        <v>543.83333333333348</v>
      </c>
      <c r="K100" s="39">
        <v>548.21666666666692</v>
      </c>
      <c r="L100" s="39">
        <v>552.23333333333358</v>
      </c>
      <c r="M100" s="31">
        <v>544.20000000000005</v>
      </c>
      <c r="N100" s="31">
        <v>535.79999999999995</v>
      </c>
      <c r="O100" s="256">
        <v>8950500</v>
      </c>
      <c r="P100" s="257">
        <v>-1.5021459227467811E-2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7.6</v>
      </c>
      <c r="F101" s="38">
        <v>7.6000000000000005</v>
      </c>
      <c r="G101" s="39">
        <v>7.5000000000000009</v>
      </c>
      <c r="H101" s="39">
        <v>7.4</v>
      </c>
      <c r="I101" s="39">
        <v>7.3000000000000007</v>
      </c>
      <c r="J101" s="39">
        <v>7.7000000000000011</v>
      </c>
      <c r="K101" s="39">
        <v>7.8000000000000007</v>
      </c>
      <c r="L101" s="39">
        <v>7.9000000000000012</v>
      </c>
      <c r="M101" s="31">
        <v>7.7</v>
      </c>
      <c r="N101" s="31">
        <v>7.5</v>
      </c>
      <c r="O101" s="256">
        <v>929520000</v>
      </c>
      <c r="P101" s="257">
        <v>3.8880248833592537E-3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121.3</v>
      </c>
      <c r="F102" s="38">
        <v>120.68333333333334</v>
      </c>
      <c r="G102" s="39">
        <v>119.86666666666667</v>
      </c>
      <c r="H102" s="39">
        <v>118.43333333333334</v>
      </c>
      <c r="I102" s="39">
        <v>117.61666666666667</v>
      </c>
      <c r="J102" s="39">
        <v>122.11666666666667</v>
      </c>
      <c r="K102" s="39">
        <v>122.93333333333334</v>
      </c>
      <c r="L102" s="39">
        <v>124.36666666666667</v>
      </c>
      <c r="M102" s="31">
        <v>121.5</v>
      </c>
      <c r="N102" s="31">
        <v>119.25</v>
      </c>
      <c r="O102" s="256">
        <v>119580000</v>
      </c>
      <c r="P102" s="257">
        <v>-4.0809527775464314E-3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89.4</v>
      </c>
      <c r="F103" s="38">
        <v>88.983333333333334</v>
      </c>
      <c r="G103" s="39">
        <v>88.466666666666669</v>
      </c>
      <c r="H103" s="39">
        <v>87.533333333333331</v>
      </c>
      <c r="I103" s="39">
        <v>87.016666666666666</v>
      </c>
      <c r="J103" s="39">
        <v>89.916666666666671</v>
      </c>
      <c r="K103" s="39">
        <v>90.433333333333351</v>
      </c>
      <c r="L103" s="39">
        <v>91.366666666666674</v>
      </c>
      <c r="M103" s="31">
        <v>89.5</v>
      </c>
      <c r="N103" s="31">
        <v>88.05</v>
      </c>
      <c r="O103" s="256">
        <v>209325000</v>
      </c>
      <c r="P103" s="257">
        <v>2.6584279350481393E-3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124.8</v>
      </c>
      <c r="F104" s="38">
        <v>124.71666666666665</v>
      </c>
      <c r="G104" s="39">
        <v>123.93333333333331</v>
      </c>
      <c r="H104" s="39">
        <v>123.06666666666665</v>
      </c>
      <c r="I104" s="39">
        <v>122.2833333333333</v>
      </c>
      <c r="J104" s="39">
        <v>125.58333333333331</v>
      </c>
      <c r="K104" s="39">
        <v>126.36666666666665</v>
      </c>
      <c r="L104" s="39">
        <v>127.23333333333332</v>
      </c>
      <c r="M104" s="31">
        <v>125.5</v>
      </c>
      <c r="N104" s="31">
        <v>123.85</v>
      </c>
      <c r="O104" s="256">
        <v>51697500</v>
      </c>
      <c r="P104" s="257">
        <v>-5.2673353055776029E-3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439</v>
      </c>
      <c r="F105" s="38">
        <v>436.18333333333334</v>
      </c>
      <c r="G105" s="39">
        <v>432.56666666666666</v>
      </c>
      <c r="H105" s="39">
        <v>426.13333333333333</v>
      </c>
      <c r="I105" s="39">
        <v>422.51666666666665</v>
      </c>
      <c r="J105" s="39">
        <v>442.61666666666667</v>
      </c>
      <c r="K105" s="39">
        <v>446.23333333333335</v>
      </c>
      <c r="L105" s="39">
        <v>452.66666666666669</v>
      </c>
      <c r="M105" s="31">
        <v>439.8</v>
      </c>
      <c r="N105" s="31">
        <v>429.75</v>
      </c>
      <c r="O105" s="256">
        <v>11397375</v>
      </c>
      <c r="P105" s="257">
        <v>-2.5969447708578144E-2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380.65</v>
      </c>
      <c r="F106" s="38">
        <v>381.2833333333333</v>
      </c>
      <c r="G106" s="39">
        <v>377.66666666666663</v>
      </c>
      <c r="H106" s="39">
        <v>374.68333333333334</v>
      </c>
      <c r="I106" s="39">
        <v>371.06666666666666</v>
      </c>
      <c r="J106" s="39">
        <v>384.26666666666659</v>
      </c>
      <c r="K106" s="39">
        <v>387.88333333333327</v>
      </c>
      <c r="L106" s="39">
        <v>390.86666666666656</v>
      </c>
      <c r="M106" s="31">
        <v>384.9</v>
      </c>
      <c r="N106" s="31">
        <v>378.3</v>
      </c>
      <c r="O106" s="256">
        <v>20664000</v>
      </c>
      <c r="P106" s="257">
        <v>3.4959431032755686E-2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245.7</v>
      </c>
      <c r="F107" s="38">
        <v>244.05000000000004</v>
      </c>
      <c r="G107" s="39">
        <v>240.95000000000007</v>
      </c>
      <c r="H107" s="39">
        <v>236.20000000000005</v>
      </c>
      <c r="I107" s="39">
        <v>233.10000000000008</v>
      </c>
      <c r="J107" s="39">
        <v>248.80000000000007</v>
      </c>
      <c r="K107" s="39">
        <v>251.90000000000003</v>
      </c>
      <c r="L107" s="39">
        <v>256.65000000000009</v>
      </c>
      <c r="M107" s="31">
        <v>247.15</v>
      </c>
      <c r="N107" s="31">
        <v>239.3</v>
      </c>
      <c r="O107" s="256">
        <v>22480800</v>
      </c>
      <c r="P107" s="257">
        <v>-2.2939248802621628E-2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3115.05</v>
      </c>
      <c r="F108" s="38">
        <v>3117.3833333333332</v>
      </c>
      <c r="G108" s="39">
        <v>3065.7666666666664</v>
      </c>
      <c r="H108" s="39">
        <v>3016.4833333333331</v>
      </c>
      <c r="I108" s="39">
        <v>2964.8666666666663</v>
      </c>
      <c r="J108" s="39">
        <v>3166.6666666666665</v>
      </c>
      <c r="K108" s="39">
        <v>3218.2833333333333</v>
      </c>
      <c r="L108" s="39">
        <v>3267.5666666666666</v>
      </c>
      <c r="M108" s="31">
        <v>3169</v>
      </c>
      <c r="N108" s="31">
        <v>3068.1</v>
      </c>
      <c r="O108" s="256">
        <v>722400</v>
      </c>
      <c r="P108" s="257">
        <v>0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2457.5</v>
      </c>
      <c r="F109" s="38">
        <v>2455.4</v>
      </c>
      <c r="G109" s="39">
        <v>2442.7000000000003</v>
      </c>
      <c r="H109" s="39">
        <v>2427.9</v>
      </c>
      <c r="I109" s="39">
        <v>2415.2000000000003</v>
      </c>
      <c r="J109" s="39">
        <v>2470.2000000000003</v>
      </c>
      <c r="K109" s="39">
        <v>2482.9</v>
      </c>
      <c r="L109" s="39">
        <v>2497.7000000000003</v>
      </c>
      <c r="M109" s="31">
        <v>2468.1</v>
      </c>
      <c r="N109" s="31">
        <v>2440.6</v>
      </c>
      <c r="O109" s="256">
        <v>7656000</v>
      </c>
      <c r="P109" s="257">
        <v>-1.2307454137317131E-2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1399</v>
      </c>
      <c r="F110" s="38">
        <v>1390.1833333333332</v>
      </c>
      <c r="G110" s="39">
        <v>1379.6666666666663</v>
      </c>
      <c r="H110" s="39">
        <v>1360.333333333333</v>
      </c>
      <c r="I110" s="39">
        <v>1349.8166666666662</v>
      </c>
      <c r="J110" s="39">
        <v>1409.5166666666664</v>
      </c>
      <c r="K110" s="39">
        <v>1420.0333333333333</v>
      </c>
      <c r="L110" s="39">
        <v>1439.3666666666666</v>
      </c>
      <c r="M110" s="31">
        <v>1400.7</v>
      </c>
      <c r="N110" s="31">
        <v>1370.85</v>
      </c>
      <c r="O110" s="256">
        <v>21810000</v>
      </c>
      <c r="P110" s="257">
        <v>2.2517347548366342E-3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159.25</v>
      </c>
      <c r="F111" s="38">
        <v>159.06666666666669</v>
      </c>
      <c r="G111" s="39">
        <v>158.03333333333339</v>
      </c>
      <c r="H111" s="39">
        <v>156.81666666666669</v>
      </c>
      <c r="I111" s="39">
        <v>155.78333333333339</v>
      </c>
      <c r="J111" s="39">
        <v>160.28333333333339</v>
      </c>
      <c r="K111" s="39">
        <v>161.31666666666669</v>
      </c>
      <c r="L111" s="39">
        <v>162.53333333333339</v>
      </c>
      <c r="M111" s="31">
        <v>160.1</v>
      </c>
      <c r="N111" s="31">
        <v>157.85</v>
      </c>
      <c r="O111" s="256">
        <v>81491200</v>
      </c>
      <c r="P111" s="257">
        <v>-3.4509999584216872E-3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1407.15</v>
      </c>
      <c r="F112" s="38">
        <v>1402.0166666666667</v>
      </c>
      <c r="G112" s="39">
        <v>1395.4333333333334</v>
      </c>
      <c r="H112" s="39">
        <v>1383.7166666666667</v>
      </c>
      <c r="I112" s="39">
        <v>1377.1333333333334</v>
      </c>
      <c r="J112" s="39">
        <v>1413.7333333333333</v>
      </c>
      <c r="K112" s="39">
        <v>1420.3166666666668</v>
      </c>
      <c r="L112" s="39">
        <v>1432.0333333333333</v>
      </c>
      <c r="M112" s="31">
        <v>1408.6</v>
      </c>
      <c r="N112" s="31">
        <v>1390.3</v>
      </c>
      <c r="O112" s="256">
        <v>28232400</v>
      </c>
      <c r="P112" s="257">
        <v>2.1536190352134079E-2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92.15</v>
      </c>
      <c r="F113" s="38">
        <v>91.716666666666683</v>
      </c>
      <c r="G113" s="39">
        <v>91.233333333333363</v>
      </c>
      <c r="H113" s="39">
        <v>90.316666666666677</v>
      </c>
      <c r="I113" s="39">
        <v>89.833333333333357</v>
      </c>
      <c r="J113" s="39">
        <v>92.633333333333368</v>
      </c>
      <c r="K113" s="39">
        <v>93.116666666666688</v>
      </c>
      <c r="L113" s="39">
        <v>94.033333333333374</v>
      </c>
      <c r="M113" s="31">
        <v>92.2</v>
      </c>
      <c r="N113" s="31">
        <v>90.8</v>
      </c>
      <c r="O113" s="256">
        <v>105095250</v>
      </c>
      <c r="P113" s="257">
        <v>-4.8929098966026584E-3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888.25</v>
      </c>
      <c r="F114" s="38">
        <v>886.63333333333333</v>
      </c>
      <c r="G114" s="39">
        <v>878.76666666666665</v>
      </c>
      <c r="H114" s="39">
        <v>869.2833333333333</v>
      </c>
      <c r="I114" s="39">
        <v>861.41666666666663</v>
      </c>
      <c r="J114" s="39">
        <v>896.11666666666667</v>
      </c>
      <c r="K114" s="39">
        <v>903.98333333333323</v>
      </c>
      <c r="L114" s="39">
        <v>913.4666666666667</v>
      </c>
      <c r="M114" s="31">
        <v>894.5</v>
      </c>
      <c r="N114" s="31">
        <v>877.15</v>
      </c>
      <c r="O114" s="256">
        <v>2340650</v>
      </c>
      <c r="P114" s="257">
        <v>-3.484320557491289E-2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652.4</v>
      </c>
      <c r="F115" s="38">
        <v>649.34999999999991</v>
      </c>
      <c r="G115" s="39">
        <v>644.89999999999986</v>
      </c>
      <c r="H115" s="39">
        <v>637.4</v>
      </c>
      <c r="I115" s="39">
        <v>632.94999999999993</v>
      </c>
      <c r="J115" s="39">
        <v>656.8499999999998</v>
      </c>
      <c r="K115" s="39">
        <v>661.29999999999984</v>
      </c>
      <c r="L115" s="39">
        <v>668.79999999999973</v>
      </c>
      <c r="M115" s="31">
        <v>653.79999999999995</v>
      </c>
      <c r="N115" s="31">
        <v>641.85</v>
      </c>
      <c r="O115" s="256">
        <v>13733125</v>
      </c>
      <c r="P115" s="257">
        <v>-8.4654747615136774E-3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448.05</v>
      </c>
      <c r="F116" s="38">
        <v>446.13333333333338</v>
      </c>
      <c r="G116" s="39">
        <v>443.71666666666675</v>
      </c>
      <c r="H116" s="39">
        <v>439.38333333333338</v>
      </c>
      <c r="I116" s="39">
        <v>436.96666666666675</v>
      </c>
      <c r="J116" s="39">
        <v>450.46666666666675</v>
      </c>
      <c r="K116" s="39">
        <v>452.88333333333338</v>
      </c>
      <c r="L116" s="39">
        <v>457.21666666666675</v>
      </c>
      <c r="M116" s="31">
        <v>448.55</v>
      </c>
      <c r="N116" s="31">
        <v>441.8</v>
      </c>
      <c r="O116" s="256">
        <v>76632000</v>
      </c>
      <c r="P116" s="257">
        <v>-4.0718634834161195E-2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654.29999999999995</v>
      </c>
      <c r="F117" s="38">
        <v>650.93333333333328</v>
      </c>
      <c r="G117" s="39">
        <v>646.86666666666656</v>
      </c>
      <c r="H117" s="39">
        <v>639.43333333333328</v>
      </c>
      <c r="I117" s="39">
        <v>635.36666666666656</v>
      </c>
      <c r="J117" s="39">
        <v>658.36666666666656</v>
      </c>
      <c r="K117" s="39">
        <v>662.43333333333339</v>
      </c>
      <c r="L117" s="39">
        <v>669.86666666666656</v>
      </c>
      <c r="M117" s="31">
        <v>655</v>
      </c>
      <c r="N117" s="31">
        <v>643.5</v>
      </c>
      <c r="O117" s="256">
        <v>28000000</v>
      </c>
      <c r="P117" s="257">
        <v>-1.3259327782917052E-2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3098.75</v>
      </c>
      <c r="F118" s="38">
        <v>3094.5166666666664</v>
      </c>
      <c r="G118" s="39">
        <v>3075.0333333333328</v>
      </c>
      <c r="H118" s="39">
        <v>3051.3166666666666</v>
      </c>
      <c r="I118" s="39">
        <v>3031.833333333333</v>
      </c>
      <c r="J118" s="39">
        <v>3118.2333333333327</v>
      </c>
      <c r="K118" s="39">
        <v>3137.7166666666662</v>
      </c>
      <c r="L118" s="39">
        <v>3161.4333333333325</v>
      </c>
      <c r="M118" s="31">
        <v>3114</v>
      </c>
      <c r="N118" s="31">
        <v>3070.8</v>
      </c>
      <c r="O118" s="256">
        <v>606250</v>
      </c>
      <c r="P118" s="257">
        <v>3.3674339300937765E-2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797.15</v>
      </c>
      <c r="F119" s="38">
        <v>794.66666666666663</v>
      </c>
      <c r="G119" s="39">
        <v>790.43333333333328</v>
      </c>
      <c r="H119" s="39">
        <v>783.7166666666667</v>
      </c>
      <c r="I119" s="39">
        <v>779.48333333333335</v>
      </c>
      <c r="J119" s="39">
        <v>801.38333333333321</v>
      </c>
      <c r="K119" s="39">
        <v>805.61666666666656</v>
      </c>
      <c r="L119" s="39">
        <v>812.33333333333314</v>
      </c>
      <c r="M119" s="31">
        <v>798.9</v>
      </c>
      <c r="N119" s="31">
        <v>787.95</v>
      </c>
      <c r="O119" s="256">
        <v>17955000</v>
      </c>
      <c r="P119" s="257">
        <v>-1.1446409989594173E-2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480.35</v>
      </c>
      <c r="F120" s="38">
        <v>480.73333333333329</v>
      </c>
      <c r="G120" s="39">
        <v>476.26666666666659</v>
      </c>
      <c r="H120" s="39">
        <v>472.18333333333328</v>
      </c>
      <c r="I120" s="39">
        <v>467.71666666666658</v>
      </c>
      <c r="J120" s="39">
        <v>484.81666666666661</v>
      </c>
      <c r="K120" s="39">
        <v>489.2833333333333</v>
      </c>
      <c r="L120" s="39">
        <v>493.36666666666662</v>
      </c>
      <c r="M120" s="31">
        <v>485.2</v>
      </c>
      <c r="N120" s="31">
        <v>476.65</v>
      </c>
      <c r="O120" s="256">
        <v>22330000</v>
      </c>
      <c r="P120" s="257">
        <v>1.1952642610321192E-2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1765.4</v>
      </c>
      <c r="F121" s="38">
        <v>1764.4333333333332</v>
      </c>
      <c r="G121" s="39">
        <v>1753.8166666666664</v>
      </c>
      <c r="H121" s="39">
        <v>1742.2333333333331</v>
      </c>
      <c r="I121" s="39">
        <v>1731.6166666666663</v>
      </c>
      <c r="J121" s="39">
        <v>1776.0166666666664</v>
      </c>
      <c r="K121" s="39">
        <v>1786.6333333333332</v>
      </c>
      <c r="L121" s="39">
        <v>1798.2166666666665</v>
      </c>
      <c r="M121" s="31">
        <v>1775.05</v>
      </c>
      <c r="N121" s="31">
        <v>1752.85</v>
      </c>
      <c r="O121" s="256">
        <v>32856400</v>
      </c>
      <c r="P121" s="257">
        <v>-3.3004501716962131E-3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120.5</v>
      </c>
      <c r="F122" s="38">
        <v>119.58333333333333</v>
      </c>
      <c r="G122" s="39">
        <v>118.46666666666665</v>
      </c>
      <c r="H122" s="39">
        <v>116.43333333333332</v>
      </c>
      <c r="I122" s="39">
        <v>115.31666666666665</v>
      </c>
      <c r="J122" s="39">
        <v>121.61666666666666</v>
      </c>
      <c r="K122" s="39">
        <v>122.73333333333333</v>
      </c>
      <c r="L122" s="39">
        <v>124.76666666666667</v>
      </c>
      <c r="M122" s="31">
        <v>120.7</v>
      </c>
      <c r="N122" s="31">
        <v>117.55</v>
      </c>
      <c r="O122" s="256">
        <v>76799944</v>
      </c>
      <c r="P122" s="257">
        <v>-2.4926353954226151E-2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2272.15</v>
      </c>
      <c r="F123" s="38">
        <v>2257.8333333333335</v>
      </c>
      <c r="G123" s="39">
        <v>2240.416666666667</v>
      </c>
      <c r="H123" s="39">
        <v>2208.6833333333334</v>
      </c>
      <c r="I123" s="39">
        <v>2191.2666666666669</v>
      </c>
      <c r="J123" s="39">
        <v>2289.5666666666671</v>
      </c>
      <c r="K123" s="39">
        <v>2306.983333333334</v>
      </c>
      <c r="L123" s="39">
        <v>2338.7166666666672</v>
      </c>
      <c r="M123" s="31">
        <v>2275.25</v>
      </c>
      <c r="N123" s="31">
        <v>2226.1</v>
      </c>
      <c r="O123" s="256">
        <v>716400</v>
      </c>
      <c r="P123" s="257">
        <v>3.2871972318339097E-2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387.55</v>
      </c>
      <c r="F124" s="38">
        <v>385.51666666666671</v>
      </c>
      <c r="G124" s="39">
        <v>382.18333333333339</v>
      </c>
      <c r="H124" s="39">
        <v>376.81666666666666</v>
      </c>
      <c r="I124" s="39">
        <v>373.48333333333335</v>
      </c>
      <c r="J124" s="39">
        <v>390.88333333333344</v>
      </c>
      <c r="K124" s="39">
        <v>394.21666666666681</v>
      </c>
      <c r="L124" s="39">
        <v>399.58333333333348</v>
      </c>
      <c r="M124" s="31">
        <v>388.85</v>
      </c>
      <c r="N124" s="31">
        <v>380.15</v>
      </c>
      <c r="O124" s="256">
        <v>13166500</v>
      </c>
      <c r="P124" s="257">
        <v>2.5691961329625215E-2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421.6</v>
      </c>
      <c r="F125" s="38">
        <v>419.61666666666673</v>
      </c>
      <c r="G125" s="39">
        <v>415.93333333333345</v>
      </c>
      <c r="H125" s="39">
        <v>410.26666666666671</v>
      </c>
      <c r="I125" s="39">
        <v>406.58333333333343</v>
      </c>
      <c r="J125" s="39">
        <v>425.28333333333347</v>
      </c>
      <c r="K125" s="39">
        <v>428.96666666666675</v>
      </c>
      <c r="L125" s="39">
        <v>434.6333333333335</v>
      </c>
      <c r="M125" s="31">
        <v>423.3</v>
      </c>
      <c r="N125" s="31">
        <v>413.95</v>
      </c>
      <c r="O125" s="256">
        <v>20372000</v>
      </c>
      <c r="P125" s="257">
        <v>-1.4798336396169842E-2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2664.35</v>
      </c>
      <c r="F126" s="38">
        <v>2652.4500000000003</v>
      </c>
      <c r="G126" s="39">
        <v>2637.8000000000006</v>
      </c>
      <c r="H126" s="39">
        <v>2611.2500000000005</v>
      </c>
      <c r="I126" s="39">
        <v>2596.6000000000008</v>
      </c>
      <c r="J126" s="39">
        <v>2679.0000000000005</v>
      </c>
      <c r="K126" s="39">
        <v>2693.65</v>
      </c>
      <c r="L126" s="39">
        <v>2720.2000000000003</v>
      </c>
      <c r="M126" s="31">
        <v>2667.1</v>
      </c>
      <c r="N126" s="31">
        <v>2625.9</v>
      </c>
      <c r="O126" s="256">
        <v>7887600</v>
      </c>
      <c r="P126" s="257">
        <v>1.4038876889848811E-2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5160.6499999999996</v>
      </c>
      <c r="F127" s="38">
        <v>5130.05</v>
      </c>
      <c r="G127" s="39">
        <v>5092.7000000000007</v>
      </c>
      <c r="H127" s="39">
        <v>5024.7500000000009</v>
      </c>
      <c r="I127" s="39">
        <v>4987.4000000000015</v>
      </c>
      <c r="J127" s="39">
        <v>5198</v>
      </c>
      <c r="K127" s="39">
        <v>5235.3500000000004</v>
      </c>
      <c r="L127" s="39">
        <v>5303.2999999999993</v>
      </c>
      <c r="M127" s="31">
        <v>5167.3999999999996</v>
      </c>
      <c r="N127" s="31">
        <v>5062.1000000000004</v>
      </c>
      <c r="O127" s="256">
        <v>1605300</v>
      </c>
      <c r="P127" s="257">
        <v>2.0599250936329588E-3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4357.2</v>
      </c>
      <c r="F128" s="38">
        <v>4339.3833333333332</v>
      </c>
      <c r="G128" s="39">
        <v>4279.1666666666661</v>
      </c>
      <c r="H128" s="39">
        <v>4201.1333333333332</v>
      </c>
      <c r="I128" s="39">
        <v>4140.9166666666661</v>
      </c>
      <c r="J128" s="39">
        <v>4417.4166666666661</v>
      </c>
      <c r="K128" s="39">
        <v>4477.6333333333332</v>
      </c>
      <c r="L128" s="39">
        <v>4555.6666666666661</v>
      </c>
      <c r="M128" s="31">
        <v>4399.6000000000004</v>
      </c>
      <c r="N128" s="31">
        <v>4261.3500000000004</v>
      </c>
      <c r="O128" s="256">
        <v>989800</v>
      </c>
      <c r="P128" s="257">
        <v>4.4092827004219411E-2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1086.5999999999999</v>
      </c>
      <c r="F129" s="38">
        <v>1079.8666666666666</v>
      </c>
      <c r="G129" s="39">
        <v>1070.1333333333332</v>
      </c>
      <c r="H129" s="39">
        <v>1053.6666666666667</v>
      </c>
      <c r="I129" s="39">
        <v>1043.9333333333334</v>
      </c>
      <c r="J129" s="39">
        <v>1096.333333333333</v>
      </c>
      <c r="K129" s="39">
        <v>1106.0666666666662</v>
      </c>
      <c r="L129" s="39">
        <v>1122.5333333333328</v>
      </c>
      <c r="M129" s="31">
        <v>1089.5999999999999</v>
      </c>
      <c r="N129" s="31">
        <v>1063.4000000000001</v>
      </c>
      <c r="O129" s="256">
        <v>5895600</v>
      </c>
      <c r="P129" s="257">
        <v>-3.4789869190091846E-2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1543.55</v>
      </c>
      <c r="F130" s="38">
        <v>1543.2333333333333</v>
      </c>
      <c r="G130" s="39">
        <v>1535.4166666666667</v>
      </c>
      <c r="H130" s="39">
        <v>1527.2833333333333</v>
      </c>
      <c r="I130" s="39">
        <v>1519.4666666666667</v>
      </c>
      <c r="J130" s="39">
        <v>1551.3666666666668</v>
      </c>
      <c r="K130" s="39">
        <v>1559.1833333333334</v>
      </c>
      <c r="L130" s="39">
        <v>1567.3166666666668</v>
      </c>
      <c r="M130" s="31">
        <v>1551.05</v>
      </c>
      <c r="N130" s="31">
        <v>1535.1</v>
      </c>
      <c r="O130" s="256">
        <v>14578900</v>
      </c>
      <c r="P130" s="257">
        <v>-1.3686304224284903E-2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277.39999999999998</v>
      </c>
      <c r="F131" s="38">
        <v>276.98333333333329</v>
      </c>
      <c r="G131" s="39">
        <v>275.56666666666661</v>
      </c>
      <c r="H131" s="39">
        <v>273.73333333333329</v>
      </c>
      <c r="I131" s="39">
        <v>272.31666666666661</v>
      </c>
      <c r="J131" s="39">
        <v>278.81666666666661</v>
      </c>
      <c r="K131" s="39">
        <v>280.23333333333323</v>
      </c>
      <c r="L131" s="39">
        <v>282.06666666666661</v>
      </c>
      <c r="M131" s="31">
        <v>278.39999999999998</v>
      </c>
      <c r="N131" s="31">
        <v>275.14999999999998</v>
      </c>
      <c r="O131" s="256">
        <v>38724000</v>
      </c>
      <c r="P131" s="257">
        <v>-4.5244215938303346E-3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146.80000000000001</v>
      </c>
      <c r="F132" s="38">
        <v>146.6</v>
      </c>
      <c r="G132" s="39">
        <v>145.69999999999999</v>
      </c>
      <c r="H132" s="39">
        <v>144.6</v>
      </c>
      <c r="I132" s="39">
        <v>143.69999999999999</v>
      </c>
      <c r="J132" s="39">
        <v>147.69999999999999</v>
      </c>
      <c r="K132" s="39">
        <v>148.60000000000002</v>
      </c>
      <c r="L132" s="39">
        <v>149.69999999999999</v>
      </c>
      <c r="M132" s="31">
        <v>147.5</v>
      </c>
      <c r="N132" s="31">
        <v>145.5</v>
      </c>
      <c r="O132" s="256">
        <v>77814000</v>
      </c>
      <c r="P132" s="257">
        <v>-1.8318068276436304E-2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556.65</v>
      </c>
      <c r="F133" s="38">
        <v>555.6</v>
      </c>
      <c r="G133" s="39">
        <v>553.20000000000005</v>
      </c>
      <c r="H133" s="39">
        <v>549.75</v>
      </c>
      <c r="I133" s="39">
        <v>547.35</v>
      </c>
      <c r="J133" s="39">
        <v>559.05000000000007</v>
      </c>
      <c r="K133" s="39">
        <v>561.44999999999993</v>
      </c>
      <c r="L133" s="39">
        <v>564.90000000000009</v>
      </c>
      <c r="M133" s="31">
        <v>558</v>
      </c>
      <c r="N133" s="31">
        <v>552.15</v>
      </c>
      <c r="O133" s="256">
        <v>10064400</v>
      </c>
      <c r="P133" s="257">
        <v>1.2189234853970552E-2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9468.2000000000007</v>
      </c>
      <c r="F134" s="38">
        <v>9468.1333333333332</v>
      </c>
      <c r="G134" s="39">
        <v>9438.0666666666657</v>
      </c>
      <c r="H134" s="39">
        <v>9407.9333333333325</v>
      </c>
      <c r="I134" s="39">
        <v>9377.866666666665</v>
      </c>
      <c r="J134" s="39">
        <v>9498.2666666666664</v>
      </c>
      <c r="K134" s="39">
        <v>9528.3333333333358</v>
      </c>
      <c r="L134" s="39">
        <v>9558.4666666666672</v>
      </c>
      <c r="M134" s="31">
        <v>9498.2000000000007</v>
      </c>
      <c r="N134" s="31">
        <v>9438</v>
      </c>
      <c r="O134" s="256">
        <v>2778800</v>
      </c>
      <c r="P134" s="257">
        <v>8.3094451903189519E-3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1004.85</v>
      </c>
      <c r="F135" s="38">
        <v>996.94999999999993</v>
      </c>
      <c r="G135" s="39">
        <v>987.89999999999986</v>
      </c>
      <c r="H135" s="39">
        <v>970.94999999999993</v>
      </c>
      <c r="I135" s="39">
        <v>961.89999999999986</v>
      </c>
      <c r="J135" s="39">
        <v>1013.8999999999999</v>
      </c>
      <c r="K135" s="39">
        <v>1022.9499999999998</v>
      </c>
      <c r="L135" s="39">
        <v>1039.8999999999999</v>
      </c>
      <c r="M135" s="31">
        <v>1006</v>
      </c>
      <c r="N135" s="31">
        <v>980</v>
      </c>
      <c r="O135" s="256">
        <v>9678200</v>
      </c>
      <c r="P135" s="257">
        <v>-8.6757008675700867E-3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1555.15</v>
      </c>
      <c r="F136" s="38">
        <v>1556</v>
      </c>
      <c r="G136" s="39">
        <v>1541.4</v>
      </c>
      <c r="H136" s="39">
        <v>1527.65</v>
      </c>
      <c r="I136" s="39">
        <v>1513.0500000000002</v>
      </c>
      <c r="J136" s="39">
        <v>1569.75</v>
      </c>
      <c r="K136" s="39">
        <v>1584.35</v>
      </c>
      <c r="L136" s="39">
        <v>1598.1</v>
      </c>
      <c r="M136" s="31">
        <v>1570.6</v>
      </c>
      <c r="N136" s="31">
        <v>1542.25</v>
      </c>
      <c r="O136" s="256">
        <v>2954800</v>
      </c>
      <c r="P136" s="257">
        <v>1.0533515731874145E-2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1349.65</v>
      </c>
      <c r="F137" s="38">
        <v>1346.9666666666667</v>
      </c>
      <c r="G137" s="39">
        <v>1319.6833333333334</v>
      </c>
      <c r="H137" s="39">
        <v>1289.7166666666667</v>
      </c>
      <c r="I137" s="39">
        <v>1262.4333333333334</v>
      </c>
      <c r="J137" s="39">
        <v>1376.9333333333334</v>
      </c>
      <c r="K137" s="39">
        <v>1404.2166666666667</v>
      </c>
      <c r="L137" s="39">
        <v>1434.1833333333334</v>
      </c>
      <c r="M137" s="31">
        <v>1374.25</v>
      </c>
      <c r="N137" s="31">
        <v>1317</v>
      </c>
      <c r="O137" s="256">
        <v>2552800</v>
      </c>
      <c r="P137" s="257">
        <v>0.15825771324863883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873.65</v>
      </c>
      <c r="F138" s="38">
        <v>873.43333333333339</v>
      </c>
      <c r="G138" s="39">
        <v>867.21666666666681</v>
      </c>
      <c r="H138" s="39">
        <v>860.78333333333342</v>
      </c>
      <c r="I138" s="39">
        <v>854.56666666666683</v>
      </c>
      <c r="J138" s="39">
        <v>879.86666666666679</v>
      </c>
      <c r="K138" s="39">
        <v>886.08333333333348</v>
      </c>
      <c r="L138" s="39">
        <v>892.51666666666677</v>
      </c>
      <c r="M138" s="31">
        <v>879.65</v>
      </c>
      <c r="N138" s="31">
        <v>867</v>
      </c>
      <c r="O138" s="256">
        <v>5852000</v>
      </c>
      <c r="P138" s="257">
        <v>-2.5576128946316772E-2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996.4</v>
      </c>
      <c r="F139" s="38">
        <v>992</v>
      </c>
      <c r="G139" s="39">
        <v>985.65</v>
      </c>
      <c r="H139" s="39">
        <v>974.9</v>
      </c>
      <c r="I139" s="39">
        <v>968.55</v>
      </c>
      <c r="J139" s="39">
        <v>1002.75</v>
      </c>
      <c r="K139" s="39">
        <v>1009.0999999999999</v>
      </c>
      <c r="L139" s="39">
        <v>1019.85</v>
      </c>
      <c r="M139" s="31">
        <v>998.35</v>
      </c>
      <c r="N139" s="31">
        <v>981.25</v>
      </c>
      <c r="O139" s="256">
        <v>3360800</v>
      </c>
      <c r="P139" s="257">
        <v>-3.2918968692449355E-2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95.7</v>
      </c>
      <c r="F140" s="38">
        <v>95.15000000000002</v>
      </c>
      <c r="G140" s="39">
        <v>94.450000000000045</v>
      </c>
      <c r="H140" s="39">
        <v>93.200000000000031</v>
      </c>
      <c r="I140" s="39">
        <v>92.500000000000057</v>
      </c>
      <c r="J140" s="39">
        <v>96.400000000000034</v>
      </c>
      <c r="K140" s="39">
        <v>97.1</v>
      </c>
      <c r="L140" s="39">
        <v>98.350000000000023</v>
      </c>
      <c r="M140" s="31">
        <v>95.85</v>
      </c>
      <c r="N140" s="31">
        <v>93.9</v>
      </c>
      <c r="O140" s="256">
        <v>73264900</v>
      </c>
      <c r="P140" s="257">
        <v>5.2605942523136877E-3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2326.25</v>
      </c>
      <c r="F141" s="38">
        <v>2320.8333333333335</v>
      </c>
      <c r="G141" s="39">
        <v>2283.9666666666672</v>
      </c>
      <c r="H141" s="39">
        <v>2241.6833333333338</v>
      </c>
      <c r="I141" s="39">
        <v>2204.8166666666675</v>
      </c>
      <c r="J141" s="39">
        <v>2363.1166666666668</v>
      </c>
      <c r="K141" s="39">
        <v>2399.9833333333327</v>
      </c>
      <c r="L141" s="39">
        <v>2442.2666666666664</v>
      </c>
      <c r="M141" s="31">
        <v>2357.6999999999998</v>
      </c>
      <c r="N141" s="31">
        <v>2278.5500000000002</v>
      </c>
      <c r="O141" s="256">
        <v>2550350</v>
      </c>
      <c r="P141" s="257">
        <v>2.3959368444297229E-2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107828.4</v>
      </c>
      <c r="F142" s="38">
        <v>107958</v>
      </c>
      <c r="G142" s="39">
        <v>107416</v>
      </c>
      <c r="H142" s="39">
        <v>107003.6</v>
      </c>
      <c r="I142" s="39">
        <v>106461.6</v>
      </c>
      <c r="J142" s="39">
        <v>108370.4</v>
      </c>
      <c r="K142" s="39">
        <v>108912.4</v>
      </c>
      <c r="L142" s="39">
        <v>109324.79999999999</v>
      </c>
      <c r="M142" s="31">
        <v>108500</v>
      </c>
      <c r="N142" s="31">
        <v>107545.60000000001</v>
      </c>
      <c r="O142" s="256">
        <v>41720</v>
      </c>
      <c r="P142" s="257">
        <v>9.6805421103581795E-3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1250.6500000000001</v>
      </c>
      <c r="F143" s="38">
        <v>1247.0166666666667</v>
      </c>
      <c r="G143" s="39">
        <v>1239.6333333333332</v>
      </c>
      <c r="H143" s="39">
        <v>1228.6166666666666</v>
      </c>
      <c r="I143" s="39">
        <v>1221.2333333333331</v>
      </c>
      <c r="J143" s="39">
        <v>1258.0333333333333</v>
      </c>
      <c r="K143" s="39">
        <v>1265.416666666667</v>
      </c>
      <c r="L143" s="39">
        <v>1276.4333333333334</v>
      </c>
      <c r="M143" s="31">
        <v>1254.4000000000001</v>
      </c>
      <c r="N143" s="31">
        <v>1236</v>
      </c>
      <c r="O143" s="256">
        <v>6851350</v>
      </c>
      <c r="P143" s="257">
        <v>1.772875816993464E-2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88</v>
      </c>
      <c r="F144" s="38">
        <v>87.75</v>
      </c>
      <c r="G144" s="39">
        <v>87.15</v>
      </c>
      <c r="H144" s="39">
        <v>86.300000000000011</v>
      </c>
      <c r="I144" s="39">
        <v>85.700000000000017</v>
      </c>
      <c r="J144" s="39">
        <v>88.6</v>
      </c>
      <c r="K144" s="39">
        <v>89.199999999999989</v>
      </c>
      <c r="L144" s="39">
        <v>90.049999999999983</v>
      </c>
      <c r="M144" s="31">
        <v>88.35</v>
      </c>
      <c r="N144" s="31">
        <v>86.9</v>
      </c>
      <c r="O144" s="256">
        <v>61297500</v>
      </c>
      <c r="P144" s="257">
        <v>-8.5574572127139362E-4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4202.5</v>
      </c>
      <c r="F145" s="38">
        <v>4199.916666666667</v>
      </c>
      <c r="G145" s="39">
        <v>4172.8833333333341</v>
      </c>
      <c r="H145" s="39">
        <v>4143.2666666666673</v>
      </c>
      <c r="I145" s="39">
        <v>4116.2333333333345</v>
      </c>
      <c r="J145" s="39">
        <v>4229.5333333333338</v>
      </c>
      <c r="K145" s="39">
        <v>4256.5666666666666</v>
      </c>
      <c r="L145" s="39">
        <v>4286.1833333333334</v>
      </c>
      <c r="M145" s="31">
        <v>4226.95</v>
      </c>
      <c r="N145" s="31">
        <v>4170.3</v>
      </c>
      <c r="O145" s="256">
        <v>1430700</v>
      </c>
      <c r="P145" s="257">
        <v>3.5163881050575212E-2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4467.25</v>
      </c>
      <c r="F146" s="38">
        <v>4448.7666666666664</v>
      </c>
      <c r="G146" s="39">
        <v>4407.5333333333328</v>
      </c>
      <c r="H146" s="39">
        <v>4347.8166666666666</v>
      </c>
      <c r="I146" s="39">
        <v>4306.583333333333</v>
      </c>
      <c r="J146" s="39">
        <v>4508.4833333333327</v>
      </c>
      <c r="K146" s="39">
        <v>4549.7166666666662</v>
      </c>
      <c r="L146" s="39">
        <v>4609.4333333333325</v>
      </c>
      <c r="M146" s="31">
        <v>4490</v>
      </c>
      <c r="N146" s="31">
        <v>4389.05</v>
      </c>
      <c r="O146" s="256">
        <v>941400</v>
      </c>
      <c r="P146" s="257">
        <v>1.2094823415578132E-2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22042.35</v>
      </c>
      <c r="F147" s="38">
        <v>21980.350000000002</v>
      </c>
      <c r="G147" s="39">
        <v>21820.800000000003</v>
      </c>
      <c r="H147" s="39">
        <v>21599.25</v>
      </c>
      <c r="I147" s="39">
        <v>21439.7</v>
      </c>
      <c r="J147" s="39">
        <v>22201.900000000005</v>
      </c>
      <c r="K147" s="39">
        <v>22361.45</v>
      </c>
      <c r="L147" s="39">
        <v>22583.000000000007</v>
      </c>
      <c r="M147" s="31">
        <v>22139.9</v>
      </c>
      <c r="N147" s="31">
        <v>21758.799999999999</v>
      </c>
      <c r="O147" s="256">
        <v>286000</v>
      </c>
      <c r="P147" s="257">
        <v>-1.3520971302428256E-2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118.7</v>
      </c>
      <c r="F148" s="38">
        <v>117.75</v>
      </c>
      <c r="G148" s="39">
        <v>116.35</v>
      </c>
      <c r="H148" s="39">
        <v>114</v>
      </c>
      <c r="I148" s="39">
        <v>112.6</v>
      </c>
      <c r="J148" s="39">
        <v>120.1</v>
      </c>
      <c r="K148" s="39">
        <v>121.5</v>
      </c>
      <c r="L148" s="39">
        <v>123.85</v>
      </c>
      <c r="M148" s="31">
        <v>119.15</v>
      </c>
      <c r="N148" s="31">
        <v>115.4</v>
      </c>
      <c r="O148" s="256">
        <v>91678500</v>
      </c>
      <c r="P148" s="257">
        <v>-3.6191128282877685E-3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219.15</v>
      </c>
      <c r="F149" s="38">
        <v>218.11666666666665</v>
      </c>
      <c r="G149" s="39">
        <v>216.73333333333329</v>
      </c>
      <c r="H149" s="39">
        <v>214.31666666666663</v>
      </c>
      <c r="I149" s="39">
        <v>212.93333333333328</v>
      </c>
      <c r="J149" s="39">
        <v>220.5333333333333</v>
      </c>
      <c r="K149" s="39">
        <v>221.91666666666669</v>
      </c>
      <c r="L149" s="39">
        <v>224.33333333333331</v>
      </c>
      <c r="M149" s="31">
        <v>219.5</v>
      </c>
      <c r="N149" s="31">
        <v>215.7</v>
      </c>
      <c r="O149" s="256">
        <v>67590000</v>
      </c>
      <c r="P149" s="257">
        <v>7.4750751323760911E-2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1081.55</v>
      </c>
      <c r="F150" s="38">
        <v>1078.6166666666666</v>
      </c>
      <c r="G150" s="39">
        <v>1071.083333333333</v>
      </c>
      <c r="H150" s="39">
        <v>1060.6166666666666</v>
      </c>
      <c r="I150" s="39">
        <v>1053.083333333333</v>
      </c>
      <c r="J150" s="39">
        <v>1089.083333333333</v>
      </c>
      <c r="K150" s="39">
        <v>1096.6166666666663</v>
      </c>
      <c r="L150" s="39">
        <v>1107.083333333333</v>
      </c>
      <c r="M150" s="31">
        <v>1086.1500000000001</v>
      </c>
      <c r="N150" s="31">
        <v>1068.1500000000001</v>
      </c>
      <c r="O150" s="256">
        <v>6022100</v>
      </c>
      <c r="P150" s="257">
        <v>1.9799673887724201E-3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4010.15</v>
      </c>
      <c r="F151" s="38">
        <v>4011.5</v>
      </c>
      <c r="G151" s="39">
        <v>3978</v>
      </c>
      <c r="H151" s="39">
        <v>3945.85</v>
      </c>
      <c r="I151" s="39">
        <v>3912.35</v>
      </c>
      <c r="J151" s="39">
        <v>4043.65</v>
      </c>
      <c r="K151" s="39">
        <v>4077.15</v>
      </c>
      <c r="L151" s="39">
        <v>4109.3</v>
      </c>
      <c r="M151" s="31">
        <v>4045</v>
      </c>
      <c r="N151" s="31">
        <v>3979.35</v>
      </c>
      <c r="O151" s="256">
        <v>235600</v>
      </c>
      <c r="P151" s="257">
        <v>1.9913419913419914E-2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176.6</v>
      </c>
      <c r="F152" s="38">
        <v>175.93333333333331</v>
      </c>
      <c r="G152" s="39">
        <v>175.01666666666662</v>
      </c>
      <c r="H152" s="39">
        <v>173.43333333333331</v>
      </c>
      <c r="I152" s="39">
        <v>172.51666666666662</v>
      </c>
      <c r="J152" s="39">
        <v>177.51666666666662</v>
      </c>
      <c r="K152" s="39">
        <v>178.43333333333331</v>
      </c>
      <c r="L152" s="39">
        <v>180.01666666666662</v>
      </c>
      <c r="M152" s="31">
        <v>176.85</v>
      </c>
      <c r="N152" s="31">
        <v>174.35</v>
      </c>
      <c r="O152" s="256">
        <v>38384500</v>
      </c>
      <c r="P152" s="257">
        <v>2.183048068053705E-2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40627.75</v>
      </c>
      <c r="F153" s="38">
        <v>40486.566666666666</v>
      </c>
      <c r="G153" s="39">
        <v>40250.183333333334</v>
      </c>
      <c r="H153" s="39">
        <v>39872.616666666669</v>
      </c>
      <c r="I153" s="39">
        <v>39636.233333333337</v>
      </c>
      <c r="J153" s="39">
        <v>40864.133333333331</v>
      </c>
      <c r="K153" s="39">
        <v>41100.516666666663</v>
      </c>
      <c r="L153" s="39">
        <v>41478.083333333328</v>
      </c>
      <c r="M153" s="31">
        <v>40722.949999999997</v>
      </c>
      <c r="N153" s="31">
        <v>40109</v>
      </c>
      <c r="O153" s="256">
        <v>151605</v>
      </c>
      <c r="P153" s="257">
        <v>4.8717438854643073E-3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1053.45</v>
      </c>
      <c r="F154" s="38">
        <v>1055.3666666666668</v>
      </c>
      <c r="G154" s="39">
        <v>1043.7833333333335</v>
      </c>
      <c r="H154" s="39">
        <v>1034.1166666666668</v>
      </c>
      <c r="I154" s="39">
        <v>1022.5333333333335</v>
      </c>
      <c r="J154" s="39">
        <v>1065.0333333333335</v>
      </c>
      <c r="K154" s="39">
        <v>1076.6166666666666</v>
      </c>
      <c r="L154" s="39">
        <v>1086.2833333333335</v>
      </c>
      <c r="M154" s="31">
        <v>1066.95</v>
      </c>
      <c r="N154" s="31">
        <v>1045.7</v>
      </c>
      <c r="O154" s="256">
        <v>10588500</v>
      </c>
      <c r="P154" s="257">
        <v>-1.6970725498515061E-3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5027.5</v>
      </c>
      <c r="F155" s="38">
        <v>4981.8</v>
      </c>
      <c r="G155" s="39">
        <v>4918.6000000000004</v>
      </c>
      <c r="H155" s="39">
        <v>4809.7</v>
      </c>
      <c r="I155" s="39">
        <v>4746.5</v>
      </c>
      <c r="J155" s="39">
        <v>5090.7000000000007</v>
      </c>
      <c r="K155" s="39">
        <v>5153.8999999999996</v>
      </c>
      <c r="L155" s="39">
        <v>5262.8000000000011</v>
      </c>
      <c r="M155" s="31">
        <v>5045</v>
      </c>
      <c r="N155" s="31">
        <v>4872.8999999999996</v>
      </c>
      <c r="O155" s="256">
        <v>986825</v>
      </c>
      <c r="P155" s="257">
        <v>3.3807829181494663E-3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221.65</v>
      </c>
      <c r="F156" s="38">
        <v>220.91666666666666</v>
      </c>
      <c r="G156" s="39">
        <v>219.68333333333331</v>
      </c>
      <c r="H156" s="39">
        <v>217.71666666666664</v>
      </c>
      <c r="I156" s="39">
        <v>216.48333333333329</v>
      </c>
      <c r="J156" s="39">
        <v>222.88333333333333</v>
      </c>
      <c r="K156" s="39">
        <v>224.11666666666667</v>
      </c>
      <c r="L156" s="39">
        <v>226.08333333333334</v>
      </c>
      <c r="M156" s="31">
        <v>222.15</v>
      </c>
      <c r="N156" s="31">
        <v>218.95</v>
      </c>
      <c r="O156" s="256">
        <v>20355000</v>
      </c>
      <c r="P156" s="257">
        <v>3.2529942333284047E-3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270.60000000000002</v>
      </c>
      <c r="F157" s="38">
        <v>269.53333333333336</v>
      </c>
      <c r="G157" s="39">
        <v>267.16666666666674</v>
      </c>
      <c r="H157" s="39">
        <v>263.73333333333341</v>
      </c>
      <c r="I157" s="39">
        <v>261.36666666666679</v>
      </c>
      <c r="J157" s="39">
        <v>272.9666666666667</v>
      </c>
      <c r="K157" s="39">
        <v>275.33333333333337</v>
      </c>
      <c r="L157" s="39">
        <v>278.76666666666665</v>
      </c>
      <c r="M157" s="31">
        <v>271.89999999999998</v>
      </c>
      <c r="N157" s="31">
        <v>266.10000000000002</v>
      </c>
      <c r="O157" s="256">
        <v>51360800</v>
      </c>
      <c r="P157" s="257">
        <v>1.8816873693272659E-2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2495.4499999999998</v>
      </c>
      <c r="F158" s="38">
        <v>2490.25</v>
      </c>
      <c r="G158" s="39">
        <v>2480.1</v>
      </c>
      <c r="H158" s="39">
        <v>2464.75</v>
      </c>
      <c r="I158" s="39">
        <v>2454.6</v>
      </c>
      <c r="J158" s="39">
        <v>2505.6</v>
      </c>
      <c r="K158" s="39">
        <v>2515.7499999999995</v>
      </c>
      <c r="L158" s="39">
        <v>2531.1</v>
      </c>
      <c r="M158" s="31">
        <v>2500.4</v>
      </c>
      <c r="N158" s="31">
        <v>2474.9</v>
      </c>
      <c r="O158" s="256">
        <v>2795500</v>
      </c>
      <c r="P158" s="257">
        <v>3.9504399353564373E-3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3743.45</v>
      </c>
      <c r="F159" s="38">
        <v>3746.4833333333331</v>
      </c>
      <c r="G159" s="39">
        <v>3727.3666666666663</v>
      </c>
      <c r="H159" s="39">
        <v>3711.2833333333333</v>
      </c>
      <c r="I159" s="39">
        <v>3692.1666666666665</v>
      </c>
      <c r="J159" s="39">
        <v>3762.5666666666662</v>
      </c>
      <c r="K159" s="39">
        <v>3781.6833333333329</v>
      </c>
      <c r="L159" s="39">
        <v>3797.766666666666</v>
      </c>
      <c r="M159" s="31">
        <v>3765.6</v>
      </c>
      <c r="N159" s="31">
        <v>3730.4</v>
      </c>
      <c r="O159" s="256">
        <v>2216000</v>
      </c>
      <c r="P159" s="257">
        <v>1.4687605920235003E-3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62.65</v>
      </c>
      <c r="F160" s="38">
        <v>62.65</v>
      </c>
      <c r="G160" s="39">
        <v>62.15</v>
      </c>
      <c r="H160" s="39">
        <v>61.65</v>
      </c>
      <c r="I160" s="39">
        <v>61.15</v>
      </c>
      <c r="J160" s="39">
        <v>63.15</v>
      </c>
      <c r="K160" s="39">
        <v>63.65</v>
      </c>
      <c r="L160" s="39">
        <v>64.150000000000006</v>
      </c>
      <c r="M160" s="31">
        <v>63.15</v>
      </c>
      <c r="N160" s="31">
        <v>62.15</v>
      </c>
      <c r="O160" s="256">
        <v>292176000</v>
      </c>
      <c r="P160" s="257">
        <v>-2.0385172469288129E-2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4866.8500000000004</v>
      </c>
      <c r="F161" s="38">
        <v>4836.0666666666666</v>
      </c>
      <c r="G161" s="39">
        <v>4795.7833333333328</v>
      </c>
      <c r="H161" s="39">
        <v>4724.7166666666662</v>
      </c>
      <c r="I161" s="39">
        <v>4684.4333333333325</v>
      </c>
      <c r="J161" s="39">
        <v>4907.1333333333332</v>
      </c>
      <c r="K161" s="39">
        <v>4947.4166666666679</v>
      </c>
      <c r="L161" s="39">
        <v>5018.4833333333336</v>
      </c>
      <c r="M161" s="31">
        <v>4876.3500000000004</v>
      </c>
      <c r="N161" s="31">
        <v>4765</v>
      </c>
      <c r="O161" s="256">
        <v>1960800</v>
      </c>
      <c r="P161" s="257">
        <v>3.7789774531597334E-2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247.35</v>
      </c>
      <c r="F162" s="38">
        <v>245.73333333333335</v>
      </c>
      <c r="G162" s="39">
        <v>243.6166666666667</v>
      </c>
      <c r="H162" s="39">
        <v>239.88333333333335</v>
      </c>
      <c r="I162" s="39">
        <v>237.76666666666671</v>
      </c>
      <c r="J162" s="39">
        <v>249.4666666666667</v>
      </c>
      <c r="K162" s="39">
        <v>251.58333333333337</v>
      </c>
      <c r="L162" s="39">
        <v>255.31666666666669</v>
      </c>
      <c r="M162" s="31">
        <v>247.85</v>
      </c>
      <c r="N162" s="31">
        <v>242</v>
      </c>
      <c r="O162" s="256">
        <v>43756200</v>
      </c>
      <c r="P162" s="257">
        <v>-3.1957469685203993E-2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1711.3</v>
      </c>
      <c r="F163" s="38">
        <v>1721.05</v>
      </c>
      <c r="G163" s="39">
        <v>1695.1</v>
      </c>
      <c r="H163" s="39">
        <v>1678.8999999999999</v>
      </c>
      <c r="I163" s="39">
        <v>1652.9499999999998</v>
      </c>
      <c r="J163" s="39">
        <v>1737.25</v>
      </c>
      <c r="K163" s="39">
        <v>1763.2000000000003</v>
      </c>
      <c r="L163" s="39">
        <v>1779.4</v>
      </c>
      <c r="M163" s="31">
        <v>1747</v>
      </c>
      <c r="N163" s="31">
        <v>1704.85</v>
      </c>
      <c r="O163" s="256">
        <v>3787949</v>
      </c>
      <c r="P163" s="257">
        <v>2.7262693156732892E-2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856.65</v>
      </c>
      <c r="F164" s="38">
        <v>853.9</v>
      </c>
      <c r="G164" s="39">
        <v>846.8</v>
      </c>
      <c r="H164" s="39">
        <v>836.94999999999993</v>
      </c>
      <c r="I164" s="39">
        <v>829.84999999999991</v>
      </c>
      <c r="J164" s="39">
        <v>863.75</v>
      </c>
      <c r="K164" s="39">
        <v>870.85000000000014</v>
      </c>
      <c r="L164" s="39">
        <v>880.7</v>
      </c>
      <c r="M164" s="31">
        <v>861</v>
      </c>
      <c r="N164" s="31">
        <v>844.05</v>
      </c>
      <c r="O164" s="256">
        <v>3531750</v>
      </c>
      <c r="P164" s="257">
        <v>-3.1190019193857964E-3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219.2</v>
      </c>
      <c r="F165" s="38">
        <v>218.4</v>
      </c>
      <c r="G165" s="39">
        <v>216.3</v>
      </c>
      <c r="H165" s="39">
        <v>213.4</v>
      </c>
      <c r="I165" s="39">
        <v>211.3</v>
      </c>
      <c r="J165" s="39">
        <v>221.3</v>
      </c>
      <c r="K165" s="39">
        <v>223.39999999999998</v>
      </c>
      <c r="L165" s="39">
        <v>226.3</v>
      </c>
      <c r="M165" s="31">
        <v>220.5</v>
      </c>
      <c r="N165" s="31">
        <v>215.5</v>
      </c>
      <c r="O165" s="256">
        <v>43320000</v>
      </c>
      <c r="P165" s="257">
        <v>-2.6079136690647483E-2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238.1</v>
      </c>
      <c r="F166" s="38">
        <v>236.1</v>
      </c>
      <c r="G166" s="39">
        <v>232.6</v>
      </c>
      <c r="H166" s="39">
        <v>227.1</v>
      </c>
      <c r="I166" s="39">
        <v>223.6</v>
      </c>
      <c r="J166" s="39">
        <v>241.6</v>
      </c>
      <c r="K166" s="39">
        <v>245.1</v>
      </c>
      <c r="L166" s="39">
        <v>250.6</v>
      </c>
      <c r="M166" s="31">
        <v>239.6</v>
      </c>
      <c r="N166" s="31">
        <v>230.6</v>
      </c>
      <c r="O166" s="256">
        <v>62008000</v>
      </c>
      <c r="P166" s="257">
        <v>-2.5031446540880502E-2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2527.3000000000002</v>
      </c>
      <c r="F167" s="38">
        <v>2535.3833333333332</v>
      </c>
      <c r="G167" s="39">
        <v>2511.0166666666664</v>
      </c>
      <c r="H167" s="39">
        <v>2494.7333333333331</v>
      </c>
      <c r="I167" s="39">
        <v>2470.3666666666663</v>
      </c>
      <c r="J167" s="39">
        <v>2551.6666666666665</v>
      </c>
      <c r="K167" s="39">
        <v>2576.0333333333333</v>
      </c>
      <c r="L167" s="39">
        <v>2592.3166666666666</v>
      </c>
      <c r="M167" s="31">
        <v>2559.75</v>
      </c>
      <c r="N167" s="31">
        <v>2519.1</v>
      </c>
      <c r="O167" s="256">
        <v>33792500</v>
      </c>
      <c r="P167" s="257">
        <v>7.4773786237933945E-2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86.05</v>
      </c>
      <c r="F168" s="38">
        <v>85.399999999999991</v>
      </c>
      <c r="G168" s="39">
        <v>84.649999999999977</v>
      </c>
      <c r="H168" s="39">
        <v>83.249999999999986</v>
      </c>
      <c r="I168" s="39">
        <v>82.499999999999972</v>
      </c>
      <c r="J168" s="39">
        <v>86.799999999999983</v>
      </c>
      <c r="K168" s="39">
        <v>87.550000000000011</v>
      </c>
      <c r="L168" s="39">
        <v>88.949999999999989</v>
      </c>
      <c r="M168" s="31">
        <v>86.15</v>
      </c>
      <c r="N168" s="31">
        <v>84</v>
      </c>
      <c r="O168" s="256">
        <v>127168000</v>
      </c>
      <c r="P168" s="257">
        <v>-3.0140329469188529E-2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837.55</v>
      </c>
      <c r="F169" s="38">
        <v>835.33333333333337</v>
      </c>
      <c r="G169" s="39">
        <v>830.66666666666674</v>
      </c>
      <c r="H169" s="39">
        <v>823.78333333333342</v>
      </c>
      <c r="I169" s="39">
        <v>819.11666666666679</v>
      </c>
      <c r="J169" s="39">
        <v>842.2166666666667</v>
      </c>
      <c r="K169" s="39">
        <v>846.88333333333344</v>
      </c>
      <c r="L169" s="39">
        <v>853.76666666666665</v>
      </c>
      <c r="M169" s="31">
        <v>840</v>
      </c>
      <c r="N169" s="31">
        <v>828.45</v>
      </c>
      <c r="O169" s="256">
        <v>9480000</v>
      </c>
      <c r="P169" s="257">
        <v>-1.0190444370197126E-2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1282.8</v>
      </c>
      <c r="F170" s="38">
        <v>1283.8999999999999</v>
      </c>
      <c r="G170" s="39">
        <v>1276.6999999999998</v>
      </c>
      <c r="H170" s="39">
        <v>1270.5999999999999</v>
      </c>
      <c r="I170" s="39">
        <v>1263.3999999999999</v>
      </c>
      <c r="J170" s="39">
        <v>1289.9999999999998</v>
      </c>
      <c r="K170" s="39">
        <v>1297.2</v>
      </c>
      <c r="L170" s="39">
        <v>1303.2999999999997</v>
      </c>
      <c r="M170" s="31">
        <v>1291.0999999999999</v>
      </c>
      <c r="N170" s="31">
        <v>1277.8</v>
      </c>
      <c r="O170" s="256">
        <v>8310750</v>
      </c>
      <c r="P170" s="257">
        <v>4.7148426874603321E-3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573.20000000000005</v>
      </c>
      <c r="F171" s="38">
        <v>573.56666666666672</v>
      </c>
      <c r="G171" s="39">
        <v>571.13333333333344</v>
      </c>
      <c r="H171" s="39">
        <v>569.06666666666672</v>
      </c>
      <c r="I171" s="39">
        <v>566.63333333333344</v>
      </c>
      <c r="J171" s="39">
        <v>575.63333333333344</v>
      </c>
      <c r="K171" s="39">
        <v>578.06666666666661</v>
      </c>
      <c r="L171" s="39">
        <v>580.13333333333344</v>
      </c>
      <c r="M171" s="31">
        <v>576</v>
      </c>
      <c r="N171" s="31">
        <v>571.5</v>
      </c>
      <c r="O171" s="256">
        <v>102694500</v>
      </c>
      <c r="P171" s="257">
        <v>-1.5558271622690344E-2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23625.599999999999</v>
      </c>
      <c r="F172" s="38">
        <v>23644.216666666664</v>
      </c>
      <c r="G172" s="39">
        <v>23512.583333333328</v>
      </c>
      <c r="H172" s="39">
        <v>23399.566666666666</v>
      </c>
      <c r="I172" s="39">
        <v>23267.933333333331</v>
      </c>
      <c r="J172" s="39">
        <v>23757.233333333326</v>
      </c>
      <c r="K172" s="39">
        <v>23888.866666666665</v>
      </c>
      <c r="L172" s="39">
        <v>24001.883333333324</v>
      </c>
      <c r="M172" s="31">
        <v>23775.85</v>
      </c>
      <c r="N172" s="31">
        <v>23531.200000000001</v>
      </c>
      <c r="O172" s="256">
        <v>208175</v>
      </c>
      <c r="P172" s="257">
        <v>2.3853436616254765E-2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3660.5</v>
      </c>
      <c r="F173" s="38">
        <v>3647.2333333333336</v>
      </c>
      <c r="G173" s="39">
        <v>3627.416666666667</v>
      </c>
      <c r="H173" s="39">
        <v>3594.3333333333335</v>
      </c>
      <c r="I173" s="39">
        <v>3574.5166666666669</v>
      </c>
      <c r="J173" s="39">
        <v>3680.3166666666671</v>
      </c>
      <c r="K173" s="39">
        <v>3700.1333333333337</v>
      </c>
      <c r="L173" s="39">
        <v>3733.2166666666672</v>
      </c>
      <c r="M173" s="31">
        <v>3667.05</v>
      </c>
      <c r="N173" s="31">
        <v>3614.15</v>
      </c>
      <c r="O173" s="256">
        <v>2131800</v>
      </c>
      <c r="P173" s="257">
        <v>-4.494670604854244E-3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2308.9</v>
      </c>
      <c r="F174" s="38">
        <v>2302.65</v>
      </c>
      <c r="G174" s="39">
        <v>2290.3000000000002</v>
      </c>
      <c r="H174" s="39">
        <v>2271.7000000000003</v>
      </c>
      <c r="I174" s="39">
        <v>2259.3500000000004</v>
      </c>
      <c r="J174" s="39">
        <v>2321.25</v>
      </c>
      <c r="K174" s="39">
        <v>2333.5999999999995</v>
      </c>
      <c r="L174" s="39">
        <v>2352.1999999999998</v>
      </c>
      <c r="M174" s="31">
        <v>2315</v>
      </c>
      <c r="N174" s="31">
        <v>2284.0500000000002</v>
      </c>
      <c r="O174" s="256">
        <v>3904875</v>
      </c>
      <c r="P174" s="257">
        <v>-1.8474879819021586E-2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1849.35</v>
      </c>
      <c r="F175" s="38">
        <v>1841.8166666666666</v>
      </c>
      <c r="G175" s="39">
        <v>1822.6333333333332</v>
      </c>
      <c r="H175" s="39">
        <v>1795.9166666666665</v>
      </c>
      <c r="I175" s="39">
        <v>1776.7333333333331</v>
      </c>
      <c r="J175" s="39">
        <v>1868.5333333333333</v>
      </c>
      <c r="K175" s="39">
        <v>1887.7166666666667</v>
      </c>
      <c r="L175" s="39">
        <v>1914.4333333333334</v>
      </c>
      <c r="M175" s="31">
        <v>1861</v>
      </c>
      <c r="N175" s="31">
        <v>1815.1</v>
      </c>
      <c r="O175" s="256">
        <v>7395600</v>
      </c>
      <c r="P175" s="257">
        <v>3.7542087542087543E-2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1140.8</v>
      </c>
      <c r="F176" s="38">
        <v>1138.9833333333333</v>
      </c>
      <c r="G176" s="39">
        <v>1131.3666666666668</v>
      </c>
      <c r="H176" s="39">
        <v>1121.9333333333334</v>
      </c>
      <c r="I176" s="39">
        <v>1114.3166666666668</v>
      </c>
      <c r="J176" s="39">
        <v>1148.4166666666667</v>
      </c>
      <c r="K176" s="39">
        <v>1156.0333333333331</v>
      </c>
      <c r="L176" s="39">
        <v>1165.4666666666667</v>
      </c>
      <c r="M176" s="31">
        <v>1146.5999999999999</v>
      </c>
      <c r="N176" s="31">
        <v>1129.55</v>
      </c>
      <c r="O176" s="256">
        <v>22645700</v>
      </c>
      <c r="P176" s="257">
        <v>4.6387926768926273E-4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548.95000000000005</v>
      </c>
      <c r="F177" s="38">
        <v>545.1</v>
      </c>
      <c r="G177" s="39">
        <v>539.5</v>
      </c>
      <c r="H177" s="39">
        <v>530.04999999999995</v>
      </c>
      <c r="I177" s="39">
        <v>524.44999999999993</v>
      </c>
      <c r="J177" s="39">
        <v>554.55000000000007</v>
      </c>
      <c r="K177" s="39">
        <v>560.1500000000002</v>
      </c>
      <c r="L177" s="39">
        <v>569.60000000000014</v>
      </c>
      <c r="M177" s="31">
        <v>550.70000000000005</v>
      </c>
      <c r="N177" s="31">
        <v>535.65</v>
      </c>
      <c r="O177" s="256">
        <v>8806500</v>
      </c>
      <c r="P177" s="257">
        <v>1.3289609941318605E-2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813.6</v>
      </c>
      <c r="F178" s="38">
        <v>811.83333333333337</v>
      </c>
      <c r="G178" s="39">
        <v>805.86666666666679</v>
      </c>
      <c r="H178" s="39">
        <v>798.13333333333344</v>
      </c>
      <c r="I178" s="39">
        <v>792.16666666666686</v>
      </c>
      <c r="J178" s="39">
        <v>819.56666666666672</v>
      </c>
      <c r="K178" s="39">
        <v>825.53333333333319</v>
      </c>
      <c r="L178" s="39">
        <v>833.26666666666665</v>
      </c>
      <c r="M178" s="31">
        <v>817.8</v>
      </c>
      <c r="N178" s="31">
        <v>804.1</v>
      </c>
      <c r="O178" s="256">
        <v>3908000</v>
      </c>
      <c r="P178" s="257">
        <v>2.3572551073860661E-2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1002.3</v>
      </c>
      <c r="F179" s="38">
        <v>1001.0833333333334</v>
      </c>
      <c r="G179" s="39">
        <v>995.2166666666667</v>
      </c>
      <c r="H179" s="39">
        <v>988.13333333333333</v>
      </c>
      <c r="I179" s="39">
        <v>982.26666666666665</v>
      </c>
      <c r="J179" s="39">
        <v>1008.1666666666667</v>
      </c>
      <c r="K179" s="39">
        <v>1014.0333333333333</v>
      </c>
      <c r="L179" s="39">
        <v>1021.1166666666668</v>
      </c>
      <c r="M179" s="31">
        <v>1006.95</v>
      </c>
      <c r="N179" s="31">
        <v>994</v>
      </c>
      <c r="O179" s="256">
        <v>10726100</v>
      </c>
      <c r="P179" s="257">
        <v>4.1190402636185766E-3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1710.15</v>
      </c>
      <c r="F180" s="38">
        <v>1705.4166666666667</v>
      </c>
      <c r="G180" s="39">
        <v>1688.0833333333335</v>
      </c>
      <c r="H180" s="39">
        <v>1666.0166666666667</v>
      </c>
      <c r="I180" s="39">
        <v>1648.6833333333334</v>
      </c>
      <c r="J180" s="39">
        <v>1727.4833333333336</v>
      </c>
      <c r="K180" s="39">
        <v>1744.8166666666671</v>
      </c>
      <c r="L180" s="39">
        <v>1766.8833333333337</v>
      </c>
      <c r="M180" s="31">
        <v>1722.75</v>
      </c>
      <c r="N180" s="31">
        <v>1683.35</v>
      </c>
      <c r="O180" s="256">
        <v>5246000</v>
      </c>
      <c r="P180" s="257">
        <v>1.3230323515210043E-2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848.8</v>
      </c>
      <c r="F181" s="38">
        <v>846.5</v>
      </c>
      <c r="G181" s="39">
        <v>843.5</v>
      </c>
      <c r="H181" s="39">
        <v>838.2</v>
      </c>
      <c r="I181" s="39">
        <v>835.2</v>
      </c>
      <c r="J181" s="39">
        <v>851.8</v>
      </c>
      <c r="K181" s="39">
        <v>854.8</v>
      </c>
      <c r="L181" s="39">
        <v>860.09999999999991</v>
      </c>
      <c r="M181" s="31">
        <v>849.5</v>
      </c>
      <c r="N181" s="31">
        <v>841.2</v>
      </c>
      <c r="O181" s="256">
        <v>10892700</v>
      </c>
      <c r="P181" s="257">
        <v>3.0664677606497596E-3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621.75</v>
      </c>
      <c r="F182" s="38">
        <v>620.1</v>
      </c>
      <c r="G182" s="39">
        <v>616.70000000000005</v>
      </c>
      <c r="H182" s="39">
        <v>611.65</v>
      </c>
      <c r="I182" s="39">
        <v>608.25</v>
      </c>
      <c r="J182" s="39">
        <v>625.15000000000009</v>
      </c>
      <c r="K182" s="39">
        <v>628.54999999999995</v>
      </c>
      <c r="L182" s="39">
        <v>633.60000000000014</v>
      </c>
      <c r="M182" s="31">
        <v>623.5</v>
      </c>
      <c r="N182" s="31">
        <v>615.04999999999995</v>
      </c>
      <c r="O182" s="256">
        <v>67547850</v>
      </c>
      <c r="P182" s="257">
        <v>-1.0644514944064118E-2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239.95</v>
      </c>
      <c r="F183" s="38">
        <v>237.14999999999998</v>
      </c>
      <c r="G183" s="39">
        <v>233.19999999999996</v>
      </c>
      <c r="H183" s="39">
        <v>226.45</v>
      </c>
      <c r="I183" s="39">
        <v>222.49999999999997</v>
      </c>
      <c r="J183" s="39">
        <v>243.89999999999995</v>
      </c>
      <c r="K183" s="39">
        <v>247.85</v>
      </c>
      <c r="L183" s="39">
        <v>254.59999999999994</v>
      </c>
      <c r="M183" s="31">
        <v>241.1</v>
      </c>
      <c r="N183" s="31">
        <v>230.4</v>
      </c>
      <c r="O183" s="256">
        <v>90072000</v>
      </c>
      <c r="P183" s="257">
        <v>4.3277010499379069E-3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117.25</v>
      </c>
      <c r="F184" s="38">
        <v>116.88333333333333</v>
      </c>
      <c r="G184" s="39">
        <v>116.31666666666665</v>
      </c>
      <c r="H184" s="39">
        <v>115.38333333333333</v>
      </c>
      <c r="I184" s="39">
        <v>114.81666666666665</v>
      </c>
      <c r="J184" s="39">
        <v>117.81666666666665</v>
      </c>
      <c r="K184" s="39">
        <v>118.38333333333331</v>
      </c>
      <c r="L184" s="39">
        <v>119.31666666666665</v>
      </c>
      <c r="M184" s="31">
        <v>117.45</v>
      </c>
      <c r="N184" s="31">
        <v>115.95</v>
      </c>
      <c r="O184" s="256">
        <v>226182000</v>
      </c>
      <c r="P184" s="257">
        <v>-1.4758025874460949E-2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3403.15</v>
      </c>
      <c r="F185" s="38">
        <v>3395.2999999999997</v>
      </c>
      <c r="G185" s="39">
        <v>3379.2499999999995</v>
      </c>
      <c r="H185" s="39">
        <v>3355.35</v>
      </c>
      <c r="I185" s="39">
        <v>3339.2999999999997</v>
      </c>
      <c r="J185" s="39">
        <v>3419.1999999999994</v>
      </c>
      <c r="K185" s="39">
        <v>3435.2499999999995</v>
      </c>
      <c r="L185" s="39">
        <v>3459.1499999999992</v>
      </c>
      <c r="M185" s="31">
        <v>3411.35</v>
      </c>
      <c r="N185" s="31">
        <v>3371.4</v>
      </c>
      <c r="O185" s="256">
        <v>9946125</v>
      </c>
      <c r="P185" s="257">
        <v>-3.2150945966657019E-2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1220.3499999999999</v>
      </c>
      <c r="F186" s="38">
        <v>1218.1000000000001</v>
      </c>
      <c r="G186" s="39">
        <v>1208.7000000000003</v>
      </c>
      <c r="H186" s="39">
        <v>1197.0500000000002</v>
      </c>
      <c r="I186" s="39">
        <v>1187.6500000000003</v>
      </c>
      <c r="J186" s="39">
        <v>1229.7500000000002</v>
      </c>
      <c r="K186" s="39">
        <v>1239.1500000000003</v>
      </c>
      <c r="L186" s="39">
        <v>1250.8000000000002</v>
      </c>
      <c r="M186" s="31">
        <v>1227.5</v>
      </c>
      <c r="N186" s="31">
        <v>1206.45</v>
      </c>
      <c r="O186" s="256">
        <v>13861800</v>
      </c>
      <c r="P186" s="257">
        <v>5.5275069637883006E-3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3080.8</v>
      </c>
      <c r="F187" s="38">
        <v>3072.1666666666665</v>
      </c>
      <c r="G187" s="39">
        <v>3059.3833333333332</v>
      </c>
      <c r="H187" s="39">
        <v>3037.9666666666667</v>
      </c>
      <c r="I187" s="39">
        <v>3025.1833333333334</v>
      </c>
      <c r="J187" s="39">
        <v>3093.583333333333</v>
      </c>
      <c r="K187" s="39">
        <v>3106.3666666666668</v>
      </c>
      <c r="L187" s="39">
        <v>3127.7833333333328</v>
      </c>
      <c r="M187" s="31">
        <v>3084.95</v>
      </c>
      <c r="N187" s="31">
        <v>3050.75</v>
      </c>
      <c r="O187" s="256">
        <v>5399625</v>
      </c>
      <c r="P187" s="257">
        <v>-7.0339976553341153E-3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1982.5</v>
      </c>
      <c r="F188" s="38">
        <v>1982.9833333333333</v>
      </c>
      <c r="G188" s="39">
        <v>1972.1166666666668</v>
      </c>
      <c r="H188" s="39">
        <v>1961.7333333333333</v>
      </c>
      <c r="I188" s="39">
        <v>1950.8666666666668</v>
      </c>
      <c r="J188" s="39">
        <v>1993.3666666666668</v>
      </c>
      <c r="K188" s="39">
        <v>2004.2333333333331</v>
      </c>
      <c r="L188" s="39">
        <v>2014.6166666666668</v>
      </c>
      <c r="M188" s="31">
        <v>1993.85</v>
      </c>
      <c r="N188" s="31">
        <v>1972.6</v>
      </c>
      <c r="O188" s="256">
        <v>1837000</v>
      </c>
      <c r="P188" s="257">
        <v>-1.0875475802066339E-3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2000.7</v>
      </c>
      <c r="F189" s="38">
        <v>1990.55</v>
      </c>
      <c r="G189" s="39">
        <v>1962.1</v>
      </c>
      <c r="H189" s="39">
        <v>1923.5</v>
      </c>
      <c r="I189" s="39">
        <v>1895.05</v>
      </c>
      <c r="J189" s="39">
        <v>2029.1499999999999</v>
      </c>
      <c r="K189" s="39">
        <v>2057.6000000000004</v>
      </c>
      <c r="L189" s="39">
        <v>2096.1999999999998</v>
      </c>
      <c r="M189" s="31">
        <v>2019</v>
      </c>
      <c r="N189" s="31">
        <v>1951.95</v>
      </c>
      <c r="O189" s="256">
        <v>4299600</v>
      </c>
      <c r="P189" s="257">
        <v>9.4853493613824193E-3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1354.15</v>
      </c>
      <c r="F190" s="38">
        <v>1349.2333333333333</v>
      </c>
      <c r="G190" s="39">
        <v>1334.9166666666667</v>
      </c>
      <c r="H190" s="39">
        <v>1315.6833333333334</v>
      </c>
      <c r="I190" s="39">
        <v>1301.3666666666668</v>
      </c>
      <c r="J190" s="39">
        <v>1368.4666666666667</v>
      </c>
      <c r="K190" s="39">
        <v>1382.7833333333333</v>
      </c>
      <c r="L190" s="39">
        <v>1402.0166666666667</v>
      </c>
      <c r="M190" s="31">
        <v>1363.55</v>
      </c>
      <c r="N190" s="31">
        <v>1330</v>
      </c>
      <c r="O190" s="256">
        <v>7185500</v>
      </c>
      <c r="P190" s="257">
        <v>6.9939545549301652E-2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1532.5</v>
      </c>
      <c r="F191" s="38">
        <v>1524.55</v>
      </c>
      <c r="G191" s="39">
        <v>1513.1</v>
      </c>
      <c r="H191" s="39">
        <v>1493.7</v>
      </c>
      <c r="I191" s="39">
        <v>1482.25</v>
      </c>
      <c r="J191" s="39">
        <v>1543.9499999999998</v>
      </c>
      <c r="K191" s="39">
        <v>1555.4</v>
      </c>
      <c r="L191" s="39">
        <v>1574.7999999999997</v>
      </c>
      <c r="M191" s="31">
        <v>1536</v>
      </c>
      <c r="N191" s="31">
        <v>1505.15</v>
      </c>
      <c r="O191" s="256">
        <v>2451600</v>
      </c>
      <c r="P191" s="257">
        <v>1.1219270747401418E-2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8228.25</v>
      </c>
      <c r="F192" s="38">
        <v>8239.2166666666672</v>
      </c>
      <c r="G192" s="39">
        <v>8201.7333333333336</v>
      </c>
      <c r="H192" s="39">
        <v>8175.2166666666672</v>
      </c>
      <c r="I192" s="39">
        <v>8137.7333333333336</v>
      </c>
      <c r="J192" s="39">
        <v>8265.7333333333336</v>
      </c>
      <c r="K192" s="39">
        <v>8303.2166666666672</v>
      </c>
      <c r="L192" s="39">
        <v>8329.7333333333336</v>
      </c>
      <c r="M192" s="31">
        <v>8276.7000000000007</v>
      </c>
      <c r="N192" s="31">
        <v>8212.7000000000007</v>
      </c>
      <c r="O192" s="256">
        <v>1458300</v>
      </c>
      <c r="P192" s="257">
        <v>-9.8451928299837042E-3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586.9</v>
      </c>
      <c r="F193" s="38">
        <v>585.76666666666665</v>
      </c>
      <c r="G193" s="39">
        <v>580.43333333333328</v>
      </c>
      <c r="H193" s="39">
        <v>573.96666666666658</v>
      </c>
      <c r="I193" s="39">
        <v>568.63333333333321</v>
      </c>
      <c r="J193" s="39">
        <v>592.23333333333335</v>
      </c>
      <c r="K193" s="39">
        <v>597.56666666666683</v>
      </c>
      <c r="L193" s="39">
        <v>604.03333333333342</v>
      </c>
      <c r="M193" s="31">
        <v>591.1</v>
      </c>
      <c r="N193" s="31">
        <v>579.29999999999995</v>
      </c>
      <c r="O193" s="256">
        <v>37739000</v>
      </c>
      <c r="P193" s="257">
        <v>-1.1778322440087146E-2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234.35</v>
      </c>
      <c r="F194" s="38">
        <v>234.03333333333333</v>
      </c>
      <c r="G194" s="39">
        <v>233.31666666666666</v>
      </c>
      <c r="H194" s="39">
        <v>232.28333333333333</v>
      </c>
      <c r="I194" s="39">
        <v>231.56666666666666</v>
      </c>
      <c r="J194" s="39">
        <v>235.06666666666666</v>
      </c>
      <c r="K194" s="39">
        <v>235.7833333333333</v>
      </c>
      <c r="L194" s="39">
        <v>236.81666666666666</v>
      </c>
      <c r="M194" s="31">
        <v>234.75</v>
      </c>
      <c r="N194" s="31">
        <v>233</v>
      </c>
      <c r="O194" s="256">
        <v>89480000</v>
      </c>
      <c r="P194" s="257">
        <v>2.7343224707517145E-3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809.85</v>
      </c>
      <c r="F195" s="38">
        <v>800.05000000000007</v>
      </c>
      <c r="G195" s="39">
        <v>786.25000000000011</v>
      </c>
      <c r="H195" s="39">
        <v>762.65000000000009</v>
      </c>
      <c r="I195" s="39">
        <v>748.85000000000014</v>
      </c>
      <c r="J195" s="39">
        <v>823.65000000000009</v>
      </c>
      <c r="K195" s="39">
        <v>837.45</v>
      </c>
      <c r="L195" s="39">
        <v>861.05000000000007</v>
      </c>
      <c r="M195" s="31">
        <v>813.85</v>
      </c>
      <c r="N195" s="31">
        <v>776.45</v>
      </c>
      <c r="O195" s="256">
        <v>8886600</v>
      </c>
      <c r="P195" s="257">
        <v>1.842810974351922E-2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415.35</v>
      </c>
      <c r="F196" s="38">
        <v>414.0333333333333</v>
      </c>
      <c r="G196" s="39">
        <v>410.96666666666658</v>
      </c>
      <c r="H196" s="39">
        <v>406.58333333333326</v>
      </c>
      <c r="I196" s="39">
        <v>403.51666666666654</v>
      </c>
      <c r="J196" s="39">
        <v>418.41666666666663</v>
      </c>
      <c r="K196" s="39">
        <v>421.48333333333335</v>
      </c>
      <c r="L196" s="39">
        <v>425.86666666666667</v>
      </c>
      <c r="M196" s="31">
        <v>417.1</v>
      </c>
      <c r="N196" s="31">
        <v>409.65</v>
      </c>
      <c r="O196" s="256">
        <v>37191000</v>
      </c>
      <c r="P196" s="257">
        <v>-1.489928086137709E-2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272.7</v>
      </c>
      <c r="F197" s="38">
        <v>272.51666666666665</v>
      </c>
      <c r="G197" s="39">
        <v>269.18333333333328</v>
      </c>
      <c r="H197" s="39">
        <v>265.66666666666663</v>
      </c>
      <c r="I197" s="39">
        <v>262.33333333333326</v>
      </c>
      <c r="J197" s="39">
        <v>276.0333333333333</v>
      </c>
      <c r="K197" s="39">
        <v>279.36666666666667</v>
      </c>
      <c r="L197" s="39">
        <v>282.88333333333333</v>
      </c>
      <c r="M197" s="31">
        <v>275.85000000000002</v>
      </c>
      <c r="N197" s="31">
        <v>269</v>
      </c>
      <c r="O197" s="256">
        <v>86613000</v>
      </c>
      <c r="P197" s="257">
        <v>-7.5624763672613527E-3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655</v>
      </c>
      <c r="F198" s="38">
        <v>653.11666666666667</v>
      </c>
      <c r="G198" s="39">
        <v>648.23333333333335</v>
      </c>
      <c r="H198" s="39">
        <v>641.4666666666667</v>
      </c>
      <c r="I198" s="39">
        <v>636.58333333333337</v>
      </c>
      <c r="J198" s="39">
        <v>659.88333333333333</v>
      </c>
      <c r="K198" s="39">
        <v>664.76666666666677</v>
      </c>
      <c r="L198" s="39">
        <v>671.5333333333333</v>
      </c>
      <c r="M198" s="31">
        <v>658</v>
      </c>
      <c r="N198" s="31">
        <v>646.35</v>
      </c>
      <c r="O198" s="256">
        <v>8222400</v>
      </c>
      <c r="P198" s="257">
        <v>-8.7489063867016625E-4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6" t="s">
        <v>16</v>
      </c>
      <c r="B8" s="348"/>
      <c r="C8" s="352" t="s">
        <v>20</v>
      </c>
      <c r="D8" s="352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6"/>
      <c r="L8" s="53"/>
      <c r="M8" s="53"/>
      <c r="N8" s="1"/>
      <c r="O8" s="1"/>
    </row>
    <row r="9" spans="1:15" ht="36" customHeight="1">
      <c r="A9" s="350"/>
      <c r="B9" s="351"/>
      <c r="C9" s="351"/>
      <c r="D9" s="35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19393.599999999999</v>
      </c>
      <c r="D10" s="35">
        <v>19371.95</v>
      </c>
      <c r="E10" s="35">
        <v>19317.95</v>
      </c>
      <c r="F10" s="35">
        <v>19242.3</v>
      </c>
      <c r="G10" s="35">
        <v>19188.3</v>
      </c>
      <c r="H10" s="35">
        <v>19447.600000000002</v>
      </c>
      <c r="I10" s="35">
        <v>19501.600000000002</v>
      </c>
      <c r="J10" s="35">
        <v>19577.250000000004</v>
      </c>
      <c r="K10" s="35">
        <v>19425.95</v>
      </c>
      <c r="L10" s="35">
        <v>19296.3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44002</v>
      </c>
      <c r="D11" s="35">
        <v>43992.6</v>
      </c>
      <c r="E11" s="35">
        <v>43871.399999999994</v>
      </c>
      <c r="F11" s="35">
        <v>43740.799999999996</v>
      </c>
      <c r="G11" s="35">
        <v>43619.599999999991</v>
      </c>
      <c r="H11" s="35">
        <v>44123.199999999997</v>
      </c>
      <c r="I11" s="35">
        <v>44244.399999999994</v>
      </c>
      <c r="J11" s="35">
        <v>44375</v>
      </c>
      <c r="K11" s="35">
        <v>44113.8</v>
      </c>
      <c r="L11" s="35">
        <v>43862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3480.5</v>
      </c>
      <c r="D12" s="38">
        <v>3467.1833333333329</v>
      </c>
      <c r="E12" s="38">
        <v>3450.016666666666</v>
      </c>
      <c r="F12" s="38">
        <v>3419.5333333333328</v>
      </c>
      <c r="G12" s="38">
        <v>3402.3666666666659</v>
      </c>
      <c r="H12" s="38">
        <v>3497.6666666666661</v>
      </c>
      <c r="I12" s="38">
        <v>3514.833333333333</v>
      </c>
      <c r="J12" s="38">
        <v>3545.3166666666662</v>
      </c>
      <c r="K12" s="38">
        <v>3484.35</v>
      </c>
      <c r="L12" s="38">
        <v>3436.7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6008.95</v>
      </c>
      <c r="D13" s="38">
        <v>5996.5999999999995</v>
      </c>
      <c r="E13" s="38">
        <v>5978.3999999999987</v>
      </c>
      <c r="F13" s="38">
        <v>5947.8499999999995</v>
      </c>
      <c r="G13" s="38">
        <v>5929.6499999999987</v>
      </c>
      <c r="H13" s="38">
        <v>6027.1499999999987</v>
      </c>
      <c r="I13" s="38">
        <v>6045.3499999999995</v>
      </c>
      <c r="J13" s="38">
        <v>6075.8999999999987</v>
      </c>
      <c r="K13" s="38">
        <v>6014.8</v>
      </c>
      <c r="L13" s="38">
        <v>5966.05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30937.55</v>
      </c>
      <c r="D14" s="38">
        <v>30840.75</v>
      </c>
      <c r="E14" s="38">
        <v>30693.85</v>
      </c>
      <c r="F14" s="38">
        <v>30450.149999999998</v>
      </c>
      <c r="G14" s="38">
        <v>30303.249999999996</v>
      </c>
      <c r="H14" s="38">
        <v>31084.45</v>
      </c>
      <c r="I14" s="38">
        <v>31231.350000000002</v>
      </c>
      <c r="J14" s="38">
        <v>31475.050000000003</v>
      </c>
      <c r="K14" s="38">
        <v>30987.65</v>
      </c>
      <c r="L14" s="38">
        <v>30597.05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5441.55</v>
      </c>
      <c r="D15" s="38">
        <v>5420.9333333333334</v>
      </c>
      <c r="E15" s="38">
        <v>5395.5166666666664</v>
      </c>
      <c r="F15" s="38">
        <v>5349.4833333333327</v>
      </c>
      <c r="G15" s="38">
        <v>5324.0666666666657</v>
      </c>
      <c r="H15" s="38">
        <v>5466.9666666666672</v>
      </c>
      <c r="I15" s="38">
        <v>5492.3833333333332</v>
      </c>
      <c r="J15" s="38">
        <v>5538.4166666666679</v>
      </c>
      <c r="K15" s="38">
        <v>5446.35</v>
      </c>
      <c r="L15" s="38">
        <v>5374.9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10904</v>
      </c>
      <c r="D16" s="38">
        <v>10881.666666666666</v>
      </c>
      <c r="E16" s="38">
        <v>10840.633333333331</v>
      </c>
      <c r="F16" s="38">
        <v>10777.266666666665</v>
      </c>
      <c r="G16" s="38">
        <v>10736.23333333333</v>
      </c>
      <c r="H16" s="38">
        <v>10945.033333333333</v>
      </c>
      <c r="I16" s="38">
        <v>10986.066666666669</v>
      </c>
      <c r="J16" s="38">
        <v>11049.433333333334</v>
      </c>
      <c r="K16" s="38">
        <v>10922.7</v>
      </c>
      <c r="L16" s="38">
        <v>10818.3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4317.2</v>
      </c>
      <c r="D17" s="38">
        <v>4299.8</v>
      </c>
      <c r="E17" s="38">
        <v>4268.4000000000005</v>
      </c>
      <c r="F17" s="38">
        <v>4219.6000000000004</v>
      </c>
      <c r="G17" s="38">
        <v>4188.2000000000007</v>
      </c>
      <c r="H17" s="38">
        <v>4348.6000000000004</v>
      </c>
      <c r="I17" s="38">
        <v>4380</v>
      </c>
      <c r="J17" s="38">
        <v>4428.8</v>
      </c>
      <c r="K17" s="31">
        <v>4331.2</v>
      </c>
      <c r="L17" s="31">
        <v>4251</v>
      </c>
      <c r="M17" s="31">
        <v>2.9474499999999999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23436.05</v>
      </c>
      <c r="D18" s="38">
        <v>23443.683333333334</v>
      </c>
      <c r="E18" s="38">
        <v>23302.366666666669</v>
      </c>
      <c r="F18" s="38">
        <v>23168.683333333334</v>
      </c>
      <c r="G18" s="38">
        <v>23027.366666666669</v>
      </c>
      <c r="H18" s="38">
        <v>23577.366666666669</v>
      </c>
      <c r="I18" s="38">
        <v>23718.683333333334</v>
      </c>
      <c r="J18" s="38">
        <v>23852.366666666669</v>
      </c>
      <c r="K18" s="31">
        <v>23585</v>
      </c>
      <c r="L18" s="31">
        <v>23310</v>
      </c>
      <c r="M18" s="31">
        <v>5.0139999999999997E-2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182.6</v>
      </c>
      <c r="D19" s="38">
        <v>181.71666666666667</v>
      </c>
      <c r="E19" s="38">
        <v>180.13333333333333</v>
      </c>
      <c r="F19" s="38">
        <v>177.66666666666666</v>
      </c>
      <c r="G19" s="38">
        <v>176.08333333333331</v>
      </c>
      <c r="H19" s="38">
        <v>184.18333333333334</v>
      </c>
      <c r="I19" s="38">
        <v>185.76666666666665</v>
      </c>
      <c r="J19" s="38">
        <v>188.23333333333335</v>
      </c>
      <c r="K19" s="31">
        <v>183.3</v>
      </c>
      <c r="L19" s="31">
        <v>179.25</v>
      </c>
      <c r="M19" s="31">
        <v>21.380379999999999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217.15</v>
      </c>
      <c r="D20" s="38">
        <v>216.70000000000002</v>
      </c>
      <c r="E20" s="38">
        <v>215.35000000000002</v>
      </c>
      <c r="F20" s="38">
        <v>213.55</v>
      </c>
      <c r="G20" s="38">
        <v>212.20000000000002</v>
      </c>
      <c r="H20" s="38">
        <v>218.50000000000003</v>
      </c>
      <c r="I20" s="38">
        <v>219.85</v>
      </c>
      <c r="J20" s="38">
        <v>221.65000000000003</v>
      </c>
      <c r="K20" s="31">
        <v>218.05</v>
      </c>
      <c r="L20" s="31">
        <v>214.9</v>
      </c>
      <c r="M20" s="31">
        <v>20.82883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1971.95</v>
      </c>
      <c r="D21" s="38">
        <v>1961.7</v>
      </c>
      <c r="E21" s="38">
        <v>1944.4</v>
      </c>
      <c r="F21" s="38">
        <v>1916.8500000000001</v>
      </c>
      <c r="G21" s="38">
        <v>1899.5500000000002</v>
      </c>
      <c r="H21" s="38">
        <v>1989.25</v>
      </c>
      <c r="I21" s="38">
        <v>2006.5499999999997</v>
      </c>
      <c r="J21" s="38">
        <v>2034.1</v>
      </c>
      <c r="K21" s="31">
        <v>1979</v>
      </c>
      <c r="L21" s="31">
        <v>1934.15</v>
      </c>
      <c r="M21" s="31">
        <v>5.6171899999999999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2639.75</v>
      </c>
      <c r="D22" s="38">
        <v>2625.0833333333335</v>
      </c>
      <c r="E22" s="38">
        <v>2595.166666666667</v>
      </c>
      <c r="F22" s="38">
        <v>2550.5833333333335</v>
      </c>
      <c r="G22" s="38">
        <v>2520.666666666667</v>
      </c>
      <c r="H22" s="38">
        <v>2669.666666666667</v>
      </c>
      <c r="I22" s="38">
        <v>2699.5833333333339</v>
      </c>
      <c r="J22" s="38">
        <v>2744.166666666667</v>
      </c>
      <c r="K22" s="31">
        <v>2655</v>
      </c>
      <c r="L22" s="31">
        <v>2580.5</v>
      </c>
      <c r="M22" s="31">
        <v>104.792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1020.05</v>
      </c>
      <c r="D23" s="38">
        <v>1019.4833333333335</v>
      </c>
      <c r="E23" s="38">
        <v>1003.9666666666669</v>
      </c>
      <c r="F23" s="38">
        <v>987.88333333333344</v>
      </c>
      <c r="G23" s="38">
        <v>972.3666666666669</v>
      </c>
      <c r="H23" s="38">
        <v>1035.5666666666671</v>
      </c>
      <c r="I23" s="38">
        <v>1051.0833333333335</v>
      </c>
      <c r="J23" s="38">
        <v>1067.166666666667</v>
      </c>
      <c r="K23" s="31">
        <v>1035</v>
      </c>
      <c r="L23" s="31">
        <v>1003.4</v>
      </c>
      <c r="M23" s="31">
        <v>25.2514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858.15</v>
      </c>
      <c r="D24" s="38">
        <v>853.58333333333337</v>
      </c>
      <c r="E24" s="38">
        <v>843.06666666666672</v>
      </c>
      <c r="F24" s="38">
        <v>827.98333333333335</v>
      </c>
      <c r="G24" s="38">
        <v>817.4666666666667</v>
      </c>
      <c r="H24" s="38">
        <v>868.66666666666674</v>
      </c>
      <c r="I24" s="38">
        <v>879.18333333333339</v>
      </c>
      <c r="J24" s="38">
        <v>894.26666666666677</v>
      </c>
      <c r="K24" s="31">
        <v>864.1</v>
      </c>
      <c r="L24" s="31">
        <v>838.5</v>
      </c>
      <c r="M24" s="31">
        <v>174.32300000000001</v>
      </c>
      <c r="N24" s="1"/>
      <c r="O24" s="1"/>
    </row>
    <row r="25" spans="1:15" ht="12.75" customHeight="1">
      <c r="A25" s="56">
        <v>16</v>
      </c>
      <c r="B25" s="58" t="s">
        <v>854</v>
      </c>
      <c r="C25" s="31">
        <v>324.85000000000002</v>
      </c>
      <c r="D25" s="38">
        <v>319.4666666666667</v>
      </c>
      <c r="E25" s="38">
        <v>310.93333333333339</v>
      </c>
      <c r="F25" s="38">
        <v>297.01666666666671</v>
      </c>
      <c r="G25" s="38">
        <v>288.48333333333341</v>
      </c>
      <c r="H25" s="38">
        <v>333.38333333333338</v>
      </c>
      <c r="I25" s="38">
        <v>341.91666666666669</v>
      </c>
      <c r="J25" s="38">
        <v>355.83333333333337</v>
      </c>
      <c r="K25" s="31">
        <v>328</v>
      </c>
      <c r="L25" s="31">
        <v>305.55</v>
      </c>
      <c r="M25" s="31">
        <v>358.84688999999997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923.55</v>
      </c>
      <c r="D26" s="38">
        <v>911.18333333333339</v>
      </c>
      <c r="E26" s="38">
        <v>890.36666666666679</v>
      </c>
      <c r="F26" s="38">
        <v>857.18333333333339</v>
      </c>
      <c r="G26" s="38">
        <v>836.36666666666679</v>
      </c>
      <c r="H26" s="38">
        <v>944.36666666666679</v>
      </c>
      <c r="I26" s="38">
        <v>965.18333333333339</v>
      </c>
      <c r="J26" s="38">
        <v>998.36666666666679</v>
      </c>
      <c r="K26" s="31">
        <v>932</v>
      </c>
      <c r="L26" s="31">
        <v>878</v>
      </c>
      <c r="M26" s="31">
        <v>89.788089999999997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3823.1</v>
      </c>
      <c r="D27" s="38">
        <v>3823.8666666666668</v>
      </c>
      <c r="E27" s="38">
        <v>3783.7333333333336</v>
      </c>
      <c r="F27" s="38">
        <v>3744.3666666666668</v>
      </c>
      <c r="G27" s="38">
        <v>3704.2333333333336</v>
      </c>
      <c r="H27" s="38">
        <v>3863.2333333333336</v>
      </c>
      <c r="I27" s="38">
        <v>3903.3666666666668</v>
      </c>
      <c r="J27" s="38">
        <v>3942.7333333333336</v>
      </c>
      <c r="K27" s="31">
        <v>3864</v>
      </c>
      <c r="L27" s="31">
        <v>3784.5</v>
      </c>
      <c r="M27" s="31">
        <v>0.92640999999999996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465.25</v>
      </c>
      <c r="D28" s="38">
        <v>462.61666666666662</v>
      </c>
      <c r="E28" s="38">
        <v>456.23333333333323</v>
      </c>
      <c r="F28" s="38">
        <v>447.21666666666664</v>
      </c>
      <c r="G28" s="38">
        <v>440.83333333333326</v>
      </c>
      <c r="H28" s="38">
        <v>471.63333333333321</v>
      </c>
      <c r="I28" s="38">
        <v>478.01666666666654</v>
      </c>
      <c r="J28" s="38">
        <v>487.03333333333319</v>
      </c>
      <c r="K28" s="31">
        <v>469</v>
      </c>
      <c r="L28" s="31">
        <v>453.6</v>
      </c>
      <c r="M28" s="31">
        <v>35.544930000000001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4932.6499999999996</v>
      </c>
      <c r="D29" s="38">
        <v>4906.0333333333328</v>
      </c>
      <c r="E29" s="38">
        <v>4866.6166666666659</v>
      </c>
      <c r="F29" s="38">
        <v>4800.583333333333</v>
      </c>
      <c r="G29" s="38">
        <v>4761.1666666666661</v>
      </c>
      <c r="H29" s="38">
        <v>4972.0666666666657</v>
      </c>
      <c r="I29" s="38">
        <v>5011.4833333333336</v>
      </c>
      <c r="J29" s="38">
        <v>5077.5166666666655</v>
      </c>
      <c r="K29" s="31">
        <v>4945.45</v>
      </c>
      <c r="L29" s="31">
        <v>4840</v>
      </c>
      <c r="M29" s="31">
        <v>2.43126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398.8</v>
      </c>
      <c r="D30" s="38">
        <v>396.25</v>
      </c>
      <c r="E30" s="38">
        <v>392.7</v>
      </c>
      <c r="F30" s="38">
        <v>386.59999999999997</v>
      </c>
      <c r="G30" s="38">
        <v>383.04999999999995</v>
      </c>
      <c r="H30" s="38">
        <v>402.35</v>
      </c>
      <c r="I30" s="38">
        <v>405.9</v>
      </c>
      <c r="J30" s="38">
        <v>412.00000000000006</v>
      </c>
      <c r="K30" s="31">
        <v>399.8</v>
      </c>
      <c r="L30" s="31">
        <v>390.15</v>
      </c>
      <c r="M30" s="31">
        <v>12.65957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186.85</v>
      </c>
      <c r="D31" s="38">
        <v>186.81666666666663</v>
      </c>
      <c r="E31" s="38">
        <v>184.68333333333328</v>
      </c>
      <c r="F31" s="38">
        <v>182.51666666666665</v>
      </c>
      <c r="G31" s="38">
        <v>180.3833333333333</v>
      </c>
      <c r="H31" s="38">
        <v>188.98333333333326</v>
      </c>
      <c r="I31" s="38">
        <v>191.11666666666665</v>
      </c>
      <c r="J31" s="38">
        <v>193.28333333333325</v>
      </c>
      <c r="K31" s="31">
        <v>188.95</v>
      </c>
      <c r="L31" s="31">
        <v>184.65</v>
      </c>
      <c r="M31" s="31">
        <v>89.614400000000003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3182.3</v>
      </c>
      <c r="D32" s="38">
        <v>3173.9833333333336</v>
      </c>
      <c r="E32" s="38">
        <v>3160.4666666666672</v>
      </c>
      <c r="F32" s="38">
        <v>3138.6333333333337</v>
      </c>
      <c r="G32" s="38">
        <v>3125.1166666666672</v>
      </c>
      <c r="H32" s="38">
        <v>3195.8166666666671</v>
      </c>
      <c r="I32" s="38">
        <v>3209.3333333333335</v>
      </c>
      <c r="J32" s="38">
        <v>3231.166666666667</v>
      </c>
      <c r="K32" s="31">
        <v>3187.5</v>
      </c>
      <c r="L32" s="31">
        <v>3152.15</v>
      </c>
      <c r="M32" s="31">
        <v>3.5333000000000001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1981.2</v>
      </c>
      <c r="D33" s="38">
        <v>1972.0666666666666</v>
      </c>
      <c r="E33" s="38">
        <v>1944.1333333333332</v>
      </c>
      <c r="F33" s="38">
        <v>1907.0666666666666</v>
      </c>
      <c r="G33" s="38">
        <v>1879.1333333333332</v>
      </c>
      <c r="H33" s="38">
        <v>2009.1333333333332</v>
      </c>
      <c r="I33" s="38">
        <v>2037.0666666666666</v>
      </c>
      <c r="J33" s="38">
        <v>2074.1333333333332</v>
      </c>
      <c r="K33" s="31">
        <v>2000</v>
      </c>
      <c r="L33" s="31">
        <v>1935</v>
      </c>
      <c r="M33" s="31">
        <v>8.1606000000000005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664.5</v>
      </c>
      <c r="D34" s="38">
        <v>664.7166666666667</v>
      </c>
      <c r="E34" s="38">
        <v>655.78333333333342</v>
      </c>
      <c r="F34" s="38">
        <v>647.06666666666672</v>
      </c>
      <c r="G34" s="38">
        <v>638.13333333333344</v>
      </c>
      <c r="H34" s="38">
        <v>673.43333333333339</v>
      </c>
      <c r="I34" s="38">
        <v>682.36666666666679</v>
      </c>
      <c r="J34" s="38">
        <v>691.08333333333337</v>
      </c>
      <c r="K34" s="31">
        <v>673.65</v>
      </c>
      <c r="L34" s="31">
        <v>656</v>
      </c>
      <c r="M34" s="31">
        <v>15.28172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708.85</v>
      </c>
      <c r="D35" s="38">
        <v>710.30000000000007</v>
      </c>
      <c r="E35" s="38">
        <v>703.90000000000009</v>
      </c>
      <c r="F35" s="38">
        <v>698.95</v>
      </c>
      <c r="G35" s="38">
        <v>692.55000000000007</v>
      </c>
      <c r="H35" s="38">
        <v>715.25000000000011</v>
      </c>
      <c r="I35" s="38">
        <v>721.65</v>
      </c>
      <c r="J35" s="38">
        <v>726.60000000000014</v>
      </c>
      <c r="K35" s="31">
        <v>716.7</v>
      </c>
      <c r="L35" s="31">
        <v>705.35</v>
      </c>
      <c r="M35" s="31">
        <v>17.046790000000001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853.4</v>
      </c>
      <c r="D36" s="38">
        <v>856.2833333333333</v>
      </c>
      <c r="E36" s="38">
        <v>845.71666666666658</v>
      </c>
      <c r="F36" s="38">
        <v>838.0333333333333</v>
      </c>
      <c r="G36" s="38">
        <v>827.46666666666658</v>
      </c>
      <c r="H36" s="38">
        <v>863.96666666666658</v>
      </c>
      <c r="I36" s="38">
        <v>874.53333333333319</v>
      </c>
      <c r="J36" s="38">
        <v>882.21666666666658</v>
      </c>
      <c r="K36" s="31">
        <v>866.85</v>
      </c>
      <c r="L36" s="31">
        <v>848.6</v>
      </c>
      <c r="M36" s="31">
        <v>14.940340000000001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382.5</v>
      </c>
      <c r="D37" s="38">
        <v>385.13333333333338</v>
      </c>
      <c r="E37" s="38">
        <v>378.36666666666679</v>
      </c>
      <c r="F37" s="38">
        <v>374.23333333333341</v>
      </c>
      <c r="G37" s="38">
        <v>367.46666666666681</v>
      </c>
      <c r="H37" s="38">
        <v>389.26666666666677</v>
      </c>
      <c r="I37" s="38">
        <v>396.0333333333333</v>
      </c>
      <c r="J37" s="38">
        <v>400.16666666666674</v>
      </c>
      <c r="K37" s="31">
        <v>391.9</v>
      </c>
      <c r="L37" s="31">
        <v>381</v>
      </c>
      <c r="M37" s="31">
        <v>27.392130000000002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952.6</v>
      </c>
      <c r="D38" s="38">
        <v>950.26666666666677</v>
      </c>
      <c r="E38" s="38">
        <v>946.28333333333353</v>
      </c>
      <c r="F38" s="38">
        <v>939.96666666666681</v>
      </c>
      <c r="G38" s="38">
        <v>935.98333333333358</v>
      </c>
      <c r="H38" s="38">
        <v>956.58333333333348</v>
      </c>
      <c r="I38" s="38">
        <v>960.56666666666683</v>
      </c>
      <c r="J38" s="38">
        <v>966.88333333333344</v>
      </c>
      <c r="K38" s="31">
        <v>954.25</v>
      </c>
      <c r="L38" s="31">
        <v>943.95</v>
      </c>
      <c r="M38" s="31">
        <v>68.221549999999993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4610.8500000000004</v>
      </c>
      <c r="D39" s="38">
        <v>4611.2</v>
      </c>
      <c r="E39" s="38">
        <v>4592.45</v>
      </c>
      <c r="F39" s="38">
        <v>4574.05</v>
      </c>
      <c r="G39" s="38">
        <v>4555.3</v>
      </c>
      <c r="H39" s="38">
        <v>4629.5999999999995</v>
      </c>
      <c r="I39" s="38">
        <v>4648.3499999999995</v>
      </c>
      <c r="J39" s="38">
        <v>4666.7499999999991</v>
      </c>
      <c r="K39" s="31">
        <v>4629.95</v>
      </c>
      <c r="L39" s="31">
        <v>4592.8</v>
      </c>
      <c r="M39" s="31">
        <v>1.1849099999999999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1478.3</v>
      </c>
      <c r="D40" s="38">
        <v>1471.2666666666667</v>
      </c>
      <c r="E40" s="38">
        <v>1458.0333333333333</v>
      </c>
      <c r="F40" s="38">
        <v>1437.7666666666667</v>
      </c>
      <c r="G40" s="38">
        <v>1424.5333333333333</v>
      </c>
      <c r="H40" s="38">
        <v>1491.5333333333333</v>
      </c>
      <c r="I40" s="38">
        <v>1504.7666666666664</v>
      </c>
      <c r="J40" s="38">
        <v>1525.0333333333333</v>
      </c>
      <c r="K40" s="31">
        <v>1484.5</v>
      </c>
      <c r="L40" s="31">
        <v>1451</v>
      </c>
      <c r="M40" s="31">
        <v>14.98685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7001.8</v>
      </c>
      <c r="D41" s="38">
        <v>6992.2833333333328</v>
      </c>
      <c r="E41" s="38">
        <v>6945.6666666666661</v>
      </c>
      <c r="F41" s="38">
        <v>6889.5333333333328</v>
      </c>
      <c r="G41" s="38">
        <v>6842.9166666666661</v>
      </c>
      <c r="H41" s="38">
        <v>7048.4166666666661</v>
      </c>
      <c r="I41" s="38">
        <v>7095.0333333333328</v>
      </c>
      <c r="J41" s="38">
        <v>7151.1666666666661</v>
      </c>
      <c r="K41" s="31">
        <v>7038.9</v>
      </c>
      <c r="L41" s="31">
        <v>6936.15</v>
      </c>
      <c r="M41" s="31">
        <v>0.16144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7048.2</v>
      </c>
      <c r="D42" s="38">
        <v>6970.7333333333336</v>
      </c>
      <c r="E42" s="38">
        <v>6878.4666666666672</v>
      </c>
      <c r="F42" s="38">
        <v>6708.7333333333336</v>
      </c>
      <c r="G42" s="38">
        <v>6616.4666666666672</v>
      </c>
      <c r="H42" s="38">
        <v>7140.4666666666672</v>
      </c>
      <c r="I42" s="38">
        <v>7232.7333333333336</v>
      </c>
      <c r="J42" s="38">
        <v>7402.4666666666672</v>
      </c>
      <c r="K42" s="31">
        <v>7063</v>
      </c>
      <c r="L42" s="31">
        <v>6801</v>
      </c>
      <c r="M42" s="31">
        <v>12.308310000000001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2382.1</v>
      </c>
      <c r="D43" s="38">
        <v>2386.8166666666666</v>
      </c>
      <c r="E43" s="38">
        <v>2363.9833333333331</v>
      </c>
      <c r="F43" s="38">
        <v>2345.8666666666663</v>
      </c>
      <c r="G43" s="38">
        <v>2323.0333333333328</v>
      </c>
      <c r="H43" s="38">
        <v>2404.9333333333334</v>
      </c>
      <c r="I43" s="38">
        <v>2427.7666666666673</v>
      </c>
      <c r="J43" s="38">
        <v>2445.8833333333337</v>
      </c>
      <c r="K43" s="31">
        <v>2409.65</v>
      </c>
      <c r="L43" s="31">
        <v>2368.6999999999998</v>
      </c>
      <c r="M43" s="31">
        <v>1.9653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230.55</v>
      </c>
      <c r="D44" s="38">
        <v>230.0333333333333</v>
      </c>
      <c r="E44" s="38">
        <v>228.21666666666661</v>
      </c>
      <c r="F44" s="38">
        <v>225.8833333333333</v>
      </c>
      <c r="G44" s="38">
        <v>224.06666666666661</v>
      </c>
      <c r="H44" s="38">
        <v>232.36666666666662</v>
      </c>
      <c r="I44" s="38">
        <v>234.18333333333334</v>
      </c>
      <c r="J44" s="38">
        <v>236.51666666666662</v>
      </c>
      <c r="K44" s="31">
        <v>231.85</v>
      </c>
      <c r="L44" s="31">
        <v>227.7</v>
      </c>
      <c r="M44" s="31">
        <v>56.79992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190.9</v>
      </c>
      <c r="D45" s="38">
        <v>191.04999999999998</v>
      </c>
      <c r="E45" s="38">
        <v>189.74999999999997</v>
      </c>
      <c r="F45" s="38">
        <v>188.6</v>
      </c>
      <c r="G45" s="38">
        <v>187.29999999999998</v>
      </c>
      <c r="H45" s="38">
        <v>192.19999999999996</v>
      </c>
      <c r="I45" s="38">
        <v>193.49999999999997</v>
      </c>
      <c r="J45" s="38">
        <v>194.64999999999995</v>
      </c>
      <c r="K45" s="31">
        <v>192.35</v>
      </c>
      <c r="L45" s="31">
        <v>189.9</v>
      </c>
      <c r="M45" s="31">
        <v>115.18119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89.5</v>
      </c>
      <c r="D46" s="38">
        <v>90.100000000000009</v>
      </c>
      <c r="E46" s="38">
        <v>88.600000000000023</v>
      </c>
      <c r="F46" s="38">
        <v>87.700000000000017</v>
      </c>
      <c r="G46" s="38">
        <v>86.200000000000031</v>
      </c>
      <c r="H46" s="38">
        <v>91.000000000000014</v>
      </c>
      <c r="I46" s="38">
        <v>92.499999999999986</v>
      </c>
      <c r="J46" s="38">
        <v>93.4</v>
      </c>
      <c r="K46" s="31">
        <v>91.6</v>
      </c>
      <c r="L46" s="31">
        <v>89.2</v>
      </c>
      <c r="M46" s="31">
        <v>109.01499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1732.65</v>
      </c>
      <c r="D47" s="38">
        <v>1728.8500000000001</v>
      </c>
      <c r="E47" s="38">
        <v>1718.8500000000004</v>
      </c>
      <c r="F47" s="38">
        <v>1705.0500000000002</v>
      </c>
      <c r="G47" s="38">
        <v>1695.0500000000004</v>
      </c>
      <c r="H47" s="38">
        <v>1742.6500000000003</v>
      </c>
      <c r="I47" s="38">
        <v>1752.6499999999999</v>
      </c>
      <c r="J47" s="38">
        <v>1766.4500000000003</v>
      </c>
      <c r="K47" s="31">
        <v>1738.85</v>
      </c>
      <c r="L47" s="31">
        <v>1715.05</v>
      </c>
      <c r="M47" s="31">
        <v>2.5269599999999999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129.25</v>
      </c>
      <c r="D48" s="38">
        <v>128.70000000000002</v>
      </c>
      <c r="E48" s="38">
        <v>127.70000000000005</v>
      </c>
      <c r="F48" s="38">
        <v>126.15000000000003</v>
      </c>
      <c r="G48" s="38">
        <v>125.15000000000006</v>
      </c>
      <c r="H48" s="38">
        <v>130.25000000000003</v>
      </c>
      <c r="I48" s="38">
        <v>131.24999999999997</v>
      </c>
      <c r="J48" s="38">
        <v>132.80000000000001</v>
      </c>
      <c r="K48" s="31">
        <v>129.69999999999999</v>
      </c>
      <c r="L48" s="31">
        <v>127.15</v>
      </c>
      <c r="M48" s="31">
        <v>50.632019999999997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705.8</v>
      </c>
      <c r="D49" s="38">
        <v>703.91666666666663</v>
      </c>
      <c r="E49" s="38">
        <v>700.88333333333321</v>
      </c>
      <c r="F49" s="38">
        <v>695.96666666666658</v>
      </c>
      <c r="G49" s="38">
        <v>692.93333333333317</v>
      </c>
      <c r="H49" s="38">
        <v>708.83333333333326</v>
      </c>
      <c r="I49" s="38">
        <v>711.86666666666679</v>
      </c>
      <c r="J49" s="38">
        <v>716.7833333333333</v>
      </c>
      <c r="K49" s="31">
        <v>706.95</v>
      </c>
      <c r="L49" s="31">
        <v>699</v>
      </c>
      <c r="M49" s="31">
        <v>3.35663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980.05</v>
      </c>
      <c r="D50" s="38">
        <v>979.54999999999984</v>
      </c>
      <c r="E50" s="38">
        <v>967.79999999999973</v>
      </c>
      <c r="F50" s="38">
        <v>955.54999999999984</v>
      </c>
      <c r="G50" s="38">
        <v>943.79999999999973</v>
      </c>
      <c r="H50" s="38">
        <v>991.79999999999973</v>
      </c>
      <c r="I50" s="38">
        <v>1003.55</v>
      </c>
      <c r="J50" s="38">
        <v>1015.7999999999997</v>
      </c>
      <c r="K50" s="31">
        <v>991.3</v>
      </c>
      <c r="L50" s="31">
        <v>967.3</v>
      </c>
      <c r="M50" s="31">
        <v>28.249600000000001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871.95</v>
      </c>
      <c r="D51" s="38">
        <v>866.68333333333339</v>
      </c>
      <c r="E51" s="38">
        <v>859.36666666666679</v>
      </c>
      <c r="F51" s="38">
        <v>846.78333333333342</v>
      </c>
      <c r="G51" s="38">
        <v>839.46666666666681</v>
      </c>
      <c r="H51" s="38">
        <v>879.26666666666677</v>
      </c>
      <c r="I51" s="38">
        <v>886.58333333333337</v>
      </c>
      <c r="J51" s="38">
        <v>899.16666666666674</v>
      </c>
      <c r="K51" s="31">
        <v>874</v>
      </c>
      <c r="L51" s="31">
        <v>854.1</v>
      </c>
      <c r="M51" s="31">
        <v>32.201419999999999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100.95</v>
      </c>
      <c r="D52" s="38">
        <v>99.883333333333326</v>
      </c>
      <c r="E52" s="38">
        <v>98.566666666666649</v>
      </c>
      <c r="F52" s="38">
        <v>96.183333333333323</v>
      </c>
      <c r="G52" s="38">
        <v>94.866666666666646</v>
      </c>
      <c r="H52" s="38">
        <v>102.26666666666665</v>
      </c>
      <c r="I52" s="38">
        <v>103.58333333333331</v>
      </c>
      <c r="J52" s="38">
        <v>105.96666666666665</v>
      </c>
      <c r="K52" s="31">
        <v>101.2</v>
      </c>
      <c r="L52" s="31">
        <v>97.5</v>
      </c>
      <c r="M52" s="31">
        <v>203.6558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259.45</v>
      </c>
      <c r="D53" s="38">
        <v>258.90000000000003</v>
      </c>
      <c r="E53" s="38">
        <v>257.80000000000007</v>
      </c>
      <c r="F53" s="38">
        <v>256.15000000000003</v>
      </c>
      <c r="G53" s="38">
        <v>255.05000000000007</v>
      </c>
      <c r="H53" s="38">
        <v>260.55000000000007</v>
      </c>
      <c r="I53" s="38">
        <v>261.65000000000009</v>
      </c>
      <c r="J53" s="38">
        <v>263.30000000000007</v>
      </c>
      <c r="K53" s="31">
        <v>260</v>
      </c>
      <c r="L53" s="31">
        <v>257.25</v>
      </c>
      <c r="M53" s="31">
        <v>13.929309999999999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18263.25</v>
      </c>
      <c r="D54" s="38">
        <v>18258.733333333334</v>
      </c>
      <c r="E54" s="38">
        <v>18179.566666666666</v>
      </c>
      <c r="F54" s="38">
        <v>18095.883333333331</v>
      </c>
      <c r="G54" s="38">
        <v>18016.716666666664</v>
      </c>
      <c r="H54" s="38">
        <v>18342.416666666668</v>
      </c>
      <c r="I54" s="38">
        <v>18421.583333333332</v>
      </c>
      <c r="J54" s="38">
        <v>18505.26666666667</v>
      </c>
      <c r="K54" s="31">
        <v>18337.900000000001</v>
      </c>
      <c r="L54" s="31">
        <v>18175.05</v>
      </c>
      <c r="M54" s="31">
        <v>0.12592999999999999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352.05</v>
      </c>
      <c r="D55" s="38">
        <v>352.5333333333333</v>
      </c>
      <c r="E55" s="38">
        <v>350.16666666666663</v>
      </c>
      <c r="F55" s="38">
        <v>348.2833333333333</v>
      </c>
      <c r="G55" s="38">
        <v>345.91666666666663</v>
      </c>
      <c r="H55" s="38">
        <v>354.41666666666663</v>
      </c>
      <c r="I55" s="38">
        <v>356.7833333333333</v>
      </c>
      <c r="J55" s="38">
        <v>358.66666666666663</v>
      </c>
      <c r="K55" s="31">
        <v>354.9</v>
      </c>
      <c r="L55" s="31">
        <v>350.65</v>
      </c>
      <c r="M55" s="31">
        <v>25.90382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4510.5</v>
      </c>
      <c r="D56" s="38">
        <v>4523</v>
      </c>
      <c r="E56" s="38">
        <v>4486</v>
      </c>
      <c r="F56" s="38">
        <v>4461.5</v>
      </c>
      <c r="G56" s="38">
        <v>4424.5</v>
      </c>
      <c r="H56" s="38">
        <v>4547.5</v>
      </c>
      <c r="I56" s="38">
        <v>4584.5</v>
      </c>
      <c r="J56" s="38">
        <v>4609</v>
      </c>
      <c r="K56" s="31">
        <v>4560</v>
      </c>
      <c r="L56" s="31">
        <v>4498.5</v>
      </c>
      <c r="M56" s="31">
        <v>2.4478300000000002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328.15</v>
      </c>
      <c r="D57" s="38">
        <v>328.88333333333333</v>
      </c>
      <c r="E57" s="38">
        <v>326.76666666666665</v>
      </c>
      <c r="F57" s="38">
        <v>325.38333333333333</v>
      </c>
      <c r="G57" s="38">
        <v>323.26666666666665</v>
      </c>
      <c r="H57" s="38">
        <v>330.26666666666665</v>
      </c>
      <c r="I57" s="38">
        <v>332.38333333333333</v>
      </c>
      <c r="J57" s="38">
        <v>333.76666666666665</v>
      </c>
      <c r="K57" s="31">
        <v>331</v>
      </c>
      <c r="L57" s="31">
        <v>327.5</v>
      </c>
      <c r="M57" s="31">
        <v>54.06223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423.1</v>
      </c>
      <c r="D58" s="38">
        <v>426.36666666666662</v>
      </c>
      <c r="E58" s="38">
        <v>417.73333333333323</v>
      </c>
      <c r="F58" s="38">
        <v>412.36666666666662</v>
      </c>
      <c r="G58" s="38">
        <v>403.73333333333323</v>
      </c>
      <c r="H58" s="38">
        <v>431.73333333333323</v>
      </c>
      <c r="I58" s="38">
        <v>440.36666666666656</v>
      </c>
      <c r="J58" s="38">
        <v>445.73333333333323</v>
      </c>
      <c r="K58" s="31">
        <v>435</v>
      </c>
      <c r="L58" s="31">
        <v>421</v>
      </c>
      <c r="M58" s="31">
        <v>18.752199999999998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1044.8499999999999</v>
      </c>
      <c r="D59" s="38">
        <v>1038.45</v>
      </c>
      <c r="E59" s="38">
        <v>1024.6500000000001</v>
      </c>
      <c r="F59" s="38">
        <v>1004.45</v>
      </c>
      <c r="G59" s="38">
        <v>990.65000000000009</v>
      </c>
      <c r="H59" s="38">
        <v>1058.6500000000001</v>
      </c>
      <c r="I59" s="38">
        <v>1072.4499999999998</v>
      </c>
      <c r="J59" s="38">
        <v>1092.6500000000001</v>
      </c>
      <c r="K59" s="31">
        <v>1052.25</v>
      </c>
      <c r="L59" s="31">
        <v>1018.25</v>
      </c>
      <c r="M59" s="31">
        <v>22.265149999999998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1233.8</v>
      </c>
      <c r="D60" s="38">
        <v>1236.4666666666665</v>
      </c>
      <c r="E60" s="38">
        <v>1227.633333333333</v>
      </c>
      <c r="F60" s="38">
        <v>1221.4666666666665</v>
      </c>
      <c r="G60" s="38">
        <v>1212.633333333333</v>
      </c>
      <c r="H60" s="38">
        <v>1242.633333333333</v>
      </c>
      <c r="I60" s="38">
        <v>1251.4666666666665</v>
      </c>
      <c r="J60" s="38">
        <v>1257.633333333333</v>
      </c>
      <c r="K60" s="31">
        <v>1245.3</v>
      </c>
      <c r="L60" s="31">
        <v>1230.3</v>
      </c>
      <c r="M60" s="31">
        <v>11.01408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230.1</v>
      </c>
      <c r="D61" s="38">
        <v>229.29999999999998</v>
      </c>
      <c r="E61" s="38">
        <v>227.79999999999995</v>
      </c>
      <c r="F61" s="38">
        <v>225.49999999999997</v>
      </c>
      <c r="G61" s="38">
        <v>223.99999999999994</v>
      </c>
      <c r="H61" s="38">
        <v>231.59999999999997</v>
      </c>
      <c r="I61" s="38">
        <v>233.10000000000002</v>
      </c>
      <c r="J61" s="38">
        <v>235.39999999999998</v>
      </c>
      <c r="K61" s="31">
        <v>230.8</v>
      </c>
      <c r="L61" s="31">
        <v>227</v>
      </c>
      <c r="M61" s="31">
        <v>49.559530000000002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4996.5</v>
      </c>
      <c r="D62" s="38">
        <v>4978.5333333333338</v>
      </c>
      <c r="E62" s="38">
        <v>4936.5666666666675</v>
      </c>
      <c r="F62" s="38">
        <v>4876.6333333333341</v>
      </c>
      <c r="G62" s="38">
        <v>4834.6666666666679</v>
      </c>
      <c r="H62" s="38">
        <v>5038.4666666666672</v>
      </c>
      <c r="I62" s="38">
        <v>5080.4333333333325</v>
      </c>
      <c r="J62" s="38">
        <v>5140.3666666666668</v>
      </c>
      <c r="K62" s="31">
        <v>5020.5</v>
      </c>
      <c r="L62" s="31">
        <v>4918.6000000000004</v>
      </c>
      <c r="M62" s="31">
        <v>2.3771100000000001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1993.3</v>
      </c>
      <c r="D63" s="38">
        <v>1995.2666666666667</v>
      </c>
      <c r="E63" s="38">
        <v>1982.5833333333333</v>
      </c>
      <c r="F63" s="38">
        <v>1971.8666666666666</v>
      </c>
      <c r="G63" s="38">
        <v>1959.1833333333332</v>
      </c>
      <c r="H63" s="38">
        <v>2005.9833333333333</v>
      </c>
      <c r="I63" s="38">
        <v>2018.6666666666667</v>
      </c>
      <c r="J63" s="38">
        <v>2029.3833333333334</v>
      </c>
      <c r="K63" s="31">
        <v>2007.95</v>
      </c>
      <c r="L63" s="31">
        <v>1984.55</v>
      </c>
      <c r="M63" s="31">
        <v>2.6291000000000002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657.9</v>
      </c>
      <c r="D64" s="38">
        <v>657.30000000000007</v>
      </c>
      <c r="E64" s="38">
        <v>653.60000000000014</v>
      </c>
      <c r="F64" s="38">
        <v>649.30000000000007</v>
      </c>
      <c r="G64" s="38">
        <v>645.60000000000014</v>
      </c>
      <c r="H64" s="38">
        <v>661.60000000000014</v>
      </c>
      <c r="I64" s="38">
        <v>665.30000000000018</v>
      </c>
      <c r="J64" s="38">
        <v>669.60000000000014</v>
      </c>
      <c r="K64" s="31">
        <v>661</v>
      </c>
      <c r="L64" s="31">
        <v>653</v>
      </c>
      <c r="M64" s="31">
        <v>14.06612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1071.25</v>
      </c>
      <c r="D65" s="38">
        <v>1076.6666666666667</v>
      </c>
      <c r="E65" s="38">
        <v>1059.5833333333335</v>
      </c>
      <c r="F65" s="38">
        <v>1047.9166666666667</v>
      </c>
      <c r="G65" s="38">
        <v>1030.8333333333335</v>
      </c>
      <c r="H65" s="38">
        <v>1088.3333333333335</v>
      </c>
      <c r="I65" s="38">
        <v>1105.416666666667</v>
      </c>
      <c r="J65" s="38">
        <v>1117.0833333333335</v>
      </c>
      <c r="K65" s="31">
        <v>1093.75</v>
      </c>
      <c r="L65" s="31">
        <v>1065</v>
      </c>
      <c r="M65" s="31">
        <v>3.9961000000000002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291.85000000000002</v>
      </c>
      <c r="D66" s="38">
        <v>291.91666666666669</v>
      </c>
      <c r="E66" s="38">
        <v>289.78333333333336</v>
      </c>
      <c r="F66" s="38">
        <v>287.7166666666667</v>
      </c>
      <c r="G66" s="38">
        <v>285.58333333333337</v>
      </c>
      <c r="H66" s="38">
        <v>293.98333333333335</v>
      </c>
      <c r="I66" s="38">
        <v>296.11666666666667</v>
      </c>
      <c r="J66" s="38">
        <v>298.18333333333334</v>
      </c>
      <c r="K66" s="31">
        <v>294.05</v>
      </c>
      <c r="L66" s="31">
        <v>289.85000000000002</v>
      </c>
      <c r="M66" s="31">
        <v>32.019550000000002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1752.1</v>
      </c>
      <c r="D67" s="38">
        <v>1748.8833333333332</v>
      </c>
      <c r="E67" s="38">
        <v>1739.2666666666664</v>
      </c>
      <c r="F67" s="38">
        <v>1726.4333333333332</v>
      </c>
      <c r="G67" s="38">
        <v>1716.8166666666664</v>
      </c>
      <c r="H67" s="38">
        <v>1761.7166666666665</v>
      </c>
      <c r="I67" s="38">
        <v>1771.3333333333333</v>
      </c>
      <c r="J67" s="38">
        <v>1784.1666666666665</v>
      </c>
      <c r="K67" s="31">
        <v>1758.5</v>
      </c>
      <c r="L67" s="31">
        <v>1736.05</v>
      </c>
      <c r="M67" s="31">
        <v>5.8909700000000003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567.75</v>
      </c>
      <c r="D68" s="38">
        <v>566.11666666666667</v>
      </c>
      <c r="E68" s="38">
        <v>563.68333333333339</v>
      </c>
      <c r="F68" s="38">
        <v>559.61666666666667</v>
      </c>
      <c r="G68" s="38">
        <v>557.18333333333339</v>
      </c>
      <c r="H68" s="38">
        <v>570.18333333333339</v>
      </c>
      <c r="I68" s="38">
        <v>572.61666666666656</v>
      </c>
      <c r="J68" s="38">
        <v>576.68333333333339</v>
      </c>
      <c r="K68" s="31">
        <v>568.54999999999995</v>
      </c>
      <c r="L68" s="31">
        <v>562.04999999999995</v>
      </c>
      <c r="M68" s="31">
        <v>11.3889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1919.75</v>
      </c>
      <c r="D69" s="38">
        <v>1914.3500000000001</v>
      </c>
      <c r="E69" s="38">
        <v>1898.4500000000003</v>
      </c>
      <c r="F69" s="38">
        <v>1877.15</v>
      </c>
      <c r="G69" s="38">
        <v>1861.2500000000002</v>
      </c>
      <c r="H69" s="38">
        <v>1935.6500000000003</v>
      </c>
      <c r="I69" s="38">
        <v>1951.5500000000004</v>
      </c>
      <c r="J69" s="38">
        <v>1972.8500000000004</v>
      </c>
      <c r="K69" s="31">
        <v>1930.25</v>
      </c>
      <c r="L69" s="31">
        <v>1893.05</v>
      </c>
      <c r="M69" s="31">
        <v>0.95696000000000003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2006.2</v>
      </c>
      <c r="D70" s="38">
        <v>2001.8833333333332</v>
      </c>
      <c r="E70" s="38">
        <v>1989.3166666666664</v>
      </c>
      <c r="F70" s="38">
        <v>1972.4333333333332</v>
      </c>
      <c r="G70" s="38">
        <v>1959.8666666666663</v>
      </c>
      <c r="H70" s="38">
        <v>2018.7666666666664</v>
      </c>
      <c r="I70" s="38">
        <v>2031.333333333333</v>
      </c>
      <c r="J70" s="38">
        <v>2048.2166666666662</v>
      </c>
      <c r="K70" s="31">
        <v>2014.45</v>
      </c>
      <c r="L70" s="31">
        <v>1985</v>
      </c>
      <c r="M70" s="31">
        <v>4.7194000000000003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407.4</v>
      </c>
      <c r="D71" s="38">
        <v>413.09999999999997</v>
      </c>
      <c r="E71" s="38">
        <v>399.79999999999995</v>
      </c>
      <c r="F71" s="38">
        <v>392.2</v>
      </c>
      <c r="G71" s="38">
        <v>378.9</v>
      </c>
      <c r="H71" s="38">
        <v>420.69999999999993</v>
      </c>
      <c r="I71" s="38">
        <v>434</v>
      </c>
      <c r="J71" s="38">
        <v>441.59999999999991</v>
      </c>
      <c r="K71" s="31">
        <v>426.4</v>
      </c>
      <c r="L71" s="31">
        <v>405.5</v>
      </c>
      <c r="M71" s="31">
        <v>14.31035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194.85</v>
      </c>
      <c r="D72" s="38">
        <v>195.51666666666665</v>
      </c>
      <c r="E72" s="38">
        <v>193.1333333333333</v>
      </c>
      <c r="F72" s="38">
        <v>191.41666666666666</v>
      </c>
      <c r="G72" s="38">
        <v>189.0333333333333</v>
      </c>
      <c r="H72" s="38">
        <v>197.23333333333329</v>
      </c>
      <c r="I72" s="38">
        <v>199.61666666666662</v>
      </c>
      <c r="J72" s="38">
        <v>201.33333333333329</v>
      </c>
      <c r="K72" s="31">
        <v>197.9</v>
      </c>
      <c r="L72" s="31">
        <v>193.8</v>
      </c>
      <c r="M72" s="31">
        <v>6.6058500000000002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3665.25</v>
      </c>
      <c r="D73" s="38">
        <v>3665</v>
      </c>
      <c r="E73" s="38">
        <v>3646.5</v>
      </c>
      <c r="F73" s="38">
        <v>3627.75</v>
      </c>
      <c r="G73" s="38">
        <v>3609.25</v>
      </c>
      <c r="H73" s="38">
        <v>3683.75</v>
      </c>
      <c r="I73" s="38">
        <v>3702.25</v>
      </c>
      <c r="J73" s="38">
        <v>3721</v>
      </c>
      <c r="K73" s="31">
        <v>3683.5</v>
      </c>
      <c r="L73" s="31">
        <v>3646.25</v>
      </c>
      <c r="M73" s="31">
        <v>2.4272800000000001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4893.75</v>
      </c>
      <c r="D74" s="38">
        <v>4844.583333333333</v>
      </c>
      <c r="E74" s="38">
        <v>4779.2666666666664</v>
      </c>
      <c r="F74" s="38">
        <v>4664.7833333333338</v>
      </c>
      <c r="G74" s="38">
        <v>4599.4666666666672</v>
      </c>
      <c r="H74" s="38">
        <v>4959.0666666666657</v>
      </c>
      <c r="I74" s="38">
        <v>5024.3833333333332</v>
      </c>
      <c r="J74" s="38">
        <v>5138.866666666665</v>
      </c>
      <c r="K74" s="31">
        <v>4909.8999999999996</v>
      </c>
      <c r="L74" s="31">
        <v>4730.1000000000004</v>
      </c>
      <c r="M74" s="31">
        <v>7.7826199999999996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481.85</v>
      </c>
      <c r="D75" s="38">
        <v>479.75</v>
      </c>
      <c r="E75" s="38">
        <v>476.15</v>
      </c>
      <c r="F75" s="38">
        <v>470.45</v>
      </c>
      <c r="G75" s="38">
        <v>466.84999999999997</v>
      </c>
      <c r="H75" s="38">
        <v>485.45</v>
      </c>
      <c r="I75" s="38">
        <v>489.05</v>
      </c>
      <c r="J75" s="38">
        <v>494.75</v>
      </c>
      <c r="K75" s="31">
        <v>483.35</v>
      </c>
      <c r="L75" s="31">
        <v>474.05</v>
      </c>
      <c r="M75" s="31">
        <v>23.597429999999999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3547.7</v>
      </c>
      <c r="D76" s="38">
        <v>3544.9</v>
      </c>
      <c r="E76" s="38">
        <v>3524.8</v>
      </c>
      <c r="F76" s="38">
        <v>3501.9</v>
      </c>
      <c r="G76" s="38">
        <v>3481.8</v>
      </c>
      <c r="H76" s="38">
        <v>3567.8</v>
      </c>
      <c r="I76" s="38">
        <v>3587.8999999999996</v>
      </c>
      <c r="J76" s="38">
        <v>3610.8</v>
      </c>
      <c r="K76" s="31">
        <v>3565</v>
      </c>
      <c r="L76" s="31">
        <v>3522</v>
      </c>
      <c r="M76" s="31">
        <v>3.1991999999999998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5910.85</v>
      </c>
      <c r="D77" s="38">
        <v>5896.5999999999995</v>
      </c>
      <c r="E77" s="38">
        <v>5868.1999999999989</v>
      </c>
      <c r="F77" s="38">
        <v>5825.5499999999993</v>
      </c>
      <c r="G77" s="38">
        <v>5797.1499999999987</v>
      </c>
      <c r="H77" s="38">
        <v>5939.2499999999991</v>
      </c>
      <c r="I77" s="38">
        <v>5967.6499999999987</v>
      </c>
      <c r="J77" s="38">
        <v>6010.2999999999993</v>
      </c>
      <c r="K77" s="31">
        <v>5925</v>
      </c>
      <c r="L77" s="31">
        <v>5853.95</v>
      </c>
      <c r="M77" s="31">
        <v>2.6692800000000001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3365.55</v>
      </c>
      <c r="D78" s="38">
        <v>3351.0166666666664</v>
      </c>
      <c r="E78" s="38">
        <v>3330.0333333333328</v>
      </c>
      <c r="F78" s="38">
        <v>3294.5166666666664</v>
      </c>
      <c r="G78" s="38">
        <v>3273.5333333333328</v>
      </c>
      <c r="H78" s="38">
        <v>3386.5333333333328</v>
      </c>
      <c r="I78" s="38">
        <v>3407.5166666666664</v>
      </c>
      <c r="J78" s="38">
        <v>3443.0333333333328</v>
      </c>
      <c r="K78" s="31">
        <v>3372</v>
      </c>
      <c r="L78" s="31">
        <v>3315.5</v>
      </c>
      <c r="M78" s="31">
        <v>4.0788700000000002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2848</v>
      </c>
      <c r="D79" s="38">
        <v>2838.0333333333328</v>
      </c>
      <c r="E79" s="38">
        <v>2821.1666666666656</v>
      </c>
      <c r="F79" s="38">
        <v>2794.3333333333326</v>
      </c>
      <c r="G79" s="38">
        <v>2777.4666666666653</v>
      </c>
      <c r="H79" s="38">
        <v>2864.8666666666659</v>
      </c>
      <c r="I79" s="38">
        <v>2881.7333333333327</v>
      </c>
      <c r="J79" s="38">
        <v>2908.5666666666662</v>
      </c>
      <c r="K79" s="31">
        <v>2854.9</v>
      </c>
      <c r="L79" s="31">
        <v>2811.2</v>
      </c>
      <c r="M79" s="31">
        <v>1.9186799999999999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134.25</v>
      </c>
      <c r="D80" s="38">
        <v>134.29999999999998</v>
      </c>
      <c r="E80" s="38">
        <v>133.59999999999997</v>
      </c>
      <c r="F80" s="38">
        <v>132.94999999999999</v>
      </c>
      <c r="G80" s="38">
        <v>132.24999999999997</v>
      </c>
      <c r="H80" s="38">
        <v>134.94999999999996</v>
      </c>
      <c r="I80" s="38">
        <v>135.64999999999995</v>
      </c>
      <c r="J80" s="38">
        <v>136.29999999999995</v>
      </c>
      <c r="K80" s="31">
        <v>135</v>
      </c>
      <c r="L80" s="31">
        <v>133.65</v>
      </c>
      <c r="M80" s="31">
        <v>115.83244000000001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2828.7</v>
      </c>
      <c r="D81" s="38">
        <v>2836.7666666666664</v>
      </c>
      <c r="E81" s="38">
        <v>2783.9833333333327</v>
      </c>
      <c r="F81" s="38">
        <v>2739.2666666666664</v>
      </c>
      <c r="G81" s="38">
        <v>2686.4833333333327</v>
      </c>
      <c r="H81" s="38">
        <v>2881.4833333333327</v>
      </c>
      <c r="I81" s="38">
        <v>2934.2666666666664</v>
      </c>
      <c r="J81" s="38">
        <v>2978.9833333333327</v>
      </c>
      <c r="K81" s="31">
        <v>2889.55</v>
      </c>
      <c r="L81" s="31">
        <v>2792.05</v>
      </c>
      <c r="M81" s="31">
        <v>1.3517600000000001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322</v>
      </c>
      <c r="D82" s="38">
        <v>320.28333333333336</v>
      </c>
      <c r="E82" s="38">
        <v>317.7166666666667</v>
      </c>
      <c r="F82" s="38">
        <v>313.43333333333334</v>
      </c>
      <c r="G82" s="38">
        <v>310.86666666666667</v>
      </c>
      <c r="H82" s="38">
        <v>324.56666666666672</v>
      </c>
      <c r="I82" s="38">
        <v>327.13333333333344</v>
      </c>
      <c r="J82" s="38">
        <v>331.41666666666674</v>
      </c>
      <c r="K82" s="31">
        <v>322.85000000000002</v>
      </c>
      <c r="L82" s="31">
        <v>316</v>
      </c>
      <c r="M82" s="31">
        <v>10.20078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114.4</v>
      </c>
      <c r="D83" s="38">
        <v>113.83333333333333</v>
      </c>
      <c r="E83" s="38">
        <v>112.91666666666666</v>
      </c>
      <c r="F83" s="38">
        <v>111.43333333333332</v>
      </c>
      <c r="G83" s="38">
        <v>110.51666666666665</v>
      </c>
      <c r="H83" s="38">
        <v>115.31666666666666</v>
      </c>
      <c r="I83" s="38">
        <v>116.23333333333332</v>
      </c>
      <c r="J83" s="38">
        <v>117.71666666666667</v>
      </c>
      <c r="K83" s="31">
        <v>114.75</v>
      </c>
      <c r="L83" s="31">
        <v>112.35</v>
      </c>
      <c r="M83" s="31">
        <v>63.944249999999997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1589.85</v>
      </c>
      <c r="D84" s="38">
        <v>1577.95</v>
      </c>
      <c r="E84" s="38">
        <v>1556.9</v>
      </c>
      <c r="F84" s="38">
        <v>1523.95</v>
      </c>
      <c r="G84" s="38">
        <v>1502.9</v>
      </c>
      <c r="H84" s="38">
        <v>1610.9</v>
      </c>
      <c r="I84" s="38">
        <v>1631.9499999999998</v>
      </c>
      <c r="J84" s="38">
        <v>1664.9</v>
      </c>
      <c r="K84" s="31">
        <v>1599</v>
      </c>
      <c r="L84" s="31">
        <v>1545</v>
      </c>
      <c r="M84" s="31">
        <v>2.1056400000000002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1026.4000000000001</v>
      </c>
      <c r="D85" s="38">
        <v>1026.5000000000002</v>
      </c>
      <c r="E85" s="38">
        <v>1019.0500000000004</v>
      </c>
      <c r="F85" s="38">
        <v>1011.7000000000002</v>
      </c>
      <c r="G85" s="38">
        <v>1004.2500000000003</v>
      </c>
      <c r="H85" s="38">
        <v>1033.8500000000004</v>
      </c>
      <c r="I85" s="38">
        <v>1041.3000000000002</v>
      </c>
      <c r="J85" s="38">
        <v>1048.6500000000005</v>
      </c>
      <c r="K85" s="31">
        <v>1033.95</v>
      </c>
      <c r="L85" s="31">
        <v>1019.15</v>
      </c>
      <c r="M85" s="31">
        <v>7.5203199999999999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1554.1</v>
      </c>
      <c r="D86" s="38">
        <v>1547.3</v>
      </c>
      <c r="E86" s="38">
        <v>1532.8</v>
      </c>
      <c r="F86" s="38">
        <v>1511.5</v>
      </c>
      <c r="G86" s="38">
        <v>1497</v>
      </c>
      <c r="H86" s="38">
        <v>1568.6</v>
      </c>
      <c r="I86" s="38">
        <v>1583.1</v>
      </c>
      <c r="J86" s="38">
        <v>1604.3999999999999</v>
      </c>
      <c r="K86" s="31">
        <v>1561.8</v>
      </c>
      <c r="L86" s="31">
        <v>1526</v>
      </c>
      <c r="M86" s="31">
        <v>5.9788199999999998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1808.4</v>
      </c>
      <c r="D87" s="38">
        <v>1803.8</v>
      </c>
      <c r="E87" s="38">
        <v>1794.6</v>
      </c>
      <c r="F87" s="38">
        <v>1780.8</v>
      </c>
      <c r="G87" s="38">
        <v>1771.6</v>
      </c>
      <c r="H87" s="38">
        <v>1817.6</v>
      </c>
      <c r="I87" s="38">
        <v>1826.8000000000002</v>
      </c>
      <c r="J87" s="38">
        <v>1840.6</v>
      </c>
      <c r="K87" s="31">
        <v>1813</v>
      </c>
      <c r="L87" s="31">
        <v>1790</v>
      </c>
      <c r="M87" s="31">
        <v>2.6638700000000002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454.8</v>
      </c>
      <c r="D88" s="38">
        <v>456.7833333333333</v>
      </c>
      <c r="E88" s="38">
        <v>451.56666666666661</v>
      </c>
      <c r="F88" s="38">
        <v>448.33333333333331</v>
      </c>
      <c r="G88" s="38">
        <v>443.11666666666662</v>
      </c>
      <c r="H88" s="38">
        <v>460.01666666666659</v>
      </c>
      <c r="I88" s="38">
        <v>465.23333333333329</v>
      </c>
      <c r="J88" s="38">
        <v>468.46666666666658</v>
      </c>
      <c r="K88" s="31">
        <v>462</v>
      </c>
      <c r="L88" s="31">
        <v>453.55</v>
      </c>
      <c r="M88" s="31">
        <v>12.84821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3820.85</v>
      </c>
      <c r="D89" s="38">
        <v>3811.8166666666671</v>
      </c>
      <c r="E89" s="38">
        <v>3789.8833333333341</v>
      </c>
      <c r="F89" s="38">
        <v>3758.916666666667</v>
      </c>
      <c r="G89" s="38">
        <v>3736.983333333334</v>
      </c>
      <c r="H89" s="38">
        <v>3842.7833333333342</v>
      </c>
      <c r="I89" s="38">
        <v>3864.7166666666676</v>
      </c>
      <c r="J89" s="38">
        <v>3895.6833333333343</v>
      </c>
      <c r="K89" s="31">
        <v>3833.75</v>
      </c>
      <c r="L89" s="31">
        <v>3780.85</v>
      </c>
      <c r="M89" s="31">
        <v>4.4445399999999999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1290.4000000000001</v>
      </c>
      <c r="D90" s="38">
        <v>1288.3333333333333</v>
      </c>
      <c r="E90" s="38">
        <v>1284.0666666666666</v>
      </c>
      <c r="F90" s="38">
        <v>1277.7333333333333</v>
      </c>
      <c r="G90" s="38">
        <v>1273.4666666666667</v>
      </c>
      <c r="H90" s="38">
        <v>1294.6666666666665</v>
      </c>
      <c r="I90" s="38">
        <v>1298.9333333333334</v>
      </c>
      <c r="J90" s="38">
        <v>1305.2666666666664</v>
      </c>
      <c r="K90" s="31">
        <v>1292.5999999999999</v>
      </c>
      <c r="L90" s="31">
        <v>1282</v>
      </c>
      <c r="M90" s="31">
        <v>2.56366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1179.25</v>
      </c>
      <c r="D91" s="38">
        <v>1179.0333333333335</v>
      </c>
      <c r="E91" s="38">
        <v>1169.166666666667</v>
      </c>
      <c r="F91" s="38">
        <v>1159.0833333333335</v>
      </c>
      <c r="G91" s="38">
        <v>1149.2166666666669</v>
      </c>
      <c r="H91" s="38">
        <v>1189.116666666667</v>
      </c>
      <c r="I91" s="38">
        <v>1198.9833333333333</v>
      </c>
      <c r="J91" s="38">
        <v>1209.0666666666671</v>
      </c>
      <c r="K91" s="31">
        <v>1188.9000000000001</v>
      </c>
      <c r="L91" s="31">
        <v>1168.95</v>
      </c>
      <c r="M91" s="31">
        <v>16.61946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2472.25</v>
      </c>
      <c r="D92" s="38">
        <v>2482.6333333333332</v>
      </c>
      <c r="E92" s="38">
        <v>2450.2666666666664</v>
      </c>
      <c r="F92" s="38">
        <v>2428.2833333333333</v>
      </c>
      <c r="G92" s="38">
        <v>2395.9166666666665</v>
      </c>
      <c r="H92" s="38">
        <v>2504.6166666666663</v>
      </c>
      <c r="I92" s="38">
        <v>2536.9833333333331</v>
      </c>
      <c r="J92" s="38">
        <v>2558.9666666666662</v>
      </c>
      <c r="K92" s="31">
        <v>2515</v>
      </c>
      <c r="L92" s="31">
        <v>2460.65</v>
      </c>
      <c r="M92" s="31">
        <v>4.54291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1589.5</v>
      </c>
      <c r="D93" s="38">
        <v>1592.3333333333333</v>
      </c>
      <c r="E93" s="38">
        <v>1584.1666666666665</v>
      </c>
      <c r="F93" s="38">
        <v>1578.8333333333333</v>
      </c>
      <c r="G93" s="38">
        <v>1570.6666666666665</v>
      </c>
      <c r="H93" s="38">
        <v>1597.6666666666665</v>
      </c>
      <c r="I93" s="38">
        <v>1605.833333333333</v>
      </c>
      <c r="J93" s="38">
        <v>1611.1666666666665</v>
      </c>
      <c r="K93" s="31">
        <v>1600.5</v>
      </c>
      <c r="L93" s="31">
        <v>1587</v>
      </c>
      <c r="M93" s="31">
        <v>109.18635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625.15</v>
      </c>
      <c r="D94" s="38">
        <v>625.83333333333337</v>
      </c>
      <c r="E94" s="38">
        <v>622.31666666666672</v>
      </c>
      <c r="F94" s="38">
        <v>619.48333333333335</v>
      </c>
      <c r="G94" s="38">
        <v>615.9666666666667</v>
      </c>
      <c r="H94" s="38">
        <v>628.66666666666674</v>
      </c>
      <c r="I94" s="38">
        <v>632.18333333333339</v>
      </c>
      <c r="J94" s="38">
        <v>635.01666666666677</v>
      </c>
      <c r="K94" s="31">
        <v>629.35</v>
      </c>
      <c r="L94" s="31">
        <v>623</v>
      </c>
      <c r="M94" s="31">
        <v>12.07075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2931.5</v>
      </c>
      <c r="D95" s="38">
        <v>2929.4166666666665</v>
      </c>
      <c r="E95" s="38">
        <v>2914.4833333333331</v>
      </c>
      <c r="F95" s="38">
        <v>2897.4666666666667</v>
      </c>
      <c r="G95" s="38">
        <v>2882.5333333333333</v>
      </c>
      <c r="H95" s="38">
        <v>2946.4333333333329</v>
      </c>
      <c r="I95" s="38">
        <v>2961.3666666666663</v>
      </c>
      <c r="J95" s="38">
        <v>2978.3833333333328</v>
      </c>
      <c r="K95" s="31">
        <v>2944.35</v>
      </c>
      <c r="L95" s="31">
        <v>2912.4</v>
      </c>
      <c r="M95" s="31">
        <v>3.28451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449.4</v>
      </c>
      <c r="D96" s="38">
        <v>446.7166666666667</v>
      </c>
      <c r="E96" s="38">
        <v>442.58333333333337</v>
      </c>
      <c r="F96" s="38">
        <v>435.76666666666665</v>
      </c>
      <c r="G96" s="38">
        <v>431.63333333333333</v>
      </c>
      <c r="H96" s="38">
        <v>453.53333333333342</v>
      </c>
      <c r="I96" s="38">
        <v>457.66666666666674</v>
      </c>
      <c r="J96" s="38">
        <v>464.48333333333346</v>
      </c>
      <c r="K96" s="31">
        <v>450.85</v>
      </c>
      <c r="L96" s="31">
        <v>439.9</v>
      </c>
      <c r="M96" s="31">
        <v>37.752980000000001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260.5</v>
      </c>
      <c r="D97" s="38">
        <v>260.7</v>
      </c>
      <c r="E97" s="38">
        <v>259.14999999999998</v>
      </c>
      <c r="F97" s="38">
        <v>257.8</v>
      </c>
      <c r="G97" s="38">
        <v>256.25</v>
      </c>
      <c r="H97" s="38">
        <v>262.04999999999995</v>
      </c>
      <c r="I97" s="38">
        <v>263.60000000000002</v>
      </c>
      <c r="J97" s="38">
        <v>264.94999999999993</v>
      </c>
      <c r="K97" s="31">
        <v>262.25</v>
      </c>
      <c r="L97" s="31">
        <v>259.35000000000002</v>
      </c>
      <c r="M97" s="31">
        <v>21.126180000000002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2562.75</v>
      </c>
      <c r="D98" s="38">
        <v>2558.9</v>
      </c>
      <c r="E98" s="38">
        <v>2542.9</v>
      </c>
      <c r="F98" s="38">
        <v>2523.0500000000002</v>
      </c>
      <c r="G98" s="38">
        <v>2507.0500000000002</v>
      </c>
      <c r="H98" s="38">
        <v>2578.75</v>
      </c>
      <c r="I98" s="38">
        <v>2594.75</v>
      </c>
      <c r="J98" s="38">
        <v>2614.6</v>
      </c>
      <c r="K98" s="31">
        <v>2574.9</v>
      </c>
      <c r="L98" s="31">
        <v>2539.0500000000002</v>
      </c>
      <c r="M98" s="31">
        <v>9.7700399999999998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315.10000000000002</v>
      </c>
      <c r="D99" s="38">
        <v>314.75</v>
      </c>
      <c r="E99" s="38">
        <v>312.64999999999998</v>
      </c>
      <c r="F99" s="38">
        <v>310.2</v>
      </c>
      <c r="G99" s="38">
        <v>308.09999999999997</v>
      </c>
      <c r="H99" s="38">
        <v>317.2</v>
      </c>
      <c r="I99" s="38">
        <v>319.3</v>
      </c>
      <c r="J99" s="38">
        <v>321.75</v>
      </c>
      <c r="K99" s="31">
        <v>316.85000000000002</v>
      </c>
      <c r="L99" s="31">
        <v>312.3</v>
      </c>
      <c r="M99" s="31">
        <v>2.4307099999999999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40455.4</v>
      </c>
      <c r="D100" s="38">
        <v>40368.166666666664</v>
      </c>
      <c r="E100" s="38">
        <v>40206.433333333327</v>
      </c>
      <c r="F100" s="38">
        <v>39957.46666666666</v>
      </c>
      <c r="G100" s="38">
        <v>39795.733333333323</v>
      </c>
      <c r="H100" s="38">
        <v>40617.133333333331</v>
      </c>
      <c r="I100" s="38">
        <v>40778.866666666669</v>
      </c>
      <c r="J100" s="38">
        <v>41027.833333333336</v>
      </c>
      <c r="K100" s="31">
        <v>40529.9</v>
      </c>
      <c r="L100" s="31">
        <v>40119.199999999997</v>
      </c>
      <c r="M100" s="31">
        <v>8.9700000000000005E-3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955.2</v>
      </c>
      <c r="D101" s="38">
        <v>954.30000000000007</v>
      </c>
      <c r="E101" s="38">
        <v>949.30000000000018</v>
      </c>
      <c r="F101" s="38">
        <v>943.40000000000009</v>
      </c>
      <c r="G101" s="38">
        <v>938.4000000000002</v>
      </c>
      <c r="H101" s="38">
        <v>960.20000000000016</v>
      </c>
      <c r="I101" s="38">
        <v>965.19999999999993</v>
      </c>
      <c r="J101" s="38">
        <v>971.10000000000014</v>
      </c>
      <c r="K101" s="31">
        <v>959.3</v>
      </c>
      <c r="L101" s="31">
        <v>948.4</v>
      </c>
      <c r="M101" s="31">
        <v>133.58017000000001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1329.45</v>
      </c>
      <c r="D102" s="38">
        <v>1329.95</v>
      </c>
      <c r="E102" s="38">
        <v>1317.0500000000002</v>
      </c>
      <c r="F102" s="38">
        <v>1304.6500000000001</v>
      </c>
      <c r="G102" s="38">
        <v>1291.7500000000002</v>
      </c>
      <c r="H102" s="38">
        <v>1342.3500000000001</v>
      </c>
      <c r="I102" s="38">
        <v>1355.2500000000002</v>
      </c>
      <c r="J102" s="38">
        <v>1367.65</v>
      </c>
      <c r="K102" s="31">
        <v>1342.85</v>
      </c>
      <c r="L102" s="31">
        <v>1317.55</v>
      </c>
      <c r="M102" s="31">
        <v>2.6740599999999999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537.54999999999995</v>
      </c>
      <c r="D103" s="38">
        <v>538.2833333333333</v>
      </c>
      <c r="E103" s="38">
        <v>533.91666666666663</v>
      </c>
      <c r="F103" s="38">
        <v>530.2833333333333</v>
      </c>
      <c r="G103" s="38">
        <v>525.91666666666663</v>
      </c>
      <c r="H103" s="38">
        <v>541.91666666666663</v>
      </c>
      <c r="I103" s="38">
        <v>546.28333333333342</v>
      </c>
      <c r="J103" s="38">
        <v>549.91666666666663</v>
      </c>
      <c r="K103" s="31">
        <v>542.65</v>
      </c>
      <c r="L103" s="31">
        <v>534.65</v>
      </c>
      <c r="M103" s="31">
        <v>4.2070800000000004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7.55</v>
      </c>
      <c r="D104" s="38">
        <v>7.583333333333333</v>
      </c>
      <c r="E104" s="38">
        <v>7.4666666666666659</v>
      </c>
      <c r="F104" s="38">
        <v>7.3833333333333329</v>
      </c>
      <c r="G104" s="38">
        <v>7.2666666666666657</v>
      </c>
      <c r="H104" s="38">
        <v>7.6666666666666661</v>
      </c>
      <c r="I104" s="38">
        <v>7.7833333333333332</v>
      </c>
      <c r="J104" s="38">
        <v>7.8666666666666663</v>
      </c>
      <c r="K104" s="31">
        <v>7.7</v>
      </c>
      <c r="L104" s="31">
        <v>7.5</v>
      </c>
      <c r="M104" s="31">
        <v>507.92309999999998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89.7</v>
      </c>
      <c r="D105" s="38">
        <v>89.466666666666654</v>
      </c>
      <c r="E105" s="38">
        <v>88.983333333333306</v>
      </c>
      <c r="F105" s="38">
        <v>88.266666666666652</v>
      </c>
      <c r="G105" s="38">
        <v>87.783333333333303</v>
      </c>
      <c r="H105" s="38">
        <v>90.183333333333309</v>
      </c>
      <c r="I105" s="38">
        <v>90.666666666666657</v>
      </c>
      <c r="J105" s="38">
        <v>91.383333333333312</v>
      </c>
      <c r="K105" s="31">
        <v>89.95</v>
      </c>
      <c r="L105" s="31">
        <v>88.75</v>
      </c>
      <c r="M105" s="31">
        <v>270.88533000000001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438.7</v>
      </c>
      <c r="D106" s="38">
        <v>435.90000000000003</v>
      </c>
      <c r="E106" s="38">
        <v>432.05000000000007</v>
      </c>
      <c r="F106" s="38">
        <v>425.40000000000003</v>
      </c>
      <c r="G106" s="38">
        <v>421.55000000000007</v>
      </c>
      <c r="H106" s="38">
        <v>442.55000000000007</v>
      </c>
      <c r="I106" s="38">
        <v>446.40000000000009</v>
      </c>
      <c r="J106" s="38">
        <v>453.05000000000007</v>
      </c>
      <c r="K106" s="31">
        <v>439.75</v>
      </c>
      <c r="L106" s="31">
        <v>429.25</v>
      </c>
      <c r="M106" s="31">
        <v>12.409039999999999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379.4</v>
      </c>
      <c r="D107" s="38">
        <v>380.38333333333338</v>
      </c>
      <c r="E107" s="38">
        <v>376.41666666666674</v>
      </c>
      <c r="F107" s="38">
        <v>373.43333333333334</v>
      </c>
      <c r="G107" s="38">
        <v>369.4666666666667</v>
      </c>
      <c r="H107" s="38">
        <v>383.36666666666679</v>
      </c>
      <c r="I107" s="38">
        <v>387.33333333333337</v>
      </c>
      <c r="J107" s="38">
        <v>390.31666666666683</v>
      </c>
      <c r="K107" s="31">
        <v>384.35</v>
      </c>
      <c r="L107" s="31">
        <v>377.4</v>
      </c>
      <c r="M107" s="31">
        <v>37.835439999999998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407.9</v>
      </c>
      <c r="D108" s="38">
        <v>407.4666666666667</v>
      </c>
      <c r="E108" s="38">
        <v>400.93333333333339</v>
      </c>
      <c r="F108" s="38">
        <v>393.9666666666667</v>
      </c>
      <c r="G108" s="38">
        <v>387.43333333333339</v>
      </c>
      <c r="H108" s="38">
        <v>414.43333333333339</v>
      </c>
      <c r="I108" s="38">
        <v>420.9666666666667</v>
      </c>
      <c r="J108" s="38">
        <v>427.93333333333339</v>
      </c>
      <c r="K108" s="31">
        <v>414</v>
      </c>
      <c r="L108" s="31">
        <v>400.5</v>
      </c>
      <c r="M108" s="31">
        <v>16.516349999999999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2449.65</v>
      </c>
      <c r="D109" s="38">
        <v>2448.35</v>
      </c>
      <c r="E109" s="38">
        <v>2433</v>
      </c>
      <c r="F109" s="38">
        <v>2416.35</v>
      </c>
      <c r="G109" s="38">
        <v>2401</v>
      </c>
      <c r="H109" s="38">
        <v>2465</v>
      </c>
      <c r="I109" s="38">
        <v>2480.3499999999995</v>
      </c>
      <c r="J109" s="38">
        <v>2497</v>
      </c>
      <c r="K109" s="31">
        <v>2463.6999999999998</v>
      </c>
      <c r="L109" s="31">
        <v>2431.6999999999998</v>
      </c>
      <c r="M109" s="31">
        <v>5.9510899999999998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1397.8</v>
      </c>
      <c r="D110" s="38">
        <v>1388</v>
      </c>
      <c r="E110" s="38">
        <v>1376</v>
      </c>
      <c r="F110" s="38">
        <v>1354.2</v>
      </c>
      <c r="G110" s="38">
        <v>1342.2</v>
      </c>
      <c r="H110" s="38">
        <v>1409.8</v>
      </c>
      <c r="I110" s="38">
        <v>1421.8</v>
      </c>
      <c r="J110" s="38">
        <v>1443.6</v>
      </c>
      <c r="K110" s="31">
        <v>1400</v>
      </c>
      <c r="L110" s="31">
        <v>1366.2</v>
      </c>
      <c r="M110" s="31">
        <v>17.639900000000001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158.94999999999999</v>
      </c>
      <c r="D111" s="38">
        <v>158.91666666666666</v>
      </c>
      <c r="E111" s="38">
        <v>157.83333333333331</v>
      </c>
      <c r="F111" s="38">
        <v>156.71666666666667</v>
      </c>
      <c r="G111" s="38">
        <v>155.63333333333333</v>
      </c>
      <c r="H111" s="38">
        <v>160.0333333333333</v>
      </c>
      <c r="I111" s="38">
        <v>161.11666666666662</v>
      </c>
      <c r="J111" s="38">
        <v>162.23333333333329</v>
      </c>
      <c r="K111" s="31">
        <v>160</v>
      </c>
      <c r="L111" s="31">
        <v>157.80000000000001</v>
      </c>
      <c r="M111" s="31">
        <v>19.184080000000002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1405.4</v>
      </c>
      <c r="D112" s="38">
        <v>1399.8500000000001</v>
      </c>
      <c r="E112" s="38">
        <v>1392.7000000000003</v>
      </c>
      <c r="F112" s="38">
        <v>1380.0000000000002</v>
      </c>
      <c r="G112" s="38">
        <v>1372.8500000000004</v>
      </c>
      <c r="H112" s="38">
        <v>1412.5500000000002</v>
      </c>
      <c r="I112" s="38">
        <v>1419.7000000000003</v>
      </c>
      <c r="J112" s="38">
        <v>1432.4</v>
      </c>
      <c r="K112" s="31">
        <v>1407</v>
      </c>
      <c r="L112" s="31">
        <v>1387.15</v>
      </c>
      <c r="M112" s="31">
        <v>30.327220000000001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92</v>
      </c>
      <c r="D113" s="38">
        <v>91.633333333333326</v>
      </c>
      <c r="E113" s="38">
        <v>91.116666666666646</v>
      </c>
      <c r="F113" s="38">
        <v>90.23333333333332</v>
      </c>
      <c r="G113" s="38">
        <v>89.71666666666664</v>
      </c>
      <c r="H113" s="38">
        <v>92.516666666666652</v>
      </c>
      <c r="I113" s="38">
        <v>93.033333333333331</v>
      </c>
      <c r="J113" s="38">
        <v>93.916666666666657</v>
      </c>
      <c r="K113" s="31">
        <v>92.15</v>
      </c>
      <c r="L113" s="31">
        <v>90.75</v>
      </c>
      <c r="M113" s="31">
        <v>74.509230000000002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887</v>
      </c>
      <c r="D114" s="38">
        <v>886.23333333333323</v>
      </c>
      <c r="E114" s="38">
        <v>877.76666666666642</v>
      </c>
      <c r="F114" s="38">
        <v>868.53333333333319</v>
      </c>
      <c r="G114" s="38">
        <v>860.06666666666638</v>
      </c>
      <c r="H114" s="38">
        <v>895.46666666666647</v>
      </c>
      <c r="I114" s="38">
        <v>903.93333333333339</v>
      </c>
      <c r="J114" s="38">
        <v>913.16666666666652</v>
      </c>
      <c r="K114" s="31">
        <v>894.7</v>
      </c>
      <c r="L114" s="31">
        <v>877</v>
      </c>
      <c r="M114" s="31">
        <v>4.6325000000000003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650.5</v>
      </c>
      <c r="D115" s="38">
        <v>647.63333333333333</v>
      </c>
      <c r="E115" s="38">
        <v>643.26666666666665</v>
      </c>
      <c r="F115" s="38">
        <v>636.0333333333333</v>
      </c>
      <c r="G115" s="38">
        <v>631.66666666666663</v>
      </c>
      <c r="H115" s="38">
        <v>654.86666666666667</v>
      </c>
      <c r="I115" s="38">
        <v>659.23333333333323</v>
      </c>
      <c r="J115" s="38">
        <v>666.4666666666667</v>
      </c>
      <c r="K115" s="31">
        <v>652</v>
      </c>
      <c r="L115" s="31">
        <v>640.4</v>
      </c>
      <c r="M115" s="31">
        <v>14.95106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47.75</v>
      </c>
      <c r="D116" s="38">
        <v>47.85</v>
      </c>
      <c r="E116" s="38">
        <v>47.35</v>
      </c>
      <c r="F116" s="38">
        <v>46.95</v>
      </c>
      <c r="G116" s="38">
        <v>46.45</v>
      </c>
      <c r="H116" s="38">
        <v>48.25</v>
      </c>
      <c r="I116" s="38">
        <v>48.75</v>
      </c>
      <c r="J116" s="38">
        <v>49.15</v>
      </c>
      <c r="K116" s="31">
        <v>48.35</v>
      </c>
      <c r="L116" s="31">
        <v>47.45</v>
      </c>
      <c r="M116" s="31">
        <v>744.15020000000004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447.8</v>
      </c>
      <c r="D117" s="38">
        <v>445.88333333333338</v>
      </c>
      <c r="E117" s="38">
        <v>443.26666666666677</v>
      </c>
      <c r="F117" s="38">
        <v>438.73333333333341</v>
      </c>
      <c r="G117" s="38">
        <v>436.11666666666679</v>
      </c>
      <c r="H117" s="38">
        <v>450.41666666666674</v>
      </c>
      <c r="I117" s="38">
        <v>453.03333333333342</v>
      </c>
      <c r="J117" s="38">
        <v>457.56666666666672</v>
      </c>
      <c r="K117" s="31">
        <v>448.5</v>
      </c>
      <c r="L117" s="31">
        <v>441.35</v>
      </c>
      <c r="M117" s="31">
        <v>95.720410000000001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653.6</v>
      </c>
      <c r="D118" s="38">
        <v>650.66666666666663</v>
      </c>
      <c r="E118" s="38">
        <v>646.33333333333326</v>
      </c>
      <c r="F118" s="38">
        <v>639.06666666666661</v>
      </c>
      <c r="G118" s="38">
        <v>634.73333333333323</v>
      </c>
      <c r="H118" s="38">
        <v>657.93333333333328</v>
      </c>
      <c r="I118" s="38">
        <v>662.26666666666654</v>
      </c>
      <c r="J118" s="38">
        <v>669.5333333333333</v>
      </c>
      <c r="K118" s="31">
        <v>655</v>
      </c>
      <c r="L118" s="31">
        <v>643.4</v>
      </c>
      <c r="M118" s="31">
        <v>15.37449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361.25</v>
      </c>
      <c r="D119" s="38">
        <v>361.40000000000003</v>
      </c>
      <c r="E119" s="38">
        <v>356.35000000000008</v>
      </c>
      <c r="F119" s="38">
        <v>351.45000000000005</v>
      </c>
      <c r="G119" s="38">
        <v>346.40000000000009</v>
      </c>
      <c r="H119" s="38">
        <v>366.30000000000007</v>
      </c>
      <c r="I119" s="38">
        <v>371.35</v>
      </c>
      <c r="J119" s="38">
        <v>376.25000000000006</v>
      </c>
      <c r="K119" s="31">
        <v>366.45</v>
      </c>
      <c r="L119" s="31">
        <v>356.5</v>
      </c>
      <c r="M119" s="31">
        <v>21.415659999999999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794.75</v>
      </c>
      <c r="D120" s="38">
        <v>793.38333333333321</v>
      </c>
      <c r="E120" s="38">
        <v>789.1666666666664</v>
      </c>
      <c r="F120" s="38">
        <v>783.58333333333314</v>
      </c>
      <c r="G120" s="38">
        <v>779.36666666666633</v>
      </c>
      <c r="H120" s="38">
        <v>798.96666666666647</v>
      </c>
      <c r="I120" s="38">
        <v>803.18333333333317</v>
      </c>
      <c r="J120" s="38">
        <v>808.76666666666654</v>
      </c>
      <c r="K120" s="31">
        <v>797.6</v>
      </c>
      <c r="L120" s="31">
        <v>787.8</v>
      </c>
      <c r="M120" s="31">
        <v>10.33216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483.5</v>
      </c>
      <c r="D121" s="38">
        <v>483.05</v>
      </c>
      <c r="E121" s="38">
        <v>478.5</v>
      </c>
      <c r="F121" s="38">
        <v>473.5</v>
      </c>
      <c r="G121" s="38">
        <v>468.95</v>
      </c>
      <c r="H121" s="38">
        <v>488.05</v>
      </c>
      <c r="I121" s="38">
        <v>492.60000000000008</v>
      </c>
      <c r="J121" s="38">
        <v>497.6</v>
      </c>
      <c r="K121" s="31">
        <v>487.6</v>
      </c>
      <c r="L121" s="31">
        <v>478.05</v>
      </c>
      <c r="M121" s="31">
        <v>23.410869999999999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1760.35</v>
      </c>
      <c r="D122" s="38">
        <v>1760.5999999999997</v>
      </c>
      <c r="E122" s="38">
        <v>1748.5999999999995</v>
      </c>
      <c r="F122" s="38">
        <v>1736.8499999999997</v>
      </c>
      <c r="G122" s="38">
        <v>1724.8499999999995</v>
      </c>
      <c r="H122" s="38">
        <v>1772.3499999999995</v>
      </c>
      <c r="I122" s="38">
        <v>1784.35</v>
      </c>
      <c r="J122" s="38">
        <v>1796.0999999999995</v>
      </c>
      <c r="K122" s="31">
        <v>1772.6</v>
      </c>
      <c r="L122" s="31">
        <v>1748.85</v>
      </c>
      <c r="M122" s="31">
        <v>39.554679999999998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120.05</v>
      </c>
      <c r="D123" s="38">
        <v>119.03333333333335</v>
      </c>
      <c r="E123" s="38">
        <v>117.51666666666669</v>
      </c>
      <c r="F123" s="38">
        <v>114.98333333333335</v>
      </c>
      <c r="G123" s="38">
        <v>113.4666666666667</v>
      </c>
      <c r="H123" s="38">
        <v>121.56666666666669</v>
      </c>
      <c r="I123" s="38">
        <v>123.08333333333334</v>
      </c>
      <c r="J123" s="38">
        <v>125.61666666666669</v>
      </c>
      <c r="K123" s="31">
        <v>120.55</v>
      </c>
      <c r="L123" s="31">
        <v>116.5</v>
      </c>
      <c r="M123" s="31">
        <v>59.426220000000001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2271.0500000000002</v>
      </c>
      <c r="D124" s="38">
        <v>2255.7000000000003</v>
      </c>
      <c r="E124" s="38">
        <v>2237.1000000000004</v>
      </c>
      <c r="F124" s="38">
        <v>2203.15</v>
      </c>
      <c r="G124" s="38">
        <v>2184.5500000000002</v>
      </c>
      <c r="H124" s="38">
        <v>2289.6500000000005</v>
      </c>
      <c r="I124" s="38">
        <v>2308.25</v>
      </c>
      <c r="J124" s="38">
        <v>2342.2000000000007</v>
      </c>
      <c r="K124" s="31">
        <v>2274.3000000000002</v>
      </c>
      <c r="L124" s="31">
        <v>2221.75</v>
      </c>
      <c r="M124" s="31">
        <v>0.92913000000000001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388.75</v>
      </c>
      <c r="D125" s="38">
        <v>387</v>
      </c>
      <c r="E125" s="38">
        <v>383.5</v>
      </c>
      <c r="F125" s="38">
        <v>378.25</v>
      </c>
      <c r="G125" s="38">
        <v>374.75</v>
      </c>
      <c r="H125" s="38">
        <v>392.25</v>
      </c>
      <c r="I125" s="38">
        <v>395.75</v>
      </c>
      <c r="J125" s="38">
        <v>401</v>
      </c>
      <c r="K125" s="31">
        <v>390.5</v>
      </c>
      <c r="L125" s="31">
        <v>381.75</v>
      </c>
      <c r="M125" s="31">
        <v>13.99713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420.55</v>
      </c>
      <c r="D126" s="38">
        <v>418.3</v>
      </c>
      <c r="E126" s="38">
        <v>413.70000000000005</v>
      </c>
      <c r="F126" s="38">
        <v>406.85</v>
      </c>
      <c r="G126" s="38">
        <v>402.25000000000006</v>
      </c>
      <c r="H126" s="38">
        <v>425.15000000000003</v>
      </c>
      <c r="I126" s="38">
        <v>429.75000000000006</v>
      </c>
      <c r="J126" s="38">
        <v>436.6</v>
      </c>
      <c r="K126" s="31">
        <v>422.9</v>
      </c>
      <c r="L126" s="31">
        <v>411.45</v>
      </c>
      <c r="M126" s="31">
        <v>23.31512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652.15</v>
      </c>
      <c r="D127" s="38">
        <v>652.83333333333337</v>
      </c>
      <c r="E127" s="38">
        <v>649.81666666666672</v>
      </c>
      <c r="F127" s="38">
        <v>647.48333333333335</v>
      </c>
      <c r="G127" s="38">
        <v>644.4666666666667</v>
      </c>
      <c r="H127" s="38">
        <v>655.16666666666674</v>
      </c>
      <c r="I127" s="38">
        <v>658.18333333333339</v>
      </c>
      <c r="J127" s="38">
        <v>660.51666666666677</v>
      </c>
      <c r="K127" s="31">
        <v>655.85</v>
      </c>
      <c r="L127" s="31">
        <v>650.5</v>
      </c>
      <c r="M127" s="31">
        <v>5.6699400000000004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2662.25</v>
      </c>
      <c r="D128" s="38">
        <v>2650.7666666666669</v>
      </c>
      <c r="E128" s="38">
        <v>2634.9333333333338</v>
      </c>
      <c r="F128" s="38">
        <v>2607.6166666666668</v>
      </c>
      <c r="G128" s="38">
        <v>2591.7833333333338</v>
      </c>
      <c r="H128" s="38">
        <v>2678.0833333333339</v>
      </c>
      <c r="I128" s="38">
        <v>2693.916666666667</v>
      </c>
      <c r="J128" s="38">
        <v>2721.233333333334</v>
      </c>
      <c r="K128" s="31">
        <v>2666.6</v>
      </c>
      <c r="L128" s="31">
        <v>2623.45</v>
      </c>
      <c r="M128" s="31">
        <v>13.76318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5147.55</v>
      </c>
      <c r="D129" s="38">
        <v>5118.5666666666666</v>
      </c>
      <c r="E129" s="38">
        <v>5084.9833333333336</v>
      </c>
      <c r="F129" s="38">
        <v>5022.416666666667</v>
      </c>
      <c r="G129" s="38">
        <v>4988.8333333333339</v>
      </c>
      <c r="H129" s="38">
        <v>5181.1333333333332</v>
      </c>
      <c r="I129" s="38">
        <v>5214.7166666666672</v>
      </c>
      <c r="J129" s="38">
        <v>5277.2833333333328</v>
      </c>
      <c r="K129" s="31">
        <v>5152.1499999999996</v>
      </c>
      <c r="L129" s="31">
        <v>5056</v>
      </c>
      <c r="M129" s="31">
        <v>2.0200399999999998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4344.75</v>
      </c>
      <c r="D130" s="38">
        <v>4333.8</v>
      </c>
      <c r="E130" s="38">
        <v>4268.6000000000004</v>
      </c>
      <c r="F130" s="38">
        <v>4192.45</v>
      </c>
      <c r="G130" s="38">
        <v>4127.25</v>
      </c>
      <c r="H130" s="38">
        <v>4409.9500000000007</v>
      </c>
      <c r="I130" s="38">
        <v>4475.1499999999996</v>
      </c>
      <c r="J130" s="38">
        <v>4551.3000000000011</v>
      </c>
      <c r="K130" s="31">
        <v>4399</v>
      </c>
      <c r="L130" s="31">
        <v>4257.6499999999996</v>
      </c>
      <c r="M130" s="31">
        <v>3.9358599999999999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1086.3499999999999</v>
      </c>
      <c r="D131" s="38">
        <v>1080.2</v>
      </c>
      <c r="E131" s="38">
        <v>1070.4000000000001</v>
      </c>
      <c r="F131" s="38">
        <v>1054.45</v>
      </c>
      <c r="G131" s="38">
        <v>1044.6500000000001</v>
      </c>
      <c r="H131" s="38">
        <v>1096.1500000000001</v>
      </c>
      <c r="I131" s="38">
        <v>1105.9499999999998</v>
      </c>
      <c r="J131" s="38">
        <v>1121.9000000000001</v>
      </c>
      <c r="K131" s="31">
        <v>1090</v>
      </c>
      <c r="L131" s="31">
        <v>1064.25</v>
      </c>
      <c r="M131" s="31">
        <v>14.978260000000001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1538.55</v>
      </c>
      <c r="D132" s="38">
        <v>1540.9833333333333</v>
      </c>
      <c r="E132" s="38">
        <v>1529.3166666666666</v>
      </c>
      <c r="F132" s="38">
        <v>1520.0833333333333</v>
      </c>
      <c r="G132" s="38">
        <v>1508.4166666666665</v>
      </c>
      <c r="H132" s="38">
        <v>1550.2166666666667</v>
      </c>
      <c r="I132" s="38">
        <v>1561.8833333333332</v>
      </c>
      <c r="J132" s="38">
        <v>1571.1166666666668</v>
      </c>
      <c r="K132" s="31">
        <v>1552.65</v>
      </c>
      <c r="L132" s="31">
        <v>1531.75</v>
      </c>
      <c r="M132" s="31">
        <v>14.875260000000001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277.45</v>
      </c>
      <c r="D133" s="38">
        <v>276.66666666666669</v>
      </c>
      <c r="E133" s="38">
        <v>274.78333333333336</v>
      </c>
      <c r="F133" s="38">
        <v>272.11666666666667</v>
      </c>
      <c r="G133" s="38">
        <v>270.23333333333335</v>
      </c>
      <c r="H133" s="38">
        <v>279.33333333333337</v>
      </c>
      <c r="I133" s="38">
        <v>281.2166666666667</v>
      </c>
      <c r="J133" s="38">
        <v>283.88333333333338</v>
      </c>
      <c r="K133" s="31">
        <v>278.55</v>
      </c>
      <c r="L133" s="31">
        <v>274</v>
      </c>
      <c r="M133" s="31">
        <v>18.398630000000001</v>
      </c>
      <c r="N133" s="1"/>
      <c r="O133" s="1"/>
    </row>
    <row r="134" spans="1:15" ht="12.75" customHeight="1">
      <c r="A134" s="56">
        <v>125</v>
      </c>
      <c r="B134" s="58" t="s">
        <v>884</v>
      </c>
      <c r="C134" s="31">
        <v>1837.45</v>
      </c>
      <c r="D134" s="38">
        <v>1845.1166666666668</v>
      </c>
      <c r="E134" s="38">
        <v>1827.1333333333337</v>
      </c>
      <c r="F134" s="38">
        <v>1816.8166666666668</v>
      </c>
      <c r="G134" s="38">
        <v>1798.8333333333337</v>
      </c>
      <c r="H134" s="38">
        <v>1855.4333333333336</v>
      </c>
      <c r="I134" s="38">
        <v>1873.4166666666667</v>
      </c>
      <c r="J134" s="38">
        <v>1883.7333333333336</v>
      </c>
      <c r="K134" s="31">
        <v>1863.1</v>
      </c>
      <c r="L134" s="31">
        <v>1834.8</v>
      </c>
      <c r="M134" s="31">
        <v>2.6186600000000002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554.95000000000005</v>
      </c>
      <c r="D135" s="38">
        <v>552.70000000000005</v>
      </c>
      <c r="E135" s="38">
        <v>548.30000000000007</v>
      </c>
      <c r="F135" s="38">
        <v>541.65</v>
      </c>
      <c r="G135" s="38">
        <v>537.25</v>
      </c>
      <c r="H135" s="38">
        <v>559.35000000000014</v>
      </c>
      <c r="I135" s="38">
        <v>563.75000000000023</v>
      </c>
      <c r="J135" s="38">
        <v>570.4000000000002</v>
      </c>
      <c r="K135" s="31">
        <v>557.1</v>
      </c>
      <c r="L135" s="31">
        <v>546.04999999999995</v>
      </c>
      <c r="M135" s="31">
        <v>13.531230000000001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9438.7999999999993</v>
      </c>
      <c r="D136" s="38">
        <v>9440.35</v>
      </c>
      <c r="E136" s="38">
        <v>9411.7000000000007</v>
      </c>
      <c r="F136" s="38">
        <v>9384.6</v>
      </c>
      <c r="G136" s="38">
        <v>9355.9500000000007</v>
      </c>
      <c r="H136" s="38">
        <v>9467.4500000000007</v>
      </c>
      <c r="I136" s="38">
        <v>9496.0999999999985</v>
      </c>
      <c r="J136" s="38">
        <v>9523.2000000000007</v>
      </c>
      <c r="K136" s="31">
        <v>9469</v>
      </c>
      <c r="L136" s="31">
        <v>9413.25</v>
      </c>
      <c r="M136" s="31">
        <v>3.7534700000000001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551</v>
      </c>
      <c r="D137" s="38">
        <v>545.26666666666665</v>
      </c>
      <c r="E137" s="38">
        <v>535.73333333333335</v>
      </c>
      <c r="F137" s="38">
        <v>520.4666666666667</v>
      </c>
      <c r="G137" s="38">
        <v>510.93333333333339</v>
      </c>
      <c r="H137" s="38">
        <v>560.5333333333333</v>
      </c>
      <c r="I137" s="38">
        <v>570.06666666666661</v>
      </c>
      <c r="J137" s="38">
        <v>585.33333333333326</v>
      </c>
      <c r="K137" s="31">
        <v>554.79999999999995</v>
      </c>
      <c r="L137" s="31">
        <v>530</v>
      </c>
      <c r="M137" s="31">
        <v>18.96773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1002.5</v>
      </c>
      <c r="D138" s="38">
        <v>999.4</v>
      </c>
      <c r="E138" s="38">
        <v>991.94999999999993</v>
      </c>
      <c r="F138" s="38">
        <v>981.4</v>
      </c>
      <c r="G138" s="38">
        <v>973.94999999999993</v>
      </c>
      <c r="H138" s="38">
        <v>1009.9499999999999</v>
      </c>
      <c r="I138" s="38">
        <v>1017.4</v>
      </c>
      <c r="J138" s="38">
        <v>1027.9499999999998</v>
      </c>
      <c r="K138" s="31">
        <v>1006.85</v>
      </c>
      <c r="L138" s="31">
        <v>988.85</v>
      </c>
      <c r="M138" s="31">
        <v>5.16608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873.35</v>
      </c>
      <c r="D139" s="38">
        <v>873.23333333333323</v>
      </c>
      <c r="E139" s="38">
        <v>866.81666666666649</v>
      </c>
      <c r="F139" s="38">
        <v>860.2833333333333</v>
      </c>
      <c r="G139" s="38">
        <v>853.86666666666656</v>
      </c>
      <c r="H139" s="38">
        <v>879.76666666666642</v>
      </c>
      <c r="I139" s="38">
        <v>886.18333333333317</v>
      </c>
      <c r="J139" s="38">
        <v>892.71666666666636</v>
      </c>
      <c r="K139" s="31">
        <v>879.65</v>
      </c>
      <c r="L139" s="31">
        <v>866.7</v>
      </c>
      <c r="M139" s="31">
        <v>7.3669599999999997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95.7</v>
      </c>
      <c r="D140" s="38">
        <v>95.216666666666683</v>
      </c>
      <c r="E140" s="38">
        <v>94.53333333333336</v>
      </c>
      <c r="F140" s="38">
        <v>93.366666666666674</v>
      </c>
      <c r="G140" s="38">
        <v>92.683333333333351</v>
      </c>
      <c r="H140" s="38">
        <v>96.383333333333368</v>
      </c>
      <c r="I140" s="38">
        <v>97.066666666666677</v>
      </c>
      <c r="J140" s="38">
        <v>98.233333333333377</v>
      </c>
      <c r="K140" s="31">
        <v>95.9</v>
      </c>
      <c r="L140" s="31">
        <v>94.05</v>
      </c>
      <c r="M140" s="31">
        <v>54.588500000000003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2316.9</v>
      </c>
      <c r="D141" s="38">
        <v>2301.1333333333332</v>
      </c>
      <c r="E141" s="38">
        <v>2236.7666666666664</v>
      </c>
      <c r="F141" s="38">
        <v>2156.6333333333332</v>
      </c>
      <c r="G141" s="38">
        <v>2092.2666666666664</v>
      </c>
      <c r="H141" s="38">
        <v>2381.2666666666664</v>
      </c>
      <c r="I141" s="38">
        <v>2445.6333333333332</v>
      </c>
      <c r="J141" s="38">
        <v>2525.7666666666664</v>
      </c>
      <c r="K141" s="31">
        <v>2365.5</v>
      </c>
      <c r="L141" s="31">
        <v>2221</v>
      </c>
      <c r="M141" s="31">
        <v>7.0172100000000004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107798.45</v>
      </c>
      <c r="D142" s="38">
        <v>107988.83333333333</v>
      </c>
      <c r="E142" s="38">
        <v>107377.71666666666</v>
      </c>
      <c r="F142" s="38">
        <v>106956.98333333334</v>
      </c>
      <c r="G142" s="38">
        <v>106345.86666666667</v>
      </c>
      <c r="H142" s="38">
        <v>108409.56666666665</v>
      </c>
      <c r="I142" s="38">
        <v>109020.68333333332</v>
      </c>
      <c r="J142" s="38">
        <v>109441.41666666664</v>
      </c>
      <c r="K142" s="31">
        <v>108599.95</v>
      </c>
      <c r="L142" s="31">
        <v>107568.1</v>
      </c>
      <c r="M142" s="31">
        <v>6.8099999999999994E-2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59.7</v>
      </c>
      <c r="D143" s="38">
        <v>59.533333333333331</v>
      </c>
      <c r="E143" s="38">
        <v>58.766666666666666</v>
      </c>
      <c r="F143" s="38">
        <v>57.833333333333336</v>
      </c>
      <c r="G143" s="38">
        <v>57.06666666666667</v>
      </c>
      <c r="H143" s="38">
        <v>60.466666666666661</v>
      </c>
      <c r="I143" s="38">
        <v>61.233333333333327</v>
      </c>
      <c r="J143" s="38">
        <v>62.166666666666657</v>
      </c>
      <c r="K143" s="31">
        <v>60.3</v>
      </c>
      <c r="L143" s="31">
        <v>58.6</v>
      </c>
      <c r="M143" s="31">
        <v>62.13644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1261.75</v>
      </c>
      <c r="D144" s="38">
        <v>1250.9333333333334</v>
      </c>
      <c r="E144" s="38">
        <v>1235.8166666666668</v>
      </c>
      <c r="F144" s="38">
        <v>1209.8833333333334</v>
      </c>
      <c r="G144" s="38">
        <v>1194.7666666666669</v>
      </c>
      <c r="H144" s="38">
        <v>1276.8666666666668</v>
      </c>
      <c r="I144" s="38">
        <v>1291.9833333333336</v>
      </c>
      <c r="J144" s="38">
        <v>1317.9166666666667</v>
      </c>
      <c r="K144" s="31">
        <v>1266.05</v>
      </c>
      <c r="L144" s="31">
        <v>1225</v>
      </c>
      <c r="M144" s="31">
        <v>3.1217299999999999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4187</v>
      </c>
      <c r="D145" s="38">
        <v>4190.7333333333336</v>
      </c>
      <c r="E145" s="38">
        <v>4162.3166666666675</v>
      </c>
      <c r="F145" s="38">
        <v>4137.6333333333341</v>
      </c>
      <c r="G145" s="38">
        <v>4109.2166666666681</v>
      </c>
      <c r="H145" s="38">
        <v>4215.416666666667</v>
      </c>
      <c r="I145" s="38">
        <v>4243.833333333333</v>
      </c>
      <c r="J145" s="38">
        <v>4268.5166666666664</v>
      </c>
      <c r="K145" s="31">
        <v>4219.1499999999996</v>
      </c>
      <c r="L145" s="31">
        <v>4166.05</v>
      </c>
      <c r="M145" s="31">
        <v>2.11267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4462.6499999999996</v>
      </c>
      <c r="D146" s="38">
        <v>4444.9666666666662</v>
      </c>
      <c r="E146" s="38">
        <v>4402.7833333333328</v>
      </c>
      <c r="F146" s="38">
        <v>4342.916666666667</v>
      </c>
      <c r="G146" s="38">
        <v>4300.7333333333336</v>
      </c>
      <c r="H146" s="38">
        <v>4504.8333333333321</v>
      </c>
      <c r="I146" s="38">
        <v>4547.0166666666646</v>
      </c>
      <c r="J146" s="38">
        <v>4606.8833333333314</v>
      </c>
      <c r="K146" s="31">
        <v>4487.1499999999996</v>
      </c>
      <c r="L146" s="31">
        <v>4385.1000000000004</v>
      </c>
      <c r="M146" s="31">
        <v>0.82345999999999997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22034.35</v>
      </c>
      <c r="D147" s="38">
        <v>21981.933333333331</v>
      </c>
      <c r="E147" s="38">
        <v>21787.766666666663</v>
      </c>
      <c r="F147" s="38">
        <v>21541.183333333331</v>
      </c>
      <c r="G147" s="38">
        <v>21347.016666666663</v>
      </c>
      <c r="H147" s="38">
        <v>22228.516666666663</v>
      </c>
      <c r="I147" s="38">
        <v>22422.683333333327</v>
      </c>
      <c r="J147" s="38">
        <v>22669.266666666663</v>
      </c>
      <c r="K147" s="31">
        <v>22176.1</v>
      </c>
      <c r="L147" s="31">
        <v>21735.35</v>
      </c>
      <c r="M147" s="31">
        <v>0.37096000000000001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50.1</v>
      </c>
      <c r="D148" s="38">
        <v>50.016666666666673</v>
      </c>
      <c r="E148" s="38">
        <v>49.783333333333346</v>
      </c>
      <c r="F148" s="38">
        <v>49.466666666666676</v>
      </c>
      <c r="G148" s="38">
        <v>49.233333333333348</v>
      </c>
      <c r="H148" s="38">
        <v>50.333333333333343</v>
      </c>
      <c r="I148" s="38">
        <v>50.566666666666677</v>
      </c>
      <c r="J148" s="38">
        <v>50.88333333333334</v>
      </c>
      <c r="K148" s="31">
        <v>50.25</v>
      </c>
      <c r="L148" s="31">
        <v>49.7</v>
      </c>
      <c r="M148" s="31">
        <v>55.788269999999997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118.5</v>
      </c>
      <c r="D149" s="38">
        <v>117.55</v>
      </c>
      <c r="E149" s="38">
        <v>116.3</v>
      </c>
      <c r="F149" s="38">
        <v>114.1</v>
      </c>
      <c r="G149" s="38">
        <v>112.85</v>
      </c>
      <c r="H149" s="38">
        <v>119.75</v>
      </c>
      <c r="I149" s="38">
        <v>121</v>
      </c>
      <c r="J149" s="38">
        <v>123.2</v>
      </c>
      <c r="K149" s="31">
        <v>118.8</v>
      </c>
      <c r="L149" s="31">
        <v>115.35</v>
      </c>
      <c r="M149" s="31">
        <v>129.36523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218.8</v>
      </c>
      <c r="D150" s="38">
        <v>218.01666666666665</v>
      </c>
      <c r="E150" s="38">
        <v>216.48333333333329</v>
      </c>
      <c r="F150" s="38">
        <v>214.16666666666663</v>
      </c>
      <c r="G150" s="38">
        <v>212.63333333333327</v>
      </c>
      <c r="H150" s="38">
        <v>220.33333333333331</v>
      </c>
      <c r="I150" s="38">
        <v>221.86666666666667</v>
      </c>
      <c r="J150" s="38">
        <v>224.18333333333334</v>
      </c>
      <c r="K150" s="31">
        <v>219.55</v>
      </c>
      <c r="L150" s="31">
        <v>215.7</v>
      </c>
      <c r="M150" s="31">
        <v>133.36739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131.80000000000001</v>
      </c>
      <c r="D151" s="38">
        <v>132.4</v>
      </c>
      <c r="E151" s="38">
        <v>130.4</v>
      </c>
      <c r="F151" s="38">
        <v>129</v>
      </c>
      <c r="G151" s="38">
        <v>127</v>
      </c>
      <c r="H151" s="38">
        <v>133.80000000000001</v>
      </c>
      <c r="I151" s="38">
        <v>135.80000000000001</v>
      </c>
      <c r="J151" s="38">
        <v>137.20000000000002</v>
      </c>
      <c r="K151" s="31">
        <v>134.4</v>
      </c>
      <c r="L151" s="31">
        <v>131</v>
      </c>
      <c r="M151" s="31">
        <v>76.902169999999998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1078.25</v>
      </c>
      <c r="D152" s="38">
        <v>1075.2666666666667</v>
      </c>
      <c r="E152" s="38">
        <v>1068.1333333333332</v>
      </c>
      <c r="F152" s="38">
        <v>1058.0166666666667</v>
      </c>
      <c r="G152" s="38">
        <v>1050.8833333333332</v>
      </c>
      <c r="H152" s="38">
        <v>1085.3833333333332</v>
      </c>
      <c r="I152" s="38">
        <v>1092.5166666666669</v>
      </c>
      <c r="J152" s="38">
        <v>1102.6333333333332</v>
      </c>
      <c r="K152" s="31">
        <v>1082.4000000000001</v>
      </c>
      <c r="L152" s="31">
        <v>1065.1500000000001</v>
      </c>
      <c r="M152" s="31">
        <v>5.048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3998</v>
      </c>
      <c r="D153" s="38">
        <v>4007.3666666666668</v>
      </c>
      <c r="E153" s="38">
        <v>3970.7333333333336</v>
      </c>
      <c r="F153" s="38">
        <v>3943.4666666666667</v>
      </c>
      <c r="G153" s="38">
        <v>3906.8333333333335</v>
      </c>
      <c r="H153" s="38">
        <v>4034.6333333333337</v>
      </c>
      <c r="I153" s="38">
        <v>4071.2666666666669</v>
      </c>
      <c r="J153" s="38">
        <v>4098.5333333333338</v>
      </c>
      <c r="K153" s="31">
        <v>4044</v>
      </c>
      <c r="L153" s="31">
        <v>3980.1</v>
      </c>
      <c r="M153" s="31">
        <v>0.39955000000000002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291</v>
      </c>
      <c r="D154" s="38">
        <v>290.75</v>
      </c>
      <c r="E154" s="38">
        <v>288.5</v>
      </c>
      <c r="F154" s="38">
        <v>286</v>
      </c>
      <c r="G154" s="38">
        <v>283.75</v>
      </c>
      <c r="H154" s="38">
        <v>293.25</v>
      </c>
      <c r="I154" s="38">
        <v>295.5</v>
      </c>
      <c r="J154" s="38">
        <v>298</v>
      </c>
      <c r="K154" s="31">
        <v>293</v>
      </c>
      <c r="L154" s="31">
        <v>288.25</v>
      </c>
      <c r="M154" s="31">
        <v>9.3262599999999996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176.05</v>
      </c>
      <c r="D155" s="38">
        <v>175.55000000000004</v>
      </c>
      <c r="E155" s="38">
        <v>174.80000000000007</v>
      </c>
      <c r="F155" s="38">
        <v>173.55000000000004</v>
      </c>
      <c r="G155" s="38">
        <v>172.80000000000007</v>
      </c>
      <c r="H155" s="38">
        <v>176.80000000000007</v>
      </c>
      <c r="I155" s="38">
        <v>177.55</v>
      </c>
      <c r="J155" s="38">
        <v>178.80000000000007</v>
      </c>
      <c r="K155" s="31">
        <v>176.3</v>
      </c>
      <c r="L155" s="31">
        <v>174.3</v>
      </c>
      <c r="M155" s="31">
        <v>35.998199999999997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40624.9</v>
      </c>
      <c r="D156" s="38">
        <v>40475.883333333331</v>
      </c>
      <c r="E156" s="38">
        <v>40255.766666666663</v>
      </c>
      <c r="F156" s="38">
        <v>39886.633333333331</v>
      </c>
      <c r="G156" s="38">
        <v>39666.516666666663</v>
      </c>
      <c r="H156" s="38">
        <v>40845.016666666663</v>
      </c>
      <c r="I156" s="38">
        <v>41065.133333333331</v>
      </c>
      <c r="J156" s="38">
        <v>41434.266666666663</v>
      </c>
      <c r="K156" s="31">
        <v>40696</v>
      </c>
      <c r="L156" s="31">
        <v>40106.75</v>
      </c>
      <c r="M156" s="31">
        <v>0.10388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1303.95</v>
      </c>
      <c r="D157" s="38">
        <v>1298.6499999999999</v>
      </c>
      <c r="E157" s="38">
        <v>1287.2999999999997</v>
      </c>
      <c r="F157" s="38">
        <v>1270.6499999999999</v>
      </c>
      <c r="G157" s="38">
        <v>1259.2999999999997</v>
      </c>
      <c r="H157" s="38">
        <v>1315.2999999999997</v>
      </c>
      <c r="I157" s="38">
        <v>1326.6499999999996</v>
      </c>
      <c r="J157" s="38">
        <v>1343.2999999999997</v>
      </c>
      <c r="K157" s="31">
        <v>1310</v>
      </c>
      <c r="L157" s="31">
        <v>1282</v>
      </c>
      <c r="M157" s="31">
        <v>2.0306999999999999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837.95</v>
      </c>
      <c r="D158" s="38">
        <v>841.69999999999993</v>
      </c>
      <c r="E158" s="38">
        <v>826.49999999999989</v>
      </c>
      <c r="F158" s="38">
        <v>815.05</v>
      </c>
      <c r="G158" s="38">
        <v>799.84999999999991</v>
      </c>
      <c r="H158" s="38">
        <v>853.14999999999986</v>
      </c>
      <c r="I158" s="38">
        <v>868.34999999999991</v>
      </c>
      <c r="J158" s="38">
        <v>879.79999999999984</v>
      </c>
      <c r="K158" s="31">
        <v>856.9</v>
      </c>
      <c r="L158" s="31">
        <v>830.25</v>
      </c>
      <c r="M158" s="31">
        <v>26.727460000000001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1067.05</v>
      </c>
      <c r="D159" s="38">
        <v>1069.7166666666665</v>
      </c>
      <c r="E159" s="38">
        <v>1059.0333333333328</v>
      </c>
      <c r="F159" s="38">
        <v>1051.0166666666664</v>
      </c>
      <c r="G159" s="38">
        <v>1040.3333333333328</v>
      </c>
      <c r="H159" s="38">
        <v>1077.7333333333329</v>
      </c>
      <c r="I159" s="38">
        <v>1088.4166666666667</v>
      </c>
      <c r="J159" s="38">
        <v>1096.4333333333329</v>
      </c>
      <c r="K159" s="31">
        <v>1080.4000000000001</v>
      </c>
      <c r="L159" s="31">
        <v>1061.7</v>
      </c>
      <c r="M159" s="31">
        <v>17.095949999999998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5010.7</v>
      </c>
      <c r="D160" s="38">
        <v>4965.833333333333</v>
      </c>
      <c r="E160" s="38">
        <v>4898.8166666666657</v>
      </c>
      <c r="F160" s="38">
        <v>4786.9333333333325</v>
      </c>
      <c r="G160" s="38">
        <v>4719.9166666666652</v>
      </c>
      <c r="H160" s="38">
        <v>5077.7166666666662</v>
      </c>
      <c r="I160" s="38">
        <v>5144.7333333333345</v>
      </c>
      <c r="J160" s="38">
        <v>5256.6166666666668</v>
      </c>
      <c r="K160" s="31">
        <v>5032.8500000000004</v>
      </c>
      <c r="L160" s="31">
        <v>4853.95</v>
      </c>
      <c r="M160" s="31">
        <v>4.2359499999999999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221.65</v>
      </c>
      <c r="D161" s="38">
        <v>220.86666666666667</v>
      </c>
      <c r="E161" s="38">
        <v>219.58333333333334</v>
      </c>
      <c r="F161" s="38">
        <v>217.51666666666668</v>
      </c>
      <c r="G161" s="38">
        <v>216.23333333333335</v>
      </c>
      <c r="H161" s="38">
        <v>222.93333333333334</v>
      </c>
      <c r="I161" s="38">
        <v>224.21666666666664</v>
      </c>
      <c r="J161" s="38">
        <v>226.28333333333333</v>
      </c>
      <c r="K161" s="31">
        <v>222.15</v>
      </c>
      <c r="L161" s="31">
        <v>218.8</v>
      </c>
      <c r="M161" s="31">
        <v>11.09009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270.05</v>
      </c>
      <c r="D162" s="38">
        <v>269.53333333333336</v>
      </c>
      <c r="E162" s="38">
        <v>267.11666666666673</v>
      </c>
      <c r="F162" s="38">
        <v>264.18333333333339</v>
      </c>
      <c r="G162" s="38">
        <v>261.76666666666677</v>
      </c>
      <c r="H162" s="38">
        <v>272.4666666666667</v>
      </c>
      <c r="I162" s="38">
        <v>274.88333333333333</v>
      </c>
      <c r="J162" s="38">
        <v>277.81666666666666</v>
      </c>
      <c r="K162" s="31">
        <v>271.95</v>
      </c>
      <c r="L162" s="31">
        <v>266.60000000000002</v>
      </c>
      <c r="M162" s="31">
        <v>116.9315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15387.8</v>
      </c>
      <c r="D163" s="38">
        <v>15421.866666666667</v>
      </c>
      <c r="E163" s="38">
        <v>15290.083333333334</v>
      </c>
      <c r="F163" s="38">
        <v>15192.366666666667</v>
      </c>
      <c r="G163" s="38">
        <v>15060.583333333334</v>
      </c>
      <c r="H163" s="38">
        <v>15519.583333333334</v>
      </c>
      <c r="I163" s="38">
        <v>15651.366666666667</v>
      </c>
      <c r="J163" s="38">
        <v>15749.083333333334</v>
      </c>
      <c r="K163" s="31">
        <v>15553.65</v>
      </c>
      <c r="L163" s="31">
        <v>15324.15</v>
      </c>
      <c r="M163" s="31">
        <v>2.112E-2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2486.75</v>
      </c>
      <c r="D164" s="38">
        <v>2484.1</v>
      </c>
      <c r="E164" s="38">
        <v>2474.9499999999998</v>
      </c>
      <c r="F164" s="38">
        <v>2463.15</v>
      </c>
      <c r="G164" s="38">
        <v>2454</v>
      </c>
      <c r="H164" s="38">
        <v>2495.8999999999996</v>
      </c>
      <c r="I164" s="38">
        <v>2505.0500000000002</v>
      </c>
      <c r="J164" s="38">
        <v>2516.8499999999995</v>
      </c>
      <c r="K164" s="31">
        <v>2493.25</v>
      </c>
      <c r="L164" s="31">
        <v>2472.3000000000002</v>
      </c>
      <c r="M164" s="31">
        <v>2.72682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3731.3</v>
      </c>
      <c r="D165" s="38">
        <v>3740.5166666666664</v>
      </c>
      <c r="E165" s="38">
        <v>3716.0333333333328</v>
      </c>
      <c r="F165" s="38">
        <v>3700.7666666666664</v>
      </c>
      <c r="G165" s="38">
        <v>3676.2833333333328</v>
      </c>
      <c r="H165" s="38">
        <v>3755.7833333333328</v>
      </c>
      <c r="I165" s="38">
        <v>3780.2666666666664</v>
      </c>
      <c r="J165" s="38">
        <v>3795.5333333333328</v>
      </c>
      <c r="K165" s="31">
        <v>3765</v>
      </c>
      <c r="L165" s="31">
        <v>3725.25</v>
      </c>
      <c r="M165" s="31">
        <v>1.5248699999999999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62.35</v>
      </c>
      <c r="D166" s="38">
        <v>62.516666666666673</v>
      </c>
      <c r="E166" s="38">
        <v>61.983333333333348</v>
      </c>
      <c r="F166" s="38">
        <v>61.616666666666674</v>
      </c>
      <c r="G166" s="38">
        <v>61.08333333333335</v>
      </c>
      <c r="H166" s="38">
        <v>62.883333333333347</v>
      </c>
      <c r="I166" s="38">
        <v>63.416666666666664</v>
      </c>
      <c r="J166" s="38">
        <v>63.783333333333346</v>
      </c>
      <c r="K166" s="31">
        <v>63.05</v>
      </c>
      <c r="L166" s="31">
        <v>62.15</v>
      </c>
      <c r="M166" s="31">
        <v>225.37361000000001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721.25</v>
      </c>
      <c r="D167" s="38">
        <v>720.4666666666667</v>
      </c>
      <c r="E167" s="38">
        <v>713.43333333333339</v>
      </c>
      <c r="F167" s="38">
        <v>705.61666666666667</v>
      </c>
      <c r="G167" s="38">
        <v>698.58333333333337</v>
      </c>
      <c r="H167" s="38">
        <v>728.28333333333342</v>
      </c>
      <c r="I167" s="38">
        <v>735.31666666666672</v>
      </c>
      <c r="J167" s="38">
        <v>743.13333333333344</v>
      </c>
      <c r="K167" s="31">
        <v>727.5</v>
      </c>
      <c r="L167" s="31">
        <v>712.65</v>
      </c>
      <c r="M167" s="31">
        <v>3.43025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4850.1000000000004</v>
      </c>
      <c r="D168" s="38">
        <v>4820.4000000000005</v>
      </c>
      <c r="E168" s="38">
        <v>4780.8000000000011</v>
      </c>
      <c r="F168" s="38">
        <v>4711.5000000000009</v>
      </c>
      <c r="G168" s="38">
        <v>4671.9000000000015</v>
      </c>
      <c r="H168" s="38">
        <v>4889.7000000000007</v>
      </c>
      <c r="I168" s="38">
        <v>4929.3000000000011</v>
      </c>
      <c r="J168" s="38">
        <v>4998.6000000000004</v>
      </c>
      <c r="K168" s="31">
        <v>4860</v>
      </c>
      <c r="L168" s="31">
        <v>4751.1000000000004</v>
      </c>
      <c r="M168" s="31">
        <v>3.2953100000000002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420.4</v>
      </c>
      <c r="D169" s="38">
        <v>421.73333333333335</v>
      </c>
      <c r="E169" s="38">
        <v>415.4666666666667</v>
      </c>
      <c r="F169" s="38">
        <v>410.53333333333336</v>
      </c>
      <c r="G169" s="38">
        <v>404.26666666666671</v>
      </c>
      <c r="H169" s="38">
        <v>426.66666666666669</v>
      </c>
      <c r="I169" s="38">
        <v>432.93333333333334</v>
      </c>
      <c r="J169" s="38">
        <v>437.86666666666667</v>
      </c>
      <c r="K169" s="31">
        <v>428</v>
      </c>
      <c r="L169" s="31">
        <v>416.8</v>
      </c>
      <c r="M169" s="31">
        <v>15.809150000000001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247.2</v>
      </c>
      <c r="D170" s="38">
        <v>245.5333333333333</v>
      </c>
      <c r="E170" s="38">
        <v>243.36666666666662</v>
      </c>
      <c r="F170" s="38">
        <v>239.5333333333333</v>
      </c>
      <c r="G170" s="38">
        <v>237.36666666666662</v>
      </c>
      <c r="H170" s="38">
        <v>249.36666666666662</v>
      </c>
      <c r="I170" s="38">
        <v>251.5333333333333</v>
      </c>
      <c r="J170" s="38">
        <v>255.36666666666662</v>
      </c>
      <c r="K170" s="31">
        <v>247.7</v>
      </c>
      <c r="L170" s="31">
        <v>241.7</v>
      </c>
      <c r="M170" s="31">
        <v>68.471450000000004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557.79999999999995</v>
      </c>
      <c r="D171" s="38">
        <v>558.93333333333328</v>
      </c>
      <c r="E171" s="38">
        <v>553.06666666666661</v>
      </c>
      <c r="F171" s="38">
        <v>548.33333333333337</v>
      </c>
      <c r="G171" s="38">
        <v>542.4666666666667</v>
      </c>
      <c r="H171" s="38">
        <v>563.66666666666652</v>
      </c>
      <c r="I171" s="38">
        <v>569.53333333333308</v>
      </c>
      <c r="J171" s="38">
        <v>574.26666666666642</v>
      </c>
      <c r="K171" s="31">
        <v>564.79999999999995</v>
      </c>
      <c r="L171" s="31">
        <v>554.20000000000005</v>
      </c>
      <c r="M171" s="31">
        <v>2.1709100000000001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856.65</v>
      </c>
      <c r="D172" s="38">
        <v>854.70000000000016</v>
      </c>
      <c r="E172" s="38">
        <v>847.40000000000032</v>
      </c>
      <c r="F172" s="38">
        <v>838.1500000000002</v>
      </c>
      <c r="G172" s="38">
        <v>830.85000000000036</v>
      </c>
      <c r="H172" s="38">
        <v>863.95000000000027</v>
      </c>
      <c r="I172" s="38">
        <v>871.25000000000023</v>
      </c>
      <c r="J172" s="38">
        <v>880.50000000000023</v>
      </c>
      <c r="K172" s="31">
        <v>862</v>
      </c>
      <c r="L172" s="31">
        <v>845.45</v>
      </c>
      <c r="M172" s="31">
        <v>1.71713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238.9</v>
      </c>
      <c r="D173" s="38">
        <v>236.9666666666667</v>
      </c>
      <c r="E173" s="38">
        <v>233.38333333333338</v>
      </c>
      <c r="F173" s="38">
        <v>227.86666666666667</v>
      </c>
      <c r="G173" s="38">
        <v>224.28333333333336</v>
      </c>
      <c r="H173" s="38">
        <v>242.48333333333341</v>
      </c>
      <c r="I173" s="38">
        <v>246.06666666666672</v>
      </c>
      <c r="J173" s="38">
        <v>251.58333333333343</v>
      </c>
      <c r="K173" s="31">
        <v>240.55</v>
      </c>
      <c r="L173" s="31">
        <v>231.45</v>
      </c>
      <c r="M173" s="31">
        <v>188.95677000000001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2520</v>
      </c>
      <c r="D174" s="38">
        <v>2530.3666666666668</v>
      </c>
      <c r="E174" s="38">
        <v>2505.2833333333338</v>
      </c>
      <c r="F174" s="38">
        <v>2490.5666666666671</v>
      </c>
      <c r="G174" s="38">
        <v>2465.483333333334</v>
      </c>
      <c r="H174" s="38">
        <v>2545.0833333333335</v>
      </c>
      <c r="I174" s="38">
        <v>2570.1666666666665</v>
      </c>
      <c r="J174" s="38">
        <v>2584.8833333333332</v>
      </c>
      <c r="K174" s="31">
        <v>2555.4499999999998</v>
      </c>
      <c r="L174" s="31">
        <v>2515.65</v>
      </c>
      <c r="M174" s="31">
        <v>46.108730000000001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86.05</v>
      </c>
      <c r="D175" s="38">
        <v>85.433333333333337</v>
      </c>
      <c r="E175" s="38">
        <v>84.616666666666674</v>
      </c>
      <c r="F175" s="38">
        <v>83.183333333333337</v>
      </c>
      <c r="G175" s="38">
        <v>82.366666666666674</v>
      </c>
      <c r="H175" s="38">
        <v>86.866666666666674</v>
      </c>
      <c r="I175" s="38">
        <v>87.683333333333337</v>
      </c>
      <c r="J175" s="38">
        <v>89.116666666666674</v>
      </c>
      <c r="K175" s="31">
        <v>86.25</v>
      </c>
      <c r="L175" s="31">
        <v>84</v>
      </c>
      <c r="M175" s="31">
        <v>110.90877999999999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835.55</v>
      </c>
      <c r="D176" s="38">
        <v>837</v>
      </c>
      <c r="E176" s="38">
        <v>831</v>
      </c>
      <c r="F176" s="38">
        <v>826.45</v>
      </c>
      <c r="G176" s="38">
        <v>820.45</v>
      </c>
      <c r="H176" s="38">
        <v>841.55</v>
      </c>
      <c r="I176" s="38">
        <v>847.55</v>
      </c>
      <c r="J176" s="38">
        <v>852.09999999999991</v>
      </c>
      <c r="K176" s="31">
        <v>843</v>
      </c>
      <c r="L176" s="31">
        <v>832.45</v>
      </c>
      <c r="M176" s="31">
        <v>15.207599999999999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1278.55</v>
      </c>
      <c r="D177" s="38">
        <v>1280.8833333333332</v>
      </c>
      <c r="E177" s="38">
        <v>1271.9666666666665</v>
      </c>
      <c r="F177" s="38">
        <v>1265.3833333333332</v>
      </c>
      <c r="G177" s="38">
        <v>1256.4666666666665</v>
      </c>
      <c r="H177" s="38">
        <v>1287.4666666666665</v>
      </c>
      <c r="I177" s="38">
        <v>1296.3833333333334</v>
      </c>
      <c r="J177" s="38">
        <v>1302.9666666666665</v>
      </c>
      <c r="K177" s="31">
        <v>1289.8</v>
      </c>
      <c r="L177" s="31">
        <v>1274.3</v>
      </c>
      <c r="M177" s="31">
        <v>7.0331700000000001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571.70000000000005</v>
      </c>
      <c r="D178" s="38">
        <v>572.66666666666663</v>
      </c>
      <c r="E178" s="38">
        <v>569.7833333333333</v>
      </c>
      <c r="F178" s="38">
        <v>567.86666666666667</v>
      </c>
      <c r="G178" s="38">
        <v>564.98333333333335</v>
      </c>
      <c r="H178" s="38">
        <v>574.58333333333326</v>
      </c>
      <c r="I178" s="38">
        <v>577.4666666666667</v>
      </c>
      <c r="J178" s="38">
        <v>579.38333333333321</v>
      </c>
      <c r="K178" s="31">
        <v>575.54999999999995</v>
      </c>
      <c r="L178" s="31">
        <v>570.75</v>
      </c>
      <c r="M178" s="31">
        <v>93.808099999999996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23610.2</v>
      </c>
      <c r="D179" s="38">
        <v>23636.483333333334</v>
      </c>
      <c r="E179" s="38">
        <v>23497.966666666667</v>
      </c>
      <c r="F179" s="38">
        <v>23385.733333333334</v>
      </c>
      <c r="G179" s="38">
        <v>23247.216666666667</v>
      </c>
      <c r="H179" s="38">
        <v>23748.716666666667</v>
      </c>
      <c r="I179" s="38">
        <v>23887.233333333337</v>
      </c>
      <c r="J179" s="38">
        <v>23999.466666666667</v>
      </c>
      <c r="K179" s="31">
        <v>23775</v>
      </c>
      <c r="L179" s="31">
        <v>23524.25</v>
      </c>
      <c r="M179" s="31">
        <v>0.24001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1843.25</v>
      </c>
      <c r="D180" s="38">
        <v>1837.6333333333332</v>
      </c>
      <c r="E180" s="38">
        <v>1820.2666666666664</v>
      </c>
      <c r="F180" s="38">
        <v>1797.2833333333333</v>
      </c>
      <c r="G180" s="38">
        <v>1779.9166666666665</v>
      </c>
      <c r="H180" s="38">
        <v>1860.6166666666663</v>
      </c>
      <c r="I180" s="38">
        <v>1877.9833333333331</v>
      </c>
      <c r="J180" s="38">
        <v>1900.9666666666662</v>
      </c>
      <c r="K180" s="31">
        <v>1855</v>
      </c>
      <c r="L180" s="31">
        <v>1814.65</v>
      </c>
      <c r="M180" s="31">
        <v>13.730499999999999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3652.85</v>
      </c>
      <c r="D181" s="38">
        <v>3644.1999999999994</v>
      </c>
      <c r="E181" s="38">
        <v>3621.9499999999989</v>
      </c>
      <c r="F181" s="38">
        <v>3591.0499999999997</v>
      </c>
      <c r="G181" s="38">
        <v>3568.7999999999993</v>
      </c>
      <c r="H181" s="38">
        <v>3675.0999999999985</v>
      </c>
      <c r="I181" s="38">
        <v>3697.3499999999995</v>
      </c>
      <c r="J181" s="38">
        <v>3728.2499999999982</v>
      </c>
      <c r="K181" s="31">
        <v>3666.45</v>
      </c>
      <c r="L181" s="31">
        <v>3613.3</v>
      </c>
      <c r="M181" s="31">
        <v>3.07091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590.9</v>
      </c>
      <c r="D182" s="38">
        <v>585.2833333333333</v>
      </c>
      <c r="E182" s="38">
        <v>575.66666666666663</v>
      </c>
      <c r="F182" s="38">
        <v>560.43333333333328</v>
      </c>
      <c r="G182" s="38">
        <v>550.81666666666661</v>
      </c>
      <c r="H182" s="38">
        <v>600.51666666666665</v>
      </c>
      <c r="I182" s="38">
        <v>610.13333333333344</v>
      </c>
      <c r="J182" s="38">
        <v>625.36666666666667</v>
      </c>
      <c r="K182" s="31">
        <v>594.9</v>
      </c>
      <c r="L182" s="31">
        <v>570.04999999999995</v>
      </c>
      <c r="M182" s="31">
        <v>21.546520000000001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2301.4499999999998</v>
      </c>
      <c r="D183" s="38">
        <v>2294.6</v>
      </c>
      <c r="E183" s="38">
        <v>2281.85</v>
      </c>
      <c r="F183" s="38">
        <v>2262.25</v>
      </c>
      <c r="G183" s="38">
        <v>2249.5</v>
      </c>
      <c r="H183" s="38">
        <v>2314.1999999999998</v>
      </c>
      <c r="I183" s="38">
        <v>2326.9499999999998</v>
      </c>
      <c r="J183" s="38">
        <v>2346.5499999999997</v>
      </c>
      <c r="K183" s="31">
        <v>2307.35</v>
      </c>
      <c r="L183" s="31">
        <v>2275</v>
      </c>
      <c r="M183" s="31">
        <v>2.5760900000000002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1137.4000000000001</v>
      </c>
      <c r="D184" s="38">
        <v>1136.1500000000001</v>
      </c>
      <c r="E184" s="38">
        <v>1128.4000000000001</v>
      </c>
      <c r="F184" s="38">
        <v>1119.4000000000001</v>
      </c>
      <c r="G184" s="38">
        <v>1111.6500000000001</v>
      </c>
      <c r="H184" s="38">
        <v>1145.1500000000001</v>
      </c>
      <c r="I184" s="38">
        <v>1152.9000000000001</v>
      </c>
      <c r="J184" s="38">
        <v>1161.9000000000001</v>
      </c>
      <c r="K184" s="31">
        <v>1143.9000000000001</v>
      </c>
      <c r="L184" s="31">
        <v>1127.1500000000001</v>
      </c>
      <c r="M184" s="31">
        <v>9.4138400000000004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553.54999999999995</v>
      </c>
      <c r="D185" s="38">
        <v>549.36666666666667</v>
      </c>
      <c r="E185" s="38">
        <v>543.73333333333335</v>
      </c>
      <c r="F185" s="38">
        <v>533.91666666666663</v>
      </c>
      <c r="G185" s="38">
        <v>528.2833333333333</v>
      </c>
      <c r="H185" s="38">
        <v>559.18333333333339</v>
      </c>
      <c r="I185" s="38">
        <v>564.81666666666683</v>
      </c>
      <c r="J185" s="38">
        <v>574.63333333333344</v>
      </c>
      <c r="K185" s="31">
        <v>555</v>
      </c>
      <c r="L185" s="31">
        <v>539.54999999999995</v>
      </c>
      <c r="M185" s="31">
        <v>13.233079999999999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810.8</v>
      </c>
      <c r="D186" s="38">
        <v>808.68333333333339</v>
      </c>
      <c r="E186" s="38">
        <v>801.91666666666674</v>
      </c>
      <c r="F186" s="38">
        <v>793.0333333333333</v>
      </c>
      <c r="G186" s="38">
        <v>786.26666666666665</v>
      </c>
      <c r="H186" s="38">
        <v>817.56666666666683</v>
      </c>
      <c r="I186" s="38">
        <v>824.33333333333348</v>
      </c>
      <c r="J186" s="38">
        <v>833.21666666666692</v>
      </c>
      <c r="K186" s="31">
        <v>815.45</v>
      </c>
      <c r="L186" s="31">
        <v>799.8</v>
      </c>
      <c r="M186" s="31">
        <v>6.8227200000000003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1001.05</v>
      </c>
      <c r="D187" s="38">
        <v>1001.0833333333334</v>
      </c>
      <c r="E187" s="38">
        <v>996.16666666666674</v>
      </c>
      <c r="F187" s="38">
        <v>991.28333333333342</v>
      </c>
      <c r="G187" s="38">
        <v>986.36666666666679</v>
      </c>
      <c r="H187" s="38">
        <v>1005.9666666666667</v>
      </c>
      <c r="I187" s="38">
        <v>1010.8833333333334</v>
      </c>
      <c r="J187" s="38">
        <v>1015.7666666666667</v>
      </c>
      <c r="K187" s="31">
        <v>1006</v>
      </c>
      <c r="L187" s="31">
        <v>996.2</v>
      </c>
      <c r="M187" s="31">
        <v>5.8317500000000004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1704</v>
      </c>
      <c r="D188" s="38">
        <v>1705.3</v>
      </c>
      <c r="E188" s="38">
        <v>1690.6999999999998</v>
      </c>
      <c r="F188" s="38">
        <v>1677.3999999999999</v>
      </c>
      <c r="G188" s="38">
        <v>1662.7999999999997</v>
      </c>
      <c r="H188" s="38">
        <v>1718.6</v>
      </c>
      <c r="I188" s="38">
        <v>1733.1999999999998</v>
      </c>
      <c r="J188" s="38">
        <v>1746.5</v>
      </c>
      <c r="K188" s="31">
        <v>1719.9</v>
      </c>
      <c r="L188" s="31">
        <v>1692</v>
      </c>
      <c r="M188" s="31">
        <v>9.9363299999999999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848.5</v>
      </c>
      <c r="D189" s="38">
        <v>846.23333333333323</v>
      </c>
      <c r="E189" s="38">
        <v>843.06666666666649</v>
      </c>
      <c r="F189" s="38">
        <v>837.63333333333321</v>
      </c>
      <c r="G189" s="38">
        <v>834.46666666666647</v>
      </c>
      <c r="H189" s="38">
        <v>851.66666666666652</v>
      </c>
      <c r="I189" s="38">
        <v>854.83333333333326</v>
      </c>
      <c r="J189" s="38">
        <v>860.26666666666654</v>
      </c>
      <c r="K189" s="31">
        <v>849.4</v>
      </c>
      <c r="L189" s="31">
        <v>840.8</v>
      </c>
      <c r="M189" s="31">
        <v>6.8077800000000002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7016.8</v>
      </c>
      <c r="D190" s="38">
        <v>7028.45</v>
      </c>
      <c r="E190" s="38">
        <v>6991.9</v>
      </c>
      <c r="F190" s="38">
        <v>6967</v>
      </c>
      <c r="G190" s="38">
        <v>6930.45</v>
      </c>
      <c r="H190" s="38">
        <v>7053.3499999999995</v>
      </c>
      <c r="I190" s="38">
        <v>7089.9000000000005</v>
      </c>
      <c r="J190" s="38">
        <v>7114.7999999999993</v>
      </c>
      <c r="K190" s="31">
        <v>7065</v>
      </c>
      <c r="L190" s="31">
        <v>7003.55</v>
      </c>
      <c r="M190" s="31">
        <v>0.54283000000000003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620.5</v>
      </c>
      <c r="D191" s="38">
        <v>619.5333333333333</v>
      </c>
      <c r="E191" s="38">
        <v>615.76666666666665</v>
      </c>
      <c r="F191" s="38">
        <v>611.0333333333333</v>
      </c>
      <c r="G191" s="38">
        <v>607.26666666666665</v>
      </c>
      <c r="H191" s="38">
        <v>624.26666666666665</v>
      </c>
      <c r="I191" s="38">
        <v>628.0333333333333</v>
      </c>
      <c r="J191" s="38">
        <v>632.76666666666665</v>
      </c>
      <c r="K191" s="31">
        <v>623.29999999999995</v>
      </c>
      <c r="L191" s="31">
        <v>614.79999999999995</v>
      </c>
      <c r="M191" s="31">
        <v>95.803650000000005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239.35</v>
      </c>
      <c r="D192" s="38">
        <v>236.61666666666667</v>
      </c>
      <c r="E192" s="38">
        <v>232.83333333333334</v>
      </c>
      <c r="F192" s="38">
        <v>226.31666666666666</v>
      </c>
      <c r="G192" s="38">
        <v>222.53333333333333</v>
      </c>
      <c r="H192" s="38">
        <v>243.13333333333335</v>
      </c>
      <c r="I192" s="38">
        <v>246.91666666666666</v>
      </c>
      <c r="J192" s="38">
        <v>253.43333333333337</v>
      </c>
      <c r="K192" s="31">
        <v>240.4</v>
      </c>
      <c r="L192" s="31">
        <v>230.1</v>
      </c>
      <c r="M192" s="31">
        <v>145.1917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116.9</v>
      </c>
      <c r="D193" s="38">
        <v>116.61666666666667</v>
      </c>
      <c r="E193" s="38">
        <v>116.13333333333335</v>
      </c>
      <c r="F193" s="38">
        <v>115.36666666666667</v>
      </c>
      <c r="G193" s="38">
        <v>114.88333333333335</v>
      </c>
      <c r="H193" s="38">
        <v>117.38333333333335</v>
      </c>
      <c r="I193" s="38">
        <v>117.86666666666667</v>
      </c>
      <c r="J193" s="38">
        <v>118.63333333333335</v>
      </c>
      <c r="K193" s="31">
        <v>117.1</v>
      </c>
      <c r="L193" s="31">
        <v>115.85</v>
      </c>
      <c r="M193" s="31">
        <v>226.29651000000001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3401.65</v>
      </c>
      <c r="D194" s="38">
        <v>3394.4666666666667</v>
      </c>
      <c r="E194" s="38">
        <v>3379.1833333333334</v>
      </c>
      <c r="F194" s="38">
        <v>3356.7166666666667</v>
      </c>
      <c r="G194" s="38">
        <v>3341.4333333333334</v>
      </c>
      <c r="H194" s="38">
        <v>3416.9333333333334</v>
      </c>
      <c r="I194" s="38">
        <v>3432.2166666666672</v>
      </c>
      <c r="J194" s="38">
        <v>3454.6833333333334</v>
      </c>
      <c r="K194" s="31">
        <v>3409.75</v>
      </c>
      <c r="L194" s="31">
        <v>3372</v>
      </c>
      <c r="M194" s="31">
        <v>13.755789999999999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1218.8499999999999</v>
      </c>
      <c r="D195" s="38">
        <v>1215.7333333333333</v>
      </c>
      <c r="E195" s="38">
        <v>1207.4666666666667</v>
      </c>
      <c r="F195" s="38">
        <v>1196.0833333333333</v>
      </c>
      <c r="G195" s="38">
        <v>1187.8166666666666</v>
      </c>
      <c r="H195" s="38">
        <v>1227.1166666666668</v>
      </c>
      <c r="I195" s="38">
        <v>1235.3833333333337</v>
      </c>
      <c r="J195" s="38">
        <v>1246.7666666666669</v>
      </c>
      <c r="K195" s="31">
        <v>1224</v>
      </c>
      <c r="L195" s="31">
        <v>1204.3499999999999</v>
      </c>
      <c r="M195" s="31">
        <v>11.759449999999999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2817.5</v>
      </c>
      <c r="D196" s="38">
        <v>2826.8166666666671</v>
      </c>
      <c r="E196" s="38">
        <v>2782.733333333334</v>
      </c>
      <c r="F196" s="38">
        <v>2747.9666666666672</v>
      </c>
      <c r="G196" s="38">
        <v>2703.8833333333341</v>
      </c>
      <c r="H196" s="38">
        <v>2861.5833333333339</v>
      </c>
      <c r="I196" s="38">
        <v>2905.666666666667</v>
      </c>
      <c r="J196" s="38">
        <v>2940.4333333333338</v>
      </c>
      <c r="K196" s="31">
        <v>2870.9</v>
      </c>
      <c r="L196" s="31">
        <v>2792.05</v>
      </c>
      <c r="M196" s="31">
        <v>1.04403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3078.3</v>
      </c>
      <c r="D197" s="38">
        <v>3070.2666666666664</v>
      </c>
      <c r="E197" s="38">
        <v>3058.0333333333328</v>
      </c>
      <c r="F197" s="38">
        <v>3037.7666666666664</v>
      </c>
      <c r="G197" s="38">
        <v>3025.5333333333328</v>
      </c>
      <c r="H197" s="38">
        <v>3090.5333333333328</v>
      </c>
      <c r="I197" s="38">
        <v>3102.7666666666664</v>
      </c>
      <c r="J197" s="38">
        <v>3123.0333333333328</v>
      </c>
      <c r="K197" s="31">
        <v>3082.5</v>
      </c>
      <c r="L197" s="31">
        <v>3050</v>
      </c>
      <c r="M197" s="31">
        <v>7.0662099999999999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1975.75</v>
      </c>
      <c r="D198" s="38">
        <v>1976.9833333333336</v>
      </c>
      <c r="E198" s="38">
        <v>1961.4166666666672</v>
      </c>
      <c r="F198" s="38">
        <v>1947.0833333333337</v>
      </c>
      <c r="G198" s="38">
        <v>1931.5166666666673</v>
      </c>
      <c r="H198" s="38">
        <v>1991.3166666666671</v>
      </c>
      <c r="I198" s="38">
        <v>2006.8833333333337</v>
      </c>
      <c r="J198" s="38">
        <v>2021.2166666666669</v>
      </c>
      <c r="K198" s="31">
        <v>1992.55</v>
      </c>
      <c r="L198" s="31">
        <v>1962.65</v>
      </c>
      <c r="M198" s="31">
        <v>3.1269800000000001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636</v>
      </c>
      <c r="D199" s="38">
        <v>635.25</v>
      </c>
      <c r="E199" s="38">
        <v>628.75</v>
      </c>
      <c r="F199" s="38">
        <v>621.5</v>
      </c>
      <c r="G199" s="38">
        <v>615</v>
      </c>
      <c r="H199" s="38">
        <v>642.5</v>
      </c>
      <c r="I199" s="38">
        <v>649</v>
      </c>
      <c r="J199" s="38">
        <v>656.25</v>
      </c>
      <c r="K199" s="31">
        <v>641.75</v>
      </c>
      <c r="L199" s="31">
        <v>628</v>
      </c>
      <c r="M199" s="31">
        <v>4.0403799999999999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1999.95</v>
      </c>
      <c r="D200" s="38">
        <v>1989.3333333333333</v>
      </c>
      <c r="E200" s="38">
        <v>1960.6666666666665</v>
      </c>
      <c r="F200" s="38">
        <v>1921.3833333333332</v>
      </c>
      <c r="G200" s="38">
        <v>1892.7166666666665</v>
      </c>
      <c r="H200" s="38">
        <v>2028.6166666666666</v>
      </c>
      <c r="I200" s="38">
        <v>2057.2833333333328</v>
      </c>
      <c r="J200" s="38">
        <v>2096.5666666666666</v>
      </c>
      <c r="K200" s="31">
        <v>2018</v>
      </c>
      <c r="L200" s="31">
        <v>1950.05</v>
      </c>
      <c r="M200" s="31">
        <v>10.660629999999999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35.700000000000003</v>
      </c>
      <c r="D201" s="38">
        <v>34.799999999999997</v>
      </c>
      <c r="E201" s="38">
        <v>33.449999999999996</v>
      </c>
      <c r="F201" s="38">
        <v>31.199999999999996</v>
      </c>
      <c r="G201" s="38">
        <v>29.849999999999994</v>
      </c>
      <c r="H201" s="38">
        <v>37.049999999999997</v>
      </c>
      <c r="I201" s="38">
        <v>38.399999999999991</v>
      </c>
      <c r="J201" s="38">
        <v>40.65</v>
      </c>
      <c r="K201" s="31">
        <v>36.15</v>
      </c>
      <c r="L201" s="31">
        <v>32.549999999999997</v>
      </c>
      <c r="M201" s="31">
        <v>1252.9926700000001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75.7</v>
      </c>
      <c r="D202" s="38">
        <v>76.066666666666677</v>
      </c>
      <c r="E202" s="38">
        <v>74.78333333333336</v>
      </c>
      <c r="F202" s="38">
        <v>73.866666666666688</v>
      </c>
      <c r="G202" s="38">
        <v>72.583333333333371</v>
      </c>
      <c r="H202" s="38">
        <v>76.983333333333348</v>
      </c>
      <c r="I202" s="38">
        <v>78.26666666666668</v>
      </c>
      <c r="J202" s="38">
        <v>79.183333333333337</v>
      </c>
      <c r="K202" s="31">
        <v>77.349999999999994</v>
      </c>
      <c r="L202" s="31">
        <v>75.150000000000006</v>
      </c>
      <c r="M202" s="31">
        <v>17.978429999999999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1349.5</v>
      </c>
      <c r="D203" s="38">
        <v>1346.3666666666666</v>
      </c>
      <c r="E203" s="38">
        <v>1332.2833333333331</v>
      </c>
      <c r="F203" s="38">
        <v>1315.0666666666666</v>
      </c>
      <c r="G203" s="38">
        <v>1300.9833333333331</v>
      </c>
      <c r="H203" s="38">
        <v>1363.583333333333</v>
      </c>
      <c r="I203" s="38">
        <v>1377.6666666666665</v>
      </c>
      <c r="J203" s="38">
        <v>1394.883333333333</v>
      </c>
      <c r="K203" s="31">
        <v>1360.45</v>
      </c>
      <c r="L203" s="31">
        <v>1329.15</v>
      </c>
      <c r="M203" s="31">
        <v>14.8004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1531.8</v>
      </c>
      <c r="D204" s="38">
        <v>1520.2833333333335</v>
      </c>
      <c r="E204" s="38">
        <v>1503.666666666667</v>
      </c>
      <c r="F204" s="38">
        <v>1475.5333333333335</v>
      </c>
      <c r="G204" s="38">
        <v>1458.916666666667</v>
      </c>
      <c r="H204" s="38">
        <v>1548.416666666667</v>
      </c>
      <c r="I204" s="38">
        <v>1565.0333333333333</v>
      </c>
      <c r="J204" s="38">
        <v>1593.166666666667</v>
      </c>
      <c r="K204" s="31">
        <v>1536.9</v>
      </c>
      <c r="L204" s="31">
        <v>1492.15</v>
      </c>
      <c r="M204" s="31">
        <v>1.2111099999999999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8219.2999999999993</v>
      </c>
      <c r="D205" s="38">
        <v>8234.5833333333339</v>
      </c>
      <c r="E205" s="38">
        <v>8190.2166666666672</v>
      </c>
      <c r="F205" s="38">
        <v>8161.1333333333332</v>
      </c>
      <c r="G205" s="38">
        <v>8116.7666666666664</v>
      </c>
      <c r="H205" s="38">
        <v>8263.6666666666679</v>
      </c>
      <c r="I205" s="38">
        <v>8308.0333333333328</v>
      </c>
      <c r="J205" s="38">
        <v>8337.1166666666686</v>
      </c>
      <c r="K205" s="31">
        <v>8278.9500000000007</v>
      </c>
      <c r="L205" s="31">
        <v>8205.5</v>
      </c>
      <c r="M205" s="31">
        <v>2.1679400000000002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91.8</v>
      </c>
      <c r="D206" s="38">
        <v>92.683333333333337</v>
      </c>
      <c r="E206" s="38">
        <v>90.616666666666674</v>
      </c>
      <c r="F206" s="38">
        <v>89.433333333333337</v>
      </c>
      <c r="G206" s="38">
        <v>87.366666666666674</v>
      </c>
      <c r="H206" s="38">
        <v>93.866666666666674</v>
      </c>
      <c r="I206" s="38">
        <v>95.933333333333337</v>
      </c>
      <c r="J206" s="38">
        <v>97.116666666666674</v>
      </c>
      <c r="K206" s="31">
        <v>94.75</v>
      </c>
      <c r="L206" s="31">
        <v>91.5</v>
      </c>
      <c r="M206" s="31">
        <v>116.33369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585.70000000000005</v>
      </c>
      <c r="D207" s="38">
        <v>585.26666666666677</v>
      </c>
      <c r="E207" s="38">
        <v>580.53333333333353</v>
      </c>
      <c r="F207" s="38">
        <v>575.36666666666679</v>
      </c>
      <c r="G207" s="38">
        <v>570.63333333333355</v>
      </c>
      <c r="H207" s="38">
        <v>590.43333333333351</v>
      </c>
      <c r="I207" s="38">
        <v>595.16666666666686</v>
      </c>
      <c r="J207" s="38">
        <v>600.33333333333348</v>
      </c>
      <c r="K207" s="31">
        <v>590</v>
      </c>
      <c r="L207" s="31">
        <v>580.1</v>
      </c>
      <c r="M207" s="31">
        <v>18.840060000000001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899.3</v>
      </c>
      <c r="D208" s="38">
        <v>900.5</v>
      </c>
      <c r="E208" s="38">
        <v>889</v>
      </c>
      <c r="F208" s="38">
        <v>878.7</v>
      </c>
      <c r="G208" s="38">
        <v>867.2</v>
      </c>
      <c r="H208" s="38">
        <v>910.8</v>
      </c>
      <c r="I208" s="38">
        <v>922.3</v>
      </c>
      <c r="J208" s="38">
        <v>932.59999999999991</v>
      </c>
      <c r="K208" s="31">
        <v>912</v>
      </c>
      <c r="L208" s="31">
        <v>890.2</v>
      </c>
      <c r="M208" s="31">
        <v>12.113619999999999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234.35</v>
      </c>
      <c r="D209" s="38">
        <v>234.31666666666663</v>
      </c>
      <c r="E209" s="38">
        <v>233.68333333333328</v>
      </c>
      <c r="F209" s="38">
        <v>233.01666666666665</v>
      </c>
      <c r="G209" s="38">
        <v>232.3833333333333</v>
      </c>
      <c r="H209" s="38">
        <v>234.98333333333326</v>
      </c>
      <c r="I209" s="38">
        <v>235.61666666666665</v>
      </c>
      <c r="J209" s="38">
        <v>236.28333333333325</v>
      </c>
      <c r="K209" s="31">
        <v>234.95</v>
      </c>
      <c r="L209" s="31">
        <v>233.65</v>
      </c>
      <c r="M209" s="31">
        <v>38.579569999999997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808.05</v>
      </c>
      <c r="D210" s="38">
        <v>807.23333333333323</v>
      </c>
      <c r="E210" s="38">
        <v>800.81666666666649</v>
      </c>
      <c r="F210" s="38">
        <v>793.58333333333326</v>
      </c>
      <c r="G210" s="38">
        <v>787.16666666666652</v>
      </c>
      <c r="H210" s="38">
        <v>814.46666666666647</v>
      </c>
      <c r="I210" s="38">
        <v>820.88333333333321</v>
      </c>
      <c r="J210" s="38">
        <v>828.11666666666645</v>
      </c>
      <c r="K210" s="31">
        <v>813.65</v>
      </c>
      <c r="L210" s="31">
        <v>800</v>
      </c>
      <c r="M210" s="31">
        <v>9.6403800000000004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1595.5</v>
      </c>
      <c r="D211" s="38">
        <v>1591</v>
      </c>
      <c r="E211" s="38">
        <v>1579.5</v>
      </c>
      <c r="F211" s="38">
        <v>1563.5</v>
      </c>
      <c r="G211" s="38">
        <v>1552</v>
      </c>
      <c r="H211" s="38">
        <v>1607</v>
      </c>
      <c r="I211" s="38">
        <v>1618.5</v>
      </c>
      <c r="J211" s="38">
        <v>1634.5</v>
      </c>
      <c r="K211" s="31">
        <v>1602.5</v>
      </c>
      <c r="L211" s="31">
        <v>1575</v>
      </c>
      <c r="M211" s="31">
        <v>0.52837000000000001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414.6</v>
      </c>
      <c r="D212" s="38">
        <v>414.5333333333333</v>
      </c>
      <c r="E212" s="38">
        <v>411.71666666666658</v>
      </c>
      <c r="F212" s="38">
        <v>408.83333333333326</v>
      </c>
      <c r="G212" s="38">
        <v>406.01666666666654</v>
      </c>
      <c r="H212" s="38">
        <v>417.41666666666663</v>
      </c>
      <c r="I212" s="38">
        <v>420.23333333333335</v>
      </c>
      <c r="J212" s="38">
        <v>423.11666666666667</v>
      </c>
      <c r="K212" s="31">
        <v>417.35</v>
      </c>
      <c r="L212" s="31">
        <v>411.65</v>
      </c>
      <c r="M212" s="31">
        <v>36.671300000000002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16.916666666666668</v>
      </c>
      <c r="E213" s="38">
        <v>16.783333333333335</v>
      </c>
      <c r="F213" s="38">
        <v>16.616666666666667</v>
      </c>
      <c r="G213" s="38">
        <v>16.483333333333334</v>
      </c>
      <c r="H213" s="38">
        <v>17.083333333333336</v>
      </c>
      <c r="I213" s="38">
        <v>17.216666666666669</v>
      </c>
      <c r="J213" s="38">
        <v>17.383333333333336</v>
      </c>
      <c r="K213" s="31">
        <v>17.05</v>
      </c>
      <c r="L213" s="31">
        <v>16.75</v>
      </c>
      <c r="M213" s="31">
        <v>794.37088000000006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271.10000000000002</v>
      </c>
      <c r="D214" s="38">
        <v>271.63333333333338</v>
      </c>
      <c r="E214" s="38">
        <v>267.96666666666675</v>
      </c>
      <c r="F214" s="38">
        <v>264.83333333333337</v>
      </c>
      <c r="G214" s="38">
        <v>261.16666666666674</v>
      </c>
      <c r="H214" s="38">
        <v>274.76666666666677</v>
      </c>
      <c r="I214" s="38">
        <v>278.43333333333339</v>
      </c>
      <c r="J214" s="38">
        <v>281.56666666666678</v>
      </c>
      <c r="K214" s="31">
        <v>275.3</v>
      </c>
      <c r="L214" s="31">
        <v>268.5</v>
      </c>
      <c r="M214" s="31">
        <v>87.490880000000004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89.75</v>
      </c>
      <c r="D215" s="38">
        <v>89.516666666666666</v>
      </c>
      <c r="E215" s="38">
        <v>88.533333333333331</v>
      </c>
      <c r="F215" s="38">
        <v>87.316666666666663</v>
      </c>
      <c r="G215" s="38">
        <v>86.333333333333329</v>
      </c>
      <c r="H215" s="38">
        <v>90.733333333333334</v>
      </c>
      <c r="I215" s="38">
        <v>91.716666666666654</v>
      </c>
      <c r="J215" s="38">
        <v>92.933333333333337</v>
      </c>
      <c r="K215" s="31">
        <v>90.5</v>
      </c>
      <c r="L215" s="31">
        <v>88.3</v>
      </c>
      <c r="M215" s="31">
        <v>367.55759999999998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653.1</v>
      </c>
      <c r="D216" s="38">
        <v>651.63333333333333</v>
      </c>
      <c r="E216" s="38">
        <v>646.56666666666661</v>
      </c>
      <c r="F216" s="38">
        <v>640.0333333333333</v>
      </c>
      <c r="G216" s="38">
        <v>634.96666666666658</v>
      </c>
      <c r="H216" s="38">
        <v>658.16666666666663</v>
      </c>
      <c r="I216" s="38">
        <v>663.23333333333346</v>
      </c>
      <c r="J216" s="38">
        <v>669.76666666666665</v>
      </c>
      <c r="K216" s="31">
        <v>656.7</v>
      </c>
      <c r="L216" s="31">
        <v>645.1</v>
      </c>
      <c r="M216" s="31">
        <v>13.285209999999999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3"/>
      <c r="B1" s="354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45160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2" t="s">
        <v>20</v>
      </c>
      <c r="D9" s="352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6"/>
      <c r="L9" s="27"/>
      <c r="M9" s="53"/>
      <c r="N9" s="1"/>
      <c r="O9" s="1"/>
    </row>
    <row r="10" spans="1:15" ht="42.75" customHeight="1">
      <c r="A10" s="350"/>
      <c r="B10" s="351"/>
      <c r="C10" s="351"/>
      <c r="D10" s="35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513.04999999999995</v>
      </c>
      <c r="D11" s="38">
        <v>511.73333333333329</v>
      </c>
      <c r="E11" s="38">
        <v>506.41666666666663</v>
      </c>
      <c r="F11" s="38">
        <v>499.78333333333336</v>
      </c>
      <c r="G11" s="38">
        <v>494.4666666666667</v>
      </c>
      <c r="H11" s="38">
        <v>518.36666666666656</v>
      </c>
      <c r="I11" s="38">
        <v>523.68333333333328</v>
      </c>
      <c r="J11" s="38">
        <v>530.31666666666649</v>
      </c>
      <c r="K11" s="31">
        <v>517.04999999999995</v>
      </c>
      <c r="L11" s="31">
        <v>505.1</v>
      </c>
      <c r="M11" s="31">
        <v>2.34314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29034.2</v>
      </c>
      <c r="D12" s="38">
        <v>29047.733333333334</v>
      </c>
      <c r="E12" s="38">
        <v>28652.466666666667</v>
      </c>
      <c r="F12" s="38">
        <v>28270.733333333334</v>
      </c>
      <c r="G12" s="38">
        <v>27875.466666666667</v>
      </c>
      <c r="H12" s="38">
        <v>29429.466666666667</v>
      </c>
      <c r="I12" s="38">
        <v>29824.733333333337</v>
      </c>
      <c r="J12" s="38">
        <v>30206.466666666667</v>
      </c>
      <c r="K12" s="31">
        <v>29443</v>
      </c>
      <c r="L12" s="31">
        <v>28666</v>
      </c>
      <c r="M12" s="31">
        <v>2.2200000000000001E-2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558.4</v>
      </c>
      <c r="D13" s="38">
        <v>561.06666666666661</v>
      </c>
      <c r="E13" s="38">
        <v>553.08333333333326</v>
      </c>
      <c r="F13" s="38">
        <v>547.76666666666665</v>
      </c>
      <c r="G13" s="38">
        <v>539.7833333333333</v>
      </c>
      <c r="H13" s="38">
        <v>566.38333333333321</v>
      </c>
      <c r="I13" s="38">
        <v>574.36666666666656</v>
      </c>
      <c r="J13" s="38">
        <v>579.68333333333317</v>
      </c>
      <c r="K13" s="31">
        <v>569.04999999999995</v>
      </c>
      <c r="L13" s="31">
        <v>555.75</v>
      </c>
      <c r="M13" s="31">
        <v>1.3447199999999999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454.65</v>
      </c>
      <c r="D14" s="38">
        <v>452.18333333333334</v>
      </c>
      <c r="E14" s="38">
        <v>449.26666666666665</v>
      </c>
      <c r="F14" s="38">
        <v>443.88333333333333</v>
      </c>
      <c r="G14" s="38">
        <v>440.96666666666664</v>
      </c>
      <c r="H14" s="38">
        <v>457.56666666666666</v>
      </c>
      <c r="I14" s="38">
        <v>460.48333333333329</v>
      </c>
      <c r="J14" s="38">
        <v>465.86666666666667</v>
      </c>
      <c r="K14" s="31">
        <v>455.1</v>
      </c>
      <c r="L14" s="31">
        <v>446.8</v>
      </c>
      <c r="M14" s="31">
        <v>10.969150000000001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1573.95</v>
      </c>
      <c r="D15" s="38">
        <v>1570.3</v>
      </c>
      <c r="E15" s="38">
        <v>1553.6499999999999</v>
      </c>
      <c r="F15" s="38">
        <v>1533.35</v>
      </c>
      <c r="G15" s="38">
        <v>1516.6999999999998</v>
      </c>
      <c r="H15" s="38">
        <v>1590.6</v>
      </c>
      <c r="I15" s="38">
        <v>1607.25</v>
      </c>
      <c r="J15" s="38">
        <v>1627.55</v>
      </c>
      <c r="K15" s="31">
        <v>1586.95</v>
      </c>
      <c r="L15" s="31">
        <v>1550</v>
      </c>
      <c r="M15" s="31">
        <v>1.1000799999999999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4317.2</v>
      </c>
      <c r="D16" s="38">
        <v>4299.8</v>
      </c>
      <c r="E16" s="38">
        <v>4268.4000000000005</v>
      </c>
      <c r="F16" s="38">
        <v>4219.6000000000004</v>
      </c>
      <c r="G16" s="38">
        <v>4188.2000000000007</v>
      </c>
      <c r="H16" s="38">
        <v>4348.6000000000004</v>
      </c>
      <c r="I16" s="38">
        <v>4380</v>
      </c>
      <c r="J16" s="38">
        <v>4428.8</v>
      </c>
      <c r="K16" s="31">
        <v>4331.2</v>
      </c>
      <c r="L16" s="31">
        <v>4251</v>
      </c>
      <c r="M16" s="31">
        <v>2.9474499999999999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23436.05</v>
      </c>
      <c r="D17" s="38">
        <v>23443.683333333334</v>
      </c>
      <c r="E17" s="38">
        <v>23302.366666666669</v>
      </c>
      <c r="F17" s="38">
        <v>23168.683333333334</v>
      </c>
      <c r="G17" s="38">
        <v>23027.366666666669</v>
      </c>
      <c r="H17" s="38">
        <v>23577.366666666669</v>
      </c>
      <c r="I17" s="38">
        <v>23718.683333333334</v>
      </c>
      <c r="J17" s="38">
        <v>23852.366666666669</v>
      </c>
      <c r="K17" s="31">
        <v>23585</v>
      </c>
      <c r="L17" s="31">
        <v>23310</v>
      </c>
      <c r="M17" s="31">
        <v>5.0139999999999997E-2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1971.95</v>
      </c>
      <c r="D18" s="38">
        <v>1961.7</v>
      </c>
      <c r="E18" s="38">
        <v>1944.4</v>
      </c>
      <c r="F18" s="38">
        <v>1916.8500000000001</v>
      </c>
      <c r="G18" s="38">
        <v>1899.5500000000002</v>
      </c>
      <c r="H18" s="38">
        <v>1989.25</v>
      </c>
      <c r="I18" s="38">
        <v>2006.5499999999997</v>
      </c>
      <c r="J18" s="38">
        <v>2034.1</v>
      </c>
      <c r="K18" s="31">
        <v>1979</v>
      </c>
      <c r="L18" s="31">
        <v>1934.15</v>
      </c>
      <c r="M18" s="31">
        <v>5.6171899999999999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2639.75</v>
      </c>
      <c r="D19" s="38">
        <v>2625.0833333333335</v>
      </c>
      <c r="E19" s="38">
        <v>2595.166666666667</v>
      </c>
      <c r="F19" s="38">
        <v>2550.5833333333335</v>
      </c>
      <c r="G19" s="38">
        <v>2520.666666666667</v>
      </c>
      <c r="H19" s="38">
        <v>2669.666666666667</v>
      </c>
      <c r="I19" s="38">
        <v>2699.5833333333339</v>
      </c>
      <c r="J19" s="38">
        <v>2744.166666666667</v>
      </c>
      <c r="K19" s="31">
        <v>2655</v>
      </c>
      <c r="L19" s="31">
        <v>2580.5</v>
      </c>
      <c r="M19" s="31">
        <v>104.792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1020.05</v>
      </c>
      <c r="D20" s="38">
        <v>1019.4833333333335</v>
      </c>
      <c r="E20" s="38">
        <v>1003.9666666666669</v>
      </c>
      <c r="F20" s="38">
        <v>987.88333333333344</v>
      </c>
      <c r="G20" s="38">
        <v>972.3666666666669</v>
      </c>
      <c r="H20" s="38">
        <v>1035.5666666666671</v>
      </c>
      <c r="I20" s="38">
        <v>1051.0833333333335</v>
      </c>
      <c r="J20" s="38">
        <v>1067.166666666667</v>
      </c>
      <c r="K20" s="31">
        <v>1035</v>
      </c>
      <c r="L20" s="31">
        <v>1003.4</v>
      </c>
      <c r="M20" s="31">
        <v>25.2514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858.15</v>
      </c>
      <c r="D21" s="38">
        <v>853.58333333333337</v>
      </c>
      <c r="E21" s="38">
        <v>843.06666666666672</v>
      </c>
      <c r="F21" s="38">
        <v>827.98333333333335</v>
      </c>
      <c r="G21" s="38">
        <v>817.4666666666667</v>
      </c>
      <c r="H21" s="38">
        <v>868.66666666666674</v>
      </c>
      <c r="I21" s="38">
        <v>879.18333333333339</v>
      </c>
      <c r="J21" s="38">
        <v>894.26666666666677</v>
      </c>
      <c r="K21" s="31">
        <v>864.1</v>
      </c>
      <c r="L21" s="31">
        <v>838.5</v>
      </c>
      <c r="M21" s="31">
        <v>174.32300000000001</v>
      </c>
      <c r="N21" s="1"/>
      <c r="O21" s="1"/>
    </row>
    <row r="22" spans="1:15" ht="12" customHeight="1">
      <c r="A22" s="33">
        <v>12</v>
      </c>
      <c r="B22" s="58" t="s">
        <v>854</v>
      </c>
      <c r="C22" s="31">
        <v>324.85000000000002</v>
      </c>
      <c r="D22" s="38">
        <v>319.4666666666667</v>
      </c>
      <c r="E22" s="38">
        <v>310.93333333333339</v>
      </c>
      <c r="F22" s="38">
        <v>297.01666666666671</v>
      </c>
      <c r="G22" s="38">
        <v>288.48333333333341</v>
      </c>
      <c r="H22" s="38">
        <v>333.38333333333338</v>
      </c>
      <c r="I22" s="38">
        <v>341.91666666666669</v>
      </c>
      <c r="J22" s="38">
        <v>355.83333333333337</v>
      </c>
      <c r="K22" s="31">
        <v>328</v>
      </c>
      <c r="L22" s="31">
        <v>305.55</v>
      </c>
      <c r="M22" s="31">
        <v>358.84688999999997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664.5</v>
      </c>
      <c r="D23" s="38">
        <v>664.7166666666667</v>
      </c>
      <c r="E23" s="38">
        <v>655.78333333333342</v>
      </c>
      <c r="F23" s="38">
        <v>647.06666666666672</v>
      </c>
      <c r="G23" s="38">
        <v>638.13333333333344</v>
      </c>
      <c r="H23" s="38">
        <v>673.43333333333339</v>
      </c>
      <c r="I23" s="38">
        <v>682.36666666666679</v>
      </c>
      <c r="J23" s="38">
        <v>691.08333333333337</v>
      </c>
      <c r="K23" s="31">
        <v>673.65</v>
      </c>
      <c r="L23" s="31">
        <v>656</v>
      </c>
      <c r="M23" s="31">
        <v>15.28172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923.55</v>
      </c>
      <c r="D24" s="38">
        <v>911.18333333333339</v>
      </c>
      <c r="E24" s="38">
        <v>890.36666666666679</v>
      </c>
      <c r="F24" s="38">
        <v>857.18333333333339</v>
      </c>
      <c r="G24" s="38">
        <v>836.36666666666679</v>
      </c>
      <c r="H24" s="38">
        <v>944.36666666666679</v>
      </c>
      <c r="I24" s="38">
        <v>965.18333333333339</v>
      </c>
      <c r="J24" s="38">
        <v>998.36666666666679</v>
      </c>
      <c r="K24" s="31">
        <v>932</v>
      </c>
      <c r="L24" s="31">
        <v>878</v>
      </c>
      <c r="M24" s="31">
        <v>89.788089999999997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382.5</v>
      </c>
      <c r="D25" s="38">
        <v>385.13333333333338</v>
      </c>
      <c r="E25" s="38">
        <v>378.36666666666679</v>
      </c>
      <c r="F25" s="38">
        <v>374.23333333333341</v>
      </c>
      <c r="G25" s="38">
        <v>367.46666666666681</v>
      </c>
      <c r="H25" s="38">
        <v>389.26666666666677</v>
      </c>
      <c r="I25" s="38">
        <v>396.0333333333333</v>
      </c>
      <c r="J25" s="38">
        <v>400.16666666666674</v>
      </c>
      <c r="K25" s="31">
        <v>391.9</v>
      </c>
      <c r="L25" s="31">
        <v>381</v>
      </c>
      <c r="M25" s="31">
        <v>27.392130000000002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182.6</v>
      </c>
      <c r="D26" s="38">
        <v>181.71666666666667</v>
      </c>
      <c r="E26" s="38">
        <v>180.13333333333333</v>
      </c>
      <c r="F26" s="38">
        <v>177.66666666666666</v>
      </c>
      <c r="G26" s="38">
        <v>176.08333333333331</v>
      </c>
      <c r="H26" s="38">
        <v>184.18333333333334</v>
      </c>
      <c r="I26" s="38">
        <v>185.76666666666665</v>
      </c>
      <c r="J26" s="38">
        <v>188.23333333333335</v>
      </c>
      <c r="K26" s="31">
        <v>183.3</v>
      </c>
      <c r="L26" s="31">
        <v>179.25</v>
      </c>
      <c r="M26" s="31">
        <v>21.380379999999999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217.15</v>
      </c>
      <c r="D27" s="38">
        <v>216.70000000000002</v>
      </c>
      <c r="E27" s="38">
        <v>215.35000000000002</v>
      </c>
      <c r="F27" s="38">
        <v>213.55</v>
      </c>
      <c r="G27" s="38">
        <v>212.20000000000002</v>
      </c>
      <c r="H27" s="38">
        <v>218.50000000000003</v>
      </c>
      <c r="I27" s="38">
        <v>219.85</v>
      </c>
      <c r="J27" s="38">
        <v>221.65000000000003</v>
      </c>
      <c r="K27" s="31">
        <v>218.05</v>
      </c>
      <c r="L27" s="31">
        <v>214.9</v>
      </c>
      <c r="M27" s="31">
        <v>20.82883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349.95</v>
      </c>
      <c r="D28" s="38">
        <v>353.59999999999997</v>
      </c>
      <c r="E28" s="38">
        <v>345.24999999999994</v>
      </c>
      <c r="F28" s="38">
        <v>340.54999999999995</v>
      </c>
      <c r="G28" s="38">
        <v>332.19999999999993</v>
      </c>
      <c r="H28" s="38">
        <v>358.29999999999995</v>
      </c>
      <c r="I28" s="38">
        <v>366.65</v>
      </c>
      <c r="J28" s="38">
        <v>371.34999999999997</v>
      </c>
      <c r="K28" s="31">
        <v>361.95</v>
      </c>
      <c r="L28" s="31">
        <v>348.9</v>
      </c>
      <c r="M28" s="31">
        <v>1.9337200000000001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1054.7</v>
      </c>
      <c r="D29" s="38">
        <v>1058.5333333333335</v>
      </c>
      <c r="E29" s="38">
        <v>1045.166666666667</v>
      </c>
      <c r="F29" s="38">
        <v>1035.6333333333334</v>
      </c>
      <c r="G29" s="38">
        <v>1022.2666666666669</v>
      </c>
      <c r="H29" s="38">
        <v>1068.0666666666671</v>
      </c>
      <c r="I29" s="38">
        <v>1081.4333333333334</v>
      </c>
      <c r="J29" s="38">
        <v>1090.9666666666672</v>
      </c>
      <c r="K29" s="31">
        <v>1071.9000000000001</v>
      </c>
      <c r="L29" s="31">
        <v>1049</v>
      </c>
      <c r="M29" s="31">
        <v>0.91908999999999996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1074.7</v>
      </c>
      <c r="D30" s="38">
        <v>1075.5666666666666</v>
      </c>
      <c r="E30" s="38">
        <v>1066.3333333333333</v>
      </c>
      <c r="F30" s="38">
        <v>1057.9666666666667</v>
      </c>
      <c r="G30" s="38">
        <v>1048.7333333333333</v>
      </c>
      <c r="H30" s="38">
        <v>1083.9333333333332</v>
      </c>
      <c r="I30" s="38">
        <v>1093.1666666666667</v>
      </c>
      <c r="J30" s="38">
        <v>1101.5333333333331</v>
      </c>
      <c r="K30" s="31">
        <v>1084.8</v>
      </c>
      <c r="L30" s="31">
        <v>1067.2</v>
      </c>
      <c r="M30" s="31">
        <v>1.1654100000000001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3609.65</v>
      </c>
      <c r="D31" s="38">
        <v>3617.8833333333337</v>
      </c>
      <c r="E31" s="38">
        <v>3574.0666666666675</v>
      </c>
      <c r="F31" s="38">
        <v>3538.483333333334</v>
      </c>
      <c r="G31" s="38">
        <v>3494.6666666666679</v>
      </c>
      <c r="H31" s="38">
        <v>3653.4666666666672</v>
      </c>
      <c r="I31" s="38">
        <v>3697.2833333333338</v>
      </c>
      <c r="J31" s="38">
        <v>3732.8666666666668</v>
      </c>
      <c r="K31" s="31">
        <v>3661.7</v>
      </c>
      <c r="L31" s="31">
        <v>3582.3</v>
      </c>
      <c r="M31" s="31">
        <v>1.3097000000000001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1789.35</v>
      </c>
      <c r="D32" s="38">
        <v>1775.1166666666668</v>
      </c>
      <c r="E32" s="38">
        <v>1755.0833333333335</v>
      </c>
      <c r="F32" s="38">
        <v>1720.8166666666666</v>
      </c>
      <c r="G32" s="38">
        <v>1700.7833333333333</v>
      </c>
      <c r="H32" s="38">
        <v>1809.3833333333337</v>
      </c>
      <c r="I32" s="38">
        <v>1829.416666666667</v>
      </c>
      <c r="J32" s="38">
        <v>1863.6833333333338</v>
      </c>
      <c r="K32" s="31">
        <v>1795.15</v>
      </c>
      <c r="L32" s="31">
        <v>1740.85</v>
      </c>
      <c r="M32" s="31">
        <v>1.26877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775.25</v>
      </c>
      <c r="D33" s="38">
        <v>776.86666666666667</v>
      </c>
      <c r="E33" s="38">
        <v>768.38333333333333</v>
      </c>
      <c r="F33" s="38">
        <v>761.51666666666665</v>
      </c>
      <c r="G33" s="38">
        <v>753.0333333333333</v>
      </c>
      <c r="H33" s="38">
        <v>783.73333333333335</v>
      </c>
      <c r="I33" s="38">
        <v>792.2166666666667</v>
      </c>
      <c r="J33" s="38">
        <v>799.08333333333337</v>
      </c>
      <c r="K33" s="31">
        <v>785.35</v>
      </c>
      <c r="L33" s="31">
        <v>770</v>
      </c>
      <c r="M33" s="31">
        <v>0.72487000000000001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3823.1</v>
      </c>
      <c r="D34" s="38">
        <v>3823.8666666666668</v>
      </c>
      <c r="E34" s="38">
        <v>3783.7333333333336</v>
      </c>
      <c r="F34" s="38">
        <v>3744.3666666666668</v>
      </c>
      <c r="G34" s="38">
        <v>3704.2333333333336</v>
      </c>
      <c r="H34" s="38">
        <v>3863.2333333333336</v>
      </c>
      <c r="I34" s="38">
        <v>3903.3666666666668</v>
      </c>
      <c r="J34" s="38">
        <v>3942.7333333333336</v>
      </c>
      <c r="K34" s="31">
        <v>3864</v>
      </c>
      <c r="L34" s="31">
        <v>3784.5</v>
      </c>
      <c r="M34" s="31">
        <v>0.92640999999999996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2328.85</v>
      </c>
      <c r="D35" s="38">
        <v>2333.2833333333333</v>
      </c>
      <c r="E35" s="38">
        <v>2311.7166666666667</v>
      </c>
      <c r="F35" s="38">
        <v>2294.5833333333335</v>
      </c>
      <c r="G35" s="38">
        <v>2273.0166666666669</v>
      </c>
      <c r="H35" s="38">
        <v>2350.4166666666665</v>
      </c>
      <c r="I35" s="38">
        <v>2371.9833333333331</v>
      </c>
      <c r="J35" s="38">
        <v>2389.1166666666663</v>
      </c>
      <c r="K35" s="31">
        <v>2354.85</v>
      </c>
      <c r="L35" s="31">
        <v>2316.15</v>
      </c>
      <c r="M35" s="31">
        <v>0.21554000000000001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627.79999999999995</v>
      </c>
      <c r="D36" s="38">
        <v>626.94999999999993</v>
      </c>
      <c r="E36" s="38">
        <v>622.89999999999986</v>
      </c>
      <c r="F36" s="38">
        <v>617.99999999999989</v>
      </c>
      <c r="G36" s="38">
        <v>613.94999999999982</v>
      </c>
      <c r="H36" s="38">
        <v>631.84999999999991</v>
      </c>
      <c r="I36" s="38">
        <v>635.89999999999986</v>
      </c>
      <c r="J36" s="38">
        <v>640.79999999999995</v>
      </c>
      <c r="K36" s="31">
        <v>631</v>
      </c>
      <c r="L36" s="31">
        <v>622.04999999999995</v>
      </c>
      <c r="M36" s="31">
        <v>6.1968899999999998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2874.05</v>
      </c>
      <c r="D37" s="38">
        <v>2878.0333333333333</v>
      </c>
      <c r="E37" s="38">
        <v>2827.0666666666666</v>
      </c>
      <c r="F37" s="38">
        <v>2780.0833333333335</v>
      </c>
      <c r="G37" s="38">
        <v>2729.1166666666668</v>
      </c>
      <c r="H37" s="38">
        <v>2925.0166666666664</v>
      </c>
      <c r="I37" s="38">
        <v>2975.9833333333327</v>
      </c>
      <c r="J37" s="38">
        <v>3022.9666666666662</v>
      </c>
      <c r="K37" s="31">
        <v>2929</v>
      </c>
      <c r="L37" s="31">
        <v>2831.05</v>
      </c>
      <c r="M37" s="31">
        <v>2.9465400000000002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465.25</v>
      </c>
      <c r="D38" s="38">
        <v>462.61666666666662</v>
      </c>
      <c r="E38" s="38">
        <v>456.23333333333323</v>
      </c>
      <c r="F38" s="38">
        <v>447.21666666666664</v>
      </c>
      <c r="G38" s="38">
        <v>440.83333333333326</v>
      </c>
      <c r="H38" s="38">
        <v>471.63333333333321</v>
      </c>
      <c r="I38" s="38">
        <v>478.01666666666654</v>
      </c>
      <c r="J38" s="38">
        <v>487.03333333333319</v>
      </c>
      <c r="K38" s="31">
        <v>469</v>
      </c>
      <c r="L38" s="31">
        <v>453.6</v>
      </c>
      <c r="M38" s="31">
        <v>35.544930000000001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1761.8</v>
      </c>
      <c r="D39" s="38">
        <v>1760.2</v>
      </c>
      <c r="E39" s="38">
        <v>1747.15</v>
      </c>
      <c r="F39" s="38">
        <v>1732.5</v>
      </c>
      <c r="G39" s="38">
        <v>1719.45</v>
      </c>
      <c r="H39" s="38">
        <v>1774.8500000000001</v>
      </c>
      <c r="I39" s="38">
        <v>1787.8999999999999</v>
      </c>
      <c r="J39" s="38">
        <v>1802.5500000000002</v>
      </c>
      <c r="K39" s="31">
        <v>1773.25</v>
      </c>
      <c r="L39" s="31">
        <v>1745.55</v>
      </c>
      <c r="M39" s="31">
        <v>1.59168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984.45</v>
      </c>
      <c r="D40" s="38">
        <v>975.91666666666663</v>
      </c>
      <c r="E40" s="38">
        <v>951.83333333333326</v>
      </c>
      <c r="F40" s="38">
        <v>919.21666666666658</v>
      </c>
      <c r="G40" s="38">
        <v>895.13333333333321</v>
      </c>
      <c r="H40" s="38">
        <v>1008.5333333333333</v>
      </c>
      <c r="I40" s="38">
        <v>1032.6166666666666</v>
      </c>
      <c r="J40" s="38">
        <v>1065.2333333333333</v>
      </c>
      <c r="K40" s="31">
        <v>1000</v>
      </c>
      <c r="L40" s="31">
        <v>943.3</v>
      </c>
      <c r="M40" s="31">
        <v>7.0639000000000003</v>
      </c>
      <c r="N40" s="1"/>
      <c r="O40" s="1"/>
    </row>
    <row r="41" spans="1:15" ht="12.75" customHeight="1">
      <c r="A41" s="33">
        <v>31</v>
      </c>
      <c r="B41" s="58" t="s">
        <v>856</v>
      </c>
      <c r="C41" s="31">
        <v>4971.3500000000004</v>
      </c>
      <c r="D41" s="38">
        <v>5065.45</v>
      </c>
      <c r="E41" s="38">
        <v>4780.95</v>
      </c>
      <c r="F41" s="38">
        <v>4590.55</v>
      </c>
      <c r="G41" s="38">
        <v>4306.05</v>
      </c>
      <c r="H41" s="38">
        <v>5255.8499999999995</v>
      </c>
      <c r="I41" s="38">
        <v>5540.3499999999995</v>
      </c>
      <c r="J41" s="38">
        <v>5730.7499999999991</v>
      </c>
      <c r="K41" s="31">
        <v>5349.95</v>
      </c>
      <c r="L41" s="31">
        <v>4875.05</v>
      </c>
      <c r="M41" s="31">
        <v>9.9377399999999998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1534.85</v>
      </c>
      <c r="D42" s="38">
        <v>1537.5833333333333</v>
      </c>
      <c r="E42" s="38">
        <v>1507.1666666666665</v>
      </c>
      <c r="F42" s="38">
        <v>1479.4833333333333</v>
      </c>
      <c r="G42" s="38">
        <v>1449.0666666666666</v>
      </c>
      <c r="H42" s="38">
        <v>1565.2666666666664</v>
      </c>
      <c r="I42" s="38">
        <v>1595.6833333333329</v>
      </c>
      <c r="J42" s="38">
        <v>1623.3666666666663</v>
      </c>
      <c r="K42" s="31">
        <v>1568</v>
      </c>
      <c r="L42" s="31">
        <v>1509.9</v>
      </c>
      <c r="M42" s="31">
        <v>6.5266999999999999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4932.6499999999996</v>
      </c>
      <c r="D43" s="38">
        <v>4906.0333333333328</v>
      </c>
      <c r="E43" s="38">
        <v>4866.6166666666659</v>
      </c>
      <c r="F43" s="38">
        <v>4800.583333333333</v>
      </c>
      <c r="G43" s="38">
        <v>4761.1666666666661</v>
      </c>
      <c r="H43" s="38">
        <v>4972.0666666666657</v>
      </c>
      <c r="I43" s="38">
        <v>5011.4833333333336</v>
      </c>
      <c r="J43" s="38">
        <v>5077.5166666666655</v>
      </c>
      <c r="K43" s="31">
        <v>4945.45</v>
      </c>
      <c r="L43" s="31">
        <v>4840</v>
      </c>
      <c r="M43" s="31">
        <v>2.43126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398.8</v>
      </c>
      <c r="D44" s="38">
        <v>396.25</v>
      </c>
      <c r="E44" s="38">
        <v>392.7</v>
      </c>
      <c r="F44" s="38">
        <v>386.59999999999997</v>
      </c>
      <c r="G44" s="38">
        <v>383.04999999999995</v>
      </c>
      <c r="H44" s="38">
        <v>402.35</v>
      </c>
      <c r="I44" s="38">
        <v>405.9</v>
      </c>
      <c r="J44" s="38">
        <v>412.00000000000006</v>
      </c>
      <c r="K44" s="31">
        <v>399.8</v>
      </c>
      <c r="L44" s="31">
        <v>390.15</v>
      </c>
      <c r="M44" s="31">
        <v>12.65957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266.60000000000002</v>
      </c>
      <c r="D45" s="38">
        <v>268.03333333333336</v>
      </c>
      <c r="E45" s="38">
        <v>263.4666666666667</v>
      </c>
      <c r="F45" s="38">
        <v>260.33333333333331</v>
      </c>
      <c r="G45" s="38">
        <v>255.76666666666665</v>
      </c>
      <c r="H45" s="38">
        <v>271.16666666666674</v>
      </c>
      <c r="I45" s="38">
        <v>275.73333333333346</v>
      </c>
      <c r="J45" s="38">
        <v>278.86666666666679</v>
      </c>
      <c r="K45" s="31">
        <v>272.60000000000002</v>
      </c>
      <c r="L45" s="31">
        <v>264.89999999999998</v>
      </c>
      <c r="M45" s="31">
        <v>5.4441800000000002</v>
      </c>
      <c r="N45" s="1"/>
      <c r="O45" s="1"/>
    </row>
    <row r="46" spans="1:15" ht="12.75" customHeight="1">
      <c r="A46" s="33">
        <v>36</v>
      </c>
      <c r="B46" s="58" t="s">
        <v>855</v>
      </c>
      <c r="C46" s="31">
        <v>558.15</v>
      </c>
      <c r="D46" s="38">
        <v>555.83333333333326</v>
      </c>
      <c r="E46" s="38">
        <v>548.86666666666656</v>
      </c>
      <c r="F46" s="38">
        <v>539.58333333333326</v>
      </c>
      <c r="G46" s="38">
        <v>532.61666666666656</v>
      </c>
      <c r="H46" s="38">
        <v>565.11666666666656</v>
      </c>
      <c r="I46" s="38">
        <v>572.08333333333326</v>
      </c>
      <c r="J46" s="38">
        <v>581.36666666666656</v>
      </c>
      <c r="K46" s="31">
        <v>562.79999999999995</v>
      </c>
      <c r="L46" s="31">
        <v>546.54999999999995</v>
      </c>
      <c r="M46" s="31">
        <v>1.3368100000000001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493.6</v>
      </c>
      <c r="D47" s="38">
        <v>495.58333333333331</v>
      </c>
      <c r="E47" s="38">
        <v>489.61666666666662</v>
      </c>
      <c r="F47" s="38">
        <v>485.63333333333333</v>
      </c>
      <c r="G47" s="38">
        <v>479.66666666666663</v>
      </c>
      <c r="H47" s="38">
        <v>499.56666666666661</v>
      </c>
      <c r="I47" s="38">
        <v>505.5333333333333</v>
      </c>
      <c r="J47" s="38">
        <v>509.51666666666659</v>
      </c>
      <c r="K47" s="31">
        <v>501.55</v>
      </c>
      <c r="L47" s="31">
        <v>491.6</v>
      </c>
      <c r="M47" s="31">
        <v>0.86650000000000005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186.85</v>
      </c>
      <c r="D48" s="38">
        <v>186.81666666666663</v>
      </c>
      <c r="E48" s="38">
        <v>184.68333333333328</v>
      </c>
      <c r="F48" s="38">
        <v>182.51666666666665</v>
      </c>
      <c r="G48" s="38">
        <v>180.3833333333333</v>
      </c>
      <c r="H48" s="38">
        <v>188.98333333333326</v>
      </c>
      <c r="I48" s="38">
        <v>191.11666666666665</v>
      </c>
      <c r="J48" s="38">
        <v>193.28333333333325</v>
      </c>
      <c r="K48" s="31">
        <v>188.95</v>
      </c>
      <c r="L48" s="31">
        <v>184.65</v>
      </c>
      <c r="M48" s="31">
        <v>89.614400000000003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3182.3</v>
      </c>
      <c r="D49" s="38">
        <v>3173.9833333333336</v>
      </c>
      <c r="E49" s="38">
        <v>3160.4666666666672</v>
      </c>
      <c r="F49" s="38">
        <v>3138.6333333333337</v>
      </c>
      <c r="G49" s="38">
        <v>3125.1166666666672</v>
      </c>
      <c r="H49" s="38">
        <v>3195.8166666666671</v>
      </c>
      <c r="I49" s="38">
        <v>3209.3333333333335</v>
      </c>
      <c r="J49" s="38">
        <v>3231.166666666667</v>
      </c>
      <c r="K49" s="31">
        <v>3187.5</v>
      </c>
      <c r="L49" s="31">
        <v>3152.15</v>
      </c>
      <c r="M49" s="31">
        <v>3.5333000000000001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311.85000000000002</v>
      </c>
      <c r="D50" s="38">
        <v>315.2166666666667</v>
      </c>
      <c r="E50" s="38">
        <v>307.63333333333338</v>
      </c>
      <c r="F50" s="38">
        <v>303.41666666666669</v>
      </c>
      <c r="G50" s="38">
        <v>295.83333333333337</v>
      </c>
      <c r="H50" s="38">
        <v>319.43333333333339</v>
      </c>
      <c r="I50" s="38">
        <v>327.01666666666665</v>
      </c>
      <c r="J50" s="38">
        <v>331.23333333333341</v>
      </c>
      <c r="K50" s="31">
        <v>322.8</v>
      </c>
      <c r="L50" s="31">
        <v>311</v>
      </c>
      <c r="M50" s="31">
        <v>3.30708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1981.2</v>
      </c>
      <c r="D51" s="38">
        <v>1972.0666666666666</v>
      </c>
      <c r="E51" s="38">
        <v>1944.1333333333332</v>
      </c>
      <c r="F51" s="38">
        <v>1907.0666666666666</v>
      </c>
      <c r="G51" s="38">
        <v>1879.1333333333332</v>
      </c>
      <c r="H51" s="38">
        <v>2009.1333333333332</v>
      </c>
      <c r="I51" s="38">
        <v>2037.0666666666666</v>
      </c>
      <c r="J51" s="38">
        <v>2074.1333333333332</v>
      </c>
      <c r="K51" s="31">
        <v>2000</v>
      </c>
      <c r="L51" s="31">
        <v>1935</v>
      </c>
      <c r="M51" s="31">
        <v>8.1606000000000005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6775.3</v>
      </c>
      <c r="D52" s="38">
        <v>6769.0999999999995</v>
      </c>
      <c r="E52" s="38">
        <v>6726.2499999999991</v>
      </c>
      <c r="F52" s="38">
        <v>6677.2</v>
      </c>
      <c r="G52" s="38">
        <v>6634.3499999999995</v>
      </c>
      <c r="H52" s="38">
        <v>6818.1499999999987</v>
      </c>
      <c r="I52" s="38">
        <v>6860.9999999999991</v>
      </c>
      <c r="J52" s="38">
        <v>6910.0499999999984</v>
      </c>
      <c r="K52" s="31">
        <v>6811.95</v>
      </c>
      <c r="L52" s="31">
        <v>6720.05</v>
      </c>
      <c r="M52" s="31">
        <v>0.22744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708.85</v>
      </c>
      <c r="D53" s="38">
        <v>710.30000000000007</v>
      </c>
      <c r="E53" s="38">
        <v>703.90000000000009</v>
      </c>
      <c r="F53" s="38">
        <v>698.95</v>
      </c>
      <c r="G53" s="38">
        <v>692.55000000000007</v>
      </c>
      <c r="H53" s="38">
        <v>715.25000000000011</v>
      </c>
      <c r="I53" s="38">
        <v>721.65</v>
      </c>
      <c r="J53" s="38">
        <v>726.60000000000014</v>
      </c>
      <c r="K53" s="31">
        <v>716.7</v>
      </c>
      <c r="L53" s="31">
        <v>705.35</v>
      </c>
      <c r="M53" s="31">
        <v>17.046790000000001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853.4</v>
      </c>
      <c r="D54" s="38">
        <v>856.2833333333333</v>
      </c>
      <c r="E54" s="38">
        <v>845.71666666666658</v>
      </c>
      <c r="F54" s="38">
        <v>838.0333333333333</v>
      </c>
      <c r="G54" s="38">
        <v>827.46666666666658</v>
      </c>
      <c r="H54" s="38">
        <v>863.96666666666658</v>
      </c>
      <c r="I54" s="38">
        <v>874.53333333333319</v>
      </c>
      <c r="J54" s="38">
        <v>882.21666666666658</v>
      </c>
      <c r="K54" s="31">
        <v>866.85</v>
      </c>
      <c r="L54" s="31">
        <v>848.6</v>
      </c>
      <c r="M54" s="31">
        <v>14.940340000000001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405.7</v>
      </c>
      <c r="D55" s="38">
        <v>405.10000000000008</v>
      </c>
      <c r="E55" s="38">
        <v>400.70000000000016</v>
      </c>
      <c r="F55" s="38">
        <v>395.7000000000001</v>
      </c>
      <c r="G55" s="38">
        <v>391.30000000000018</v>
      </c>
      <c r="H55" s="38">
        <v>410.10000000000014</v>
      </c>
      <c r="I55" s="38">
        <v>414.50000000000011</v>
      </c>
      <c r="J55" s="38">
        <v>419.50000000000011</v>
      </c>
      <c r="K55" s="31">
        <v>409.5</v>
      </c>
      <c r="L55" s="31">
        <v>400.1</v>
      </c>
      <c r="M55" s="31">
        <v>0.96919999999999995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3547.7</v>
      </c>
      <c r="D56" s="38">
        <v>3544.9</v>
      </c>
      <c r="E56" s="38">
        <v>3524.8</v>
      </c>
      <c r="F56" s="38">
        <v>3501.9</v>
      </c>
      <c r="G56" s="38">
        <v>3481.8</v>
      </c>
      <c r="H56" s="38">
        <v>3567.8</v>
      </c>
      <c r="I56" s="38">
        <v>3587.8999999999996</v>
      </c>
      <c r="J56" s="38">
        <v>3610.8</v>
      </c>
      <c r="K56" s="31">
        <v>3565</v>
      </c>
      <c r="L56" s="31">
        <v>3522</v>
      </c>
      <c r="M56" s="31">
        <v>3.1991999999999998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952.6</v>
      </c>
      <c r="D57" s="38">
        <v>950.26666666666677</v>
      </c>
      <c r="E57" s="38">
        <v>946.28333333333353</v>
      </c>
      <c r="F57" s="38">
        <v>939.96666666666681</v>
      </c>
      <c r="G57" s="38">
        <v>935.98333333333358</v>
      </c>
      <c r="H57" s="38">
        <v>956.58333333333348</v>
      </c>
      <c r="I57" s="38">
        <v>960.56666666666683</v>
      </c>
      <c r="J57" s="38">
        <v>966.88333333333344</v>
      </c>
      <c r="K57" s="31">
        <v>954.25</v>
      </c>
      <c r="L57" s="31">
        <v>943.95</v>
      </c>
      <c r="M57" s="31">
        <v>68.221549999999993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4610.8500000000004</v>
      </c>
      <c r="D58" s="38">
        <v>4611.2</v>
      </c>
      <c r="E58" s="38">
        <v>4592.45</v>
      </c>
      <c r="F58" s="38">
        <v>4574.05</v>
      </c>
      <c r="G58" s="38">
        <v>4555.3</v>
      </c>
      <c r="H58" s="38">
        <v>4629.5999999999995</v>
      </c>
      <c r="I58" s="38">
        <v>4648.3499999999995</v>
      </c>
      <c r="J58" s="38">
        <v>4666.7499999999991</v>
      </c>
      <c r="K58" s="31">
        <v>4629.95</v>
      </c>
      <c r="L58" s="31">
        <v>4592.8</v>
      </c>
      <c r="M58" s="31">
        <v>1.1849099999999999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7048.2</v>
      </c>
      <c r="D59" s="38">
        <v>6970.7333333333336</v>
      </c>
      <c r="E59" s="38">
        <v>6878.4666666666672</v>
      </c>
      <c r="F59" s="38">
        <v>6708.7333333333336</v>
      </c>
      <c r="G59" s="38">
        <v>6616.4666666666672</v>
      </c>
      <c r="H59" s="38">
        <v>7140.4666666666672</v>
      </c>
      <c r="I59" s="38">
        <v>7232.7333333333336</v>
      </c>
      <c r="J59" s="38">
        <v>7402.4666666666672</v>
      </c>
      <c r="K59" s="31">
        <v>7063</v>
      </c>
      <c r="L59" s="31">
        <v>6801</v>
      </c>
      <c r="M59" s="31">
        <v>12.308310000000001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1478.3</v>
      </c>
      <c r="D60" s="38">
        <v>1471.2666666666667</v>
      </c>
      <c r="E60" s="38">
        <v>1458.0333333333333</v>
      </c>
      <c r="F60" s="38">
        <v>1437.7666666666667</v>
      </c>
      <c r="G60" s="38">
        <v>1424.5333333333333</v>
      </c>
      <c r="H60" s="38">
        <v>1491.5333333333333</v>
      </c>
      <c r="I60" s="38">
        <v>1504.7666666666664</v>
      </c>
      <c r="J60" s="38">
        <v>1525.0333333333333</v>
      </c>
      <c r="K60" s="31">
        <v>1484.5</v>
      </c>
      <c r="L60" s="31">
        <v>1451</v>
      </c>
      <c r="M60" s="31">
        <v>14.98685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7001.8</v>
      </c>
      <c r="D61" s="38">
        <v>6992.2833333333328</v>
      </c>
      <c r="E61" s="38">
        <v>6945.6666666666661</v>
      </c>
      <c r="F61" s="38">
        <v>6889.5333333333328</v>
      </c>
      <c r="G61" s="38">
        <v>6842.9166666666661</v>
      </c>
      <c r="H61" s="38">
        <v>7048.4166666666661</v>
      </c>
      <c r="I61" s="38">
        <v>7095.0333333333328</v>
      </c>
      <c r="J61" s="38">
        <v>7151.1666666666661</v>
      </c>
      <c r="K61" s="31">
        <v>7038.9</v>
      </c>
      <c r="L61" s="31">
        <v>6936.15</v>
      </c>
      <c r="M61" s="31">
        <v>0.16144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2070.3000000000002</v>
      </c>
      <c r="D62" s="38">
        <v>2072.5499999999997</v>
      </c>
      <c r="E62" s="38">
        <v>2053.0999999999995</v>
      </c>
      <c r="F62" s="38">
        <v>2035.8999999999996</v>
      </c>
      <c r="G62" s="38">
        <v>2016.4499999999994</v>
      </c>
      <c r="H62" s="38">
        <v>2089.7499999999995</v>
      </c>
      <c r="I62" s="38">
        <v>2109.1999999999994</v>
      </c>
      <c r="J62" s="38">
        <v>2126.3999999999996</v>
      </c>
      <c r="K62" s="31">
        <v>2092</v>
      </c>
      <c r="L62" s="31">
        <v>2055.35</v>
      </c>
      <c r="M62" s="31">
        <v>0.28071000000000002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2382.1</v>
      </c>
      <c r="D63" s="38">
        <v>2386.8166666666666</v>
      </c>
      <c r="E63" s="38">
        <v>2363.9833333333331</v>
      </c>
      <c r="F63" s="38">
        <v>2345.8666666666663</v>
      </c>
      <c r="G63" s="38">
        <v>2323.0333333333328</v>
      </c>
      <c r="H63" s="38">
        <v>2404.9333333333334</v>
      </c>
      <c r="I63" s="38">
        <v>2427.7666666666673</v>
      </c>
      <c r="J63" s="38">
        <v>2445.8833333333337</v>
      </c>
      <c r="K63" s="31">
        <v>2409.65</v>
      </c>
      <c r="L63" s="31">
        <v>2368.6999999999998</v>
      </c>
      <c r="M63" s="31">
        <v>1.9653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389.4</v>
      </c>
      <c r="D64" s="38">
        <v>387.31666666666666</v>
      </c>
      <c r="E64" s="38">
        <v>384.13333333333333</v>
      </c>
      <c r="F64" s="38">
        <v>378.86666666666667</v>
      </c>
      <c r="G64" s="38">
        <v>375.68333333333334</v>
      </c>
      <c r="H64" s="38">
        <v>392.58333333333331</v>
      </c>
      <c r="I64" s="38">
        <v>395.76666666666659</v>
      </c>
      <c r="J64" s="38">
        <v>401.0333333333333</v>
      </c>
      <c r="K64" s="31">
        <v>390.5</v>
      </c>
      <c r="L64" s="31">
        <v>382.05</v>
      </c>
      <c r="M64" s="31">
        <v>8.7732500000000009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230.55</v>
      </c>
      <c r="D65" s="38">
        <v>230.0333333333333</v>
      </c>
      <c r="E65" s="38">
        <v>228.21666666666661</v>
      </c>
      <c r="F65" s="38">
        <v>225.8833333333333</v>
      </c>
      <c r="G65" s="38">
        <v>224.06666666666661</v>
      </c>
      <c r="H65" s="38">
        <v>232.36666666666662</v>
      </c>
      <c r="I65" s="38">
        <v>234.18333333333334</v>
      </c>
      <c r="J65" s="38">
        <v>236.51666666666662</v>
      </c>
      <c r="K65" s="31">
        <v>231.85</v>
      </c>
      <c r="L65" s="31">
        <v>227.7</v>
      </c>
      <c r="M65" s="31">
        <v>56.79992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190.9</v>
      </c>
      <c r="D66" s="38">
        <v>191.04999999999998</v>
      </c>
      <c r="E66" s="38">
        <v>189.74999999999997</v>
      </c>
      <c r="F66" s="38">
        <v>188.6</v>
      </c>
      <c r="G66" s="38">
        <v>187.29999999999998</v>
      </c>
      <c r="H66" s="38">
        <v>192.19999999999996</v>
      </c>
      <c r="I66" s="38">
        <v>193.49999999999997</v>
      </c>
      <c r="J66" s="38">
        <v>194.64999999999995</v>
      </c>
      <c r="K66" s="31">
        <v>192.35</v>
      </c>
      <c r="L66" s="31">
        <v>189.9</v>
      </c>
      <c r="M66" s="31">
        <v>115.18119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89.5</v>
      </c>
      <c r="D67" s="38">
        <v>90.100000000000009</v>
      </c>
      <c r="E67" s="38">
        <v>88.600000000000023</v>
      </c>
      <c r="F67" s="38">
        <v>87.700000000000017</v>
      </c>
      <c r="G67" s="38">
        <v>86.200000000000031</v>
      </c>
      <c r="H67" s="38">
        <v>91.000000000000014</v>
      </c>
      <c r="I67" s="38">
        <v>92.499999999999986</v>
      </c>
      <c r="J67" s="38">
        <v>93.4</v>
      </c>
      <c r="K67" s="31">
        <v>91.6</v>
      </c>
      <c r="L67" s="31">
        <v>89.2</v>
      </c>
      <c r="M67" s="31">
        <v>109.01499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38.25</v>
      </c>
      <c r="D68" s="38">
        <v>38.466666666666669</v>
      </c>
      <c r="E68" s="38">
        <v>37.88333333333334</v>
      </c>
      <c r="F68" s="38">
        <v>37.516666666666673</v>
      </c>
      <c r="G68" s="38">
        <v>36.933333333333344</v>
      </c>
      <c r="H68" s="38">
        <v>38.833333333333336</v>
      </c>
      <c r="I68" s="38">
        <v>39.416666666666664</v>
      </c>
      <c r="J68" s="38">
        <v>39.783333333333331</v>
      </c>
      <c r="K68" s="31">
        <v>39.049999999999997</v>
      </c>
      <c r="L68" s="31">
        <v>38.1</v>
      </c>
      <c r="M68" s="31">
        <v>255.59961999999999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2494.5</v>
      </c>
      <c r="D69" s="38">
        <v>2507.15</v>
      </c>
      <c r="E69" s="38">
        <v>2478.3500000000004</v>
      </c>
      <c r="F69" s="38">
        <v>2462.2000000000003</v>
      </c>
      <c r="G69" s="38">
        <v>2433.4000000000005</v>
      </c>
      <c r="H69" s="38">
        <v>2523.3000000000002</v>
      </c>
      <c r="I69" s="38">
        <v>2552.1000000000004</v>
      </c>
      <c r="J69" s="38">
        <v>2568.25</v>
      </c>
      <c r="K69" s="31">
        <v>2535.9499999999998</v>
      </c>
      <c r="L69" s="31">
        <v>2491</v>
      </c>
      <c r="M69" s="31">
        <v>9.6379999999999993E-2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1732.65</v>
      </c>
      <c r="D70" s="38">
        <v>1728.8500000000001</v>
      </c>
      <c r="E70" s="38">
        <v>1718.8500000000004</v>
      </c>
      <c r="F70" s="38">
        <v>1705.0500000000002</v>
      </c>
      <c r="G70" s="38">
        <v>1695.0500000000004</v>
      </c>
      <c r="H70" s="38">
        <v>1742.6500000000003</v>
      </c>
      <c r="I70" s="38">
        <v>1752.6499999999999</v>
      </c>
      <c r="J70" s="38">
        <v>1766.4500000000003</v>
      </c>
      <c r="K70" s="31">
        <v>1738.85</v>
      </c>
      <c r="L70" s="31">
        <v>1715.05</v>
      </c>
      <c r="M70" s="31">
        <v>2.5269599999999999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4781.45</v>
      </c>
      <c r="D71" s="38">
        <v>4760.4833333333336</v>
      </c>
      <c r="E71" s="38">
        <v>4720.9666666666672</v>
      </c>
      <c r="F71" s="38">
        <v>4660.4833333333336</v>
      </c>
      <c r="G71" s="38">
        <v>4620.9666666666672</v>
      </c>
      <c r="H71" s="38">
        <v>4820.9666666666672</v>
      </c>
      <c r="I71" s="38">
        <v>4860.4833333333336</v>
      </c>
      <c r="J71" s="38">
        <v>4920.9666666666672</v>
      </c>
      <c r="K71" s="31">
        <v>4800</v>
      </c>
      <c r="L71" s="31">
        <v>4700</v>
      </c>
      <c r="M71" s="31">
        <v>7.6560000000000003E-2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2069.3000000000002</v>
      </c>
      <c r="D72" s="38">
        <v>2058.6333333333332</v>
      </c>
      <c r="E72" s="38">
        <v>2040.6666666666665</v>
      </c>
      <c r="F72" s="38">
        <v>2012.0333333333333</v>
      </c>
      <c r="G72" s="38">
        <v>1994.0666666666666</v>
      </c>
      <c r="H72" s="38">
        <v>2087.2666666666664</v>
      </c>
      <c r="I72" s="38">
        <v>2105.2333333333336</v>
      </c>
      <c r="J72" s="38">
        <v>2133.8666666666663</v>
      </c>
      <c r="K72" s="31">
        <v>2076.6</v>
      </c>
      <c r="L72" s="31">
        <v>2030</v>
      </c>
      <c r="M72" s="31">
        <v>4.5258599999999998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705.8</v>
      </c>
      <c r="D73" s="38">
        <v>703.91666666666663</v>
      </c>
      <c r="E73" s="38">
        <v>700.88333333333321</v>
      </c>
      <c r="F73" s="38">
        <v>695.96666666666658</v>
      </c>
      <c r="G73" s="38">
        <v>692.93333333333317</v>
      </c>
      <c r="H73" s="38">
        <v>708.83333333333326</v>
      </c>
      <c r="I73" s="38">
        <v>711.86666666666679</v>
      </c>
      <c r="J73" s="38">
        <v>716.7833333333333</v>
      </c>
      <c r="K73" s="31">
        <v>706.95</v>
      </c>
      <c r="L73" s="31">
        <v>699</v>
      </c>
      <c r="M73" s="31">
        <v>3.35663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1110.1500000000001</v>
      </c>
      <c r="D74" s="38">
        <v>1115.4666666666667</v>
      </c>
      <c r="E74" s="38">
        <v>1099.9333333333334</v>
      </c>
      <c r="F74" s="38">
        <v>1089.7166666666667</v>
      </c>
      <c r="G74" s="38">
        <v>1074.1833333333334</v>
      </c>
      <c r="H74" s="38">
        <v>1125.6833333333334</v>
      </c>
      <c r="I74" s="38">
        <v>1141.2166666666667</v>
      </c>
      <c r="J74" s="38">
        <v>1151.4333333333334</v>
      </c>
      <c r="K74" s="31">
        <v>1131</v>
      </c>
      <c r="L74" s="31">
        <v>1105.25</v>
      </c>
      <c r="M74" s="31">
        <v>2.2119900000000001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129.25</v>
      </c>
      <c r="D75" s="38">
        <v>128.70000000000002</v>
      </c>
      <c r="E75" s="38">
        <v>127.70000000000005</v>
      </c>
      <c r="F75" s="38">
        <v>126.15000000000003</v>
      </c>
      <c r="G75" s="38">
        <v>125.15000000000006</v>
      </c>
      <c r="H75" s="38">
        <v>130.25000000000003</v>
      </c>
      <c r="I75" s="38">
        <v>131.24999999999997</v>
      </c>
      <c r="J75" s="38">
        <v>132.80000000000001</v>
      </c>
      <c r="K75" s="31">
        <v>129.69999999999999</v>
      </c>
      <c r="L75" s="31">
        <v>127.15</v>
      </c>
      <c r="M75" s="31">
        <v>50.632019999999997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980.05</v>
      </c>
      <c r="D76" s="38">
        <v>979.54999999999984</v>
      </c>
      <c r="E76" s="38">
        <v>967.79999999999973</v>
      </c>
      <c r="F76" s="38">
        <v>955.54999999999984</v>
      </c>
      <c r="G76" s="38">
        <v>943.79999999999973</v>
      </c>
      <c r="H76" s="38">
        <v>991.79999999999973</v>
      </c>
      <c r="I76" s="38">
        <v>1003.55</v>
      </c>
      <c r="J76" s="38">
        <v>1015.7999999999997</v>
      </c>
      <c r="K76" s="31">
        <v>991.3</v>
      </c>
      <c r="L76" s="31">
        <v>967.3</v>
      </c>
      <c r="M76" s="31">
        <v>28.249600000000001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100.95</v>
      </c>
      <c r="D77" s="38">
        <v>99.883333333333326</v>
      </c>
      <c r="E77" s="38">
        <v>98.566666666666649</v>
      </c>
      <c r="F77" s="38">
        <v>96.183333333333323</v>
      </c>
      <c r="G77" s="38">
        <v>94.866666666666646</v>
      </c>
      <c r="H77" s="38">
        <v>102.26666666666665</v>
      </c>
      <c r="I77" s="38">
        <v>103.58333333333331</v>
      </c>
      <c r="J77" s="38">
        <v>105.96666666666665</v>
      </c>
      <c r="K77" s="31">
        <v>101.2</v>
      </c>
      <c r="L77" s="31">
        <v>97.5</v>
      </c>
      <c r="M77" s="31">
        <v>203.6558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352.05</v>
      </c>
      <c r="D78" s="38">
        <v>352.5333333333333</v>
      </c>
      <c r="E78" s="38">
        <v>350.16666666666663</v>
      </c>
      <c r="F78" s="38">
        <v>348.2833333333333</v>
      </c>
      <c r="G78" s="38">
        <v>345.91666666666663</v>
      </c>
      <c r="H78" s="38">
        <v>354.41666666666663</v>
      </c>
      <c r="I78" s="38">
        <v>356.7833333333333</v>
      </c>
      <c r="J78" s="38">
        <v>358.66666666666663</v>
      </c>
      <c r="K78" s="31">
        <v>354.9</v>
      </c>
      <c r="L78" s="31">
        <v>350.65</v>
      </c>
      <c r="M78" s="31">
        <v>25.90382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871.95</v>
      </c>
      <c r="D79" s="38">
        <v>866.68333333333339</v>
      </c>
      <c r="E79" s="38">
        <v>859.36666666666679</v>
      </c>
      <c r="F79" s="38">
        <v>846.78333333333342</v>
      </c>
      <c r="G79" s="38">
        <v>839.46666666666681</v>
      </c>
      <c r="H79" s="38">
        <v>879.26666666666677</v>
      </c>
      <c r="I79" s="38">
        <v>886.58333333333337</v>
      </c>
      <c r="J79" s="38">
        <v>899.16666666666674</v>
      </c>
      <c r="K79" s="31">
        <v>874</v>
      </c>
      <c r="L79" s="31">
        <v>854.1</v>
      </c>
      <c r="M79" s="31">
        <v>32.201419999999999</v>
      </c>
      <c r="N79" s="1"/>
      <c r="O79" s="1"/>
    </row>
    <row r="80" spans="1:15" ht="12.75" customHeight="1">
      <c r="A80" s="33">
        <v>70</v>
      </c>
      <c r="B80" s="58" t="s">
        <v>857</v>
      </c>
      <c r="C80" s="31">
        <v>480.95</v>
      </c>
      <c r="D80" s="38">
        <v>481.05</v>
      </c>
      <c r="E80" s="38">
        <v>477.90000000000003</v>
      </c>
      <c r="F80" s="38">
        <v>474.85</v>
      </c>
      <c r="G80" s="38">
        <v>471.70000000000005</v>
      </c>
      <c r="H80" s="38">
        <v>484.1</v>
      </c>
      <c r="I80" s="38">
        <v>487.25</v>
      </c>
      <c r="J80" s="38">
        <v>490.3</v>
      </c>
      <c r="K80" s="31">
        <v>484.2</v>
      </c>
      <c r="L80" s="31">
        <v>478</v>
      </c>
      <c r="M80" s="31">
        <v>4.9512700000000001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259.45</v>
      </c>
      <c r="D81" s="38">
        <v>258.90000000000003</v>
      </c>
      <c r="E81" s="38">
        <v>257.80000000000007</v>
      </c>
      <c r="F81" s="38">
        <v>256.15000000000003</v>
      </c>
      <c r="G81" s="38">
        <v>255.05000000000007</v>
      </c>
      <c r="H81" s="38">
        <v>260.55000000000007</v>
      </c>
      <c r="I81" s="38">
        <v>261.65000000000009</v>
      </c>
      <c r="J81" s="38">
        <v>263.30000000000007</v>
      </c>
      <c r="K81" s="31">
        <v>260</v>
      </c>
      <c r="L81" s="31">
        <v>257.25</v>
      </c>
      <c r="M81" s="31">
        <v>13.929309999999999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1126.6500000000001</v>
      </c>
      <c r="D82" s="38">
        <v>1117.8666666666668</v>
      </c>
      <c r="E82" s="38">
        <v>1100.7333333333336</v>
      </c>
      <c r="F82" s="38">
        <v>1074.8166666666668</v>
      </c>
      <c r="G82" s="38">
        <v>1057.6833333333336</v>
      </c>
      <c r="H82" s="38">
        <v>1143.7833333333335</v>
      </c>
      <c r="I82" s="38">
        <v>1160.9166666666667</v>
      </c>
      <c r="J82" s="38">
        <v>1186.8333333333335</v>
      </c>
      <c r="K82" s="31">
        <v>1135</v>
      </c>
      <c r="L82" s="31">
        <v>1091.95</v>
      </c>
      <c r="M82" s="31">
        <v>1.87836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462.6</v>
      </c>
      <c r="D83" s="38">
        <v>459.4666666666667</v>
      </c>
      <c r="E83" s="38">
        <v>455.13333333333338</v>
      </c>
      <c r="F83" s="38">
        <v>447.66666666666669</v>
      </c>
      <c r="G83" s="38">
        <v>443.33333333333337</v>
      </c>
      <c r="H83" s="38">
        <v>466.93333333333339</v>
      </c>
      <c r="I83" s="38">
        <v>471.26666666666665</v>
      </c>
      <c r="J83" s="38">
        <v>478.73333333333341</v>
      </c>
      <c r="K83" s="31">
        <v>463.8</v>
      </c>
      <c r="L83" s="31">
        <v>452</v>
      </c>
      <c r="M83" s="31">
        <v>13.50315</v>
      </c>
      <c r="N83" s="1"/>
      <c r="O83" s="1"/>
    </row>
    <row r="84" spans="1:15" ht="12.75" customHeight="1">
      <c r="A84" s="33">
        <v>74</v>
      </c>
      <c r="B84" s="58" t="s">
        <v>858</v>
      </c>
      <c r="C84" s="31">
        <v>283.85000000000002</v>
      </c>
      <c r="D84" s="38">
        <v>276.53333333333336</v>
      </c>
      <c r="E84" s="38">
        <v>266.66666666666674</v>
      </c>
      <c r="F84" s="38">
        <v>249.48333333333341</v>
      </c>
      <c r="G84" s="38">
        <v>239.61666666666679</v>
      </c>
      <c r="H84" s="38">
        <v>293.7166666666667</v>
      </c>
      <c r="I84" s="38">
        <v>303.58333333333337</v>
      </c>
      <c r="J84" s="38">
        <v>320.76666666666665</v>
      </c>
      <c r="K84" s="31">
        <v>286.39999999999998</v>
      </c>
      <c r="L84" s="31">
        <v>259.35000000000002</v>
      </c>
      <c r="M84" s="31">
        <v>127.68098999999999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6434.3</v>
      </c>
      <c r="D85" s="38">
        <v>6420.5</v>
      </c>
      <c r="E85" s="38">
        <v>6395</v>
      </c>
      <c r="F85" s="38">
        <v>6355.7</v>
      </c>
      <c r="G85" s="38">
        <v>6330.2</v>
      </c>
      <c r="H85" s="38">
        <v>6459.8</v>
      </c>
      <c r="I85" s="38">
        <v>6485.3</v>
      </c>
      <c r="J85" s="38">
        <v>6524.6</v>
      </c>
      <c r="K85" s="31">
        <v>6446</v>
      </c>
      <c r="L85" s="31">
        <v>6381.2</v>
      </c>
      <c r="M85" s="31">
        <v>0.25596000000000002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746.3</v>
      </c>
      <c r="D86" s="38">
        <v>747.18333333333339</v>
      </c>
      <c r="E86" s="38">
        <v>740.36666666666679</v>
      </c>
      <c r="F86" s="38">
        <v>734.43333333333339</v>
      </c>
      <c r="G86" s="38">
        <v>727.61666666666679</v>
      </c>
      <c r="H86" s="38">
        <v>753.11666666666679</v>
      </c>
      <c r="I86" s="38">
        <v>759.93333333333339</v>
      </c>
      <c r="J86" s="38">
        <v>765.86666666666679</v>
      </c>
      <c r="K86" s="31">
        <v>754</v>
      </c>
      <c r="L86" s="31">
        <v>741.25</v>
      </c>
      <c r="M86" s="31">
        <v>0.84952000000000005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986.4</v>
      </c>
      <c r="D87" s="38">
        <v>988.68333333333339</v>
      </c>
      <c r="E87" s="38">
        <v>977.66666666666674</v>
      </c>
      <c r="F87" s="38">
        <v>968.93333333333339</v>
      </c>
      <c r="G87" s="38">
        <v>957.91666666666674</v>
      </c>
      <c r="H87" s="38">
        <v>997.41666666666674</v>
      </c>
      <c r="I87" s="38">
        <v>1008.4333333333334</v>
      </c>
      <c r="J87" s="38">
        <v>1017.1666666666667</v>
      </c>
      <c r="K87" s="31">
        <v>999.7</v>
      </c>
      <c r="L87" s="31">
        <v>979.95</v>
      </c>
      <c r="M87" s="31">
        <v>0.49020999999999998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449.4</v>
      </c>
      <c r="D88" s="38">
        <v>454.81666666666661</v>
      </c>
      <c r="E88" s="38">
        <v>442.68333333333322</v>
      </c>
      <c r="F88" s="38">
        <v>435.96666666666664</v>
      </c>
      <c r="G88" s="38">
        <v>423.83333333333326</v>
      </c>
      <c r="H88" s="38">
        <v>461.53333333333319</v>
      </c>
      <c r="I88" s="38">
        <v>473.66666666666663</v>
      </c>
      <c r="J88" s="38">
        <v>480.38333333333316</v>
      </c>
      <c r="K88" s="31">
        <v>466.95</v>
      </c>
      <c r="L88" s="31">
        <v>448.1</v>
      </c>
      <c r="M88" s="31">
        <v>2.5968100000000001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18263.25</v>
      </c>
      <c r="D89" s="38">
        <v>18258.733333333334</v>
      </c>
      <c r="E89" s="38">
        <v>18179.566666666666</v>
      </c>
      <c r="F89" s="38">
        <v>18095.883333333331</v>
      </c>
      <c r="G89" s="38">
        <v>18016.716666666664</v>
      </c>
      <c r="H89" s="38">
        <v>18342.416666666668</v>
      </c>
      <c r="I89" s="38">
        <v>18421.583333333332</v>
      </c>
      <c r="J89" s="38">
        <v>18505.26666666667</v>
      </c>
      <c r="K89" s="31">
        <v>18337.900000000001</v>
      </c>
      <c r="L89" s="31">
        <v>18175.05</v>
      </c>
      <c r="M89" s="31">
        <v>0.12592999999999999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592.04999999999995</v>
      </c>
      <c r="D90" s="38">
        <v>588.73333333333323</v>
      </c>
      <c r="E90" s="38">
        <v>582.46666666666647</v>
      </c>
      <c r="F90" s="38">
        <v>572.88333333333321</v>
      </c>
      <c r="G90" s="38">
        <v>566.61666666666645</v>
      </c>
      <c r="H90" s="38">
        <v>598.31666666666649</v>
      </c>
      <c r="I90" s="38">
        <v>604.58333333333314</v>
      </c>
      <c r="J90" s="38">
        <v>614.16666666666652</v>
      </c>
      <c r="K90" s="31">
        <v>595</v>
      </c>
      <c r="L90" s="31">
        <v>579.15</v>
      </c>
      <c r="M90" s="31">
        <v>1.3916999999999999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24.15</v>
      </c>
      <c r="D91" s="38">
        <v>24.483333333333331</v>
      </c>
      <c r="E91" s="38">
        <v>23.816666666666663</v>
      </c>
      <c r="F91" s="38">
        <v>23.483333333333331</v>
      </c>
      <c r="G91" s="38">
        <v>22.816666666666663</v>
      </c>
      <c r="H91" s="38">
        <v>24.816666666666663</v>
      </c>
      <c r="I91" s="38">
        <v>25.483333333333327</v>
      </c>
      <c r="J91" s="38">
        <v>25.816666666666663</v>
      </c>
      <c r="K91" s="31">
        <v>25.15</v>
      </c>
      <c r="L91" s="31">
        <v>24.15</v>
      </c>
      <c r="M91" s="31">
        <v>197.45427000000001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4510.5</v>
      </c>
      <c r="D92" s="38">
        <v>4523</v>
      </c>
      <c r="E92" s="38">
        <v>4486</v>
      </c>
      <c r="F92" s="38">
        <v>4461.5</v>
      </c>
      <c r="G92" s="38">
        <v>4424.5</v>
      </c>
      <c r="H92" s="38">
        <v>4547.5</v>
      </c>
      <c r="I92" s="38">
        <v>4584.5</v>
      </c>
      <c r="J92" s="38">
        <v>4609</v>
      </c>
      <c r="K92" s="31">
        <v>4560</v>
      </c>
      <c r="L92" s="31">
        <v>4498.5</v>
      </c>
      <c r="M92" s="31">
        <v>2.4478300000000002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890.05</v>
      </c>
      <c r="D93" s="38">
        <v>883.19999999999993</v>
      </c>
      <c r="E93" s="38">
        <v>870.49999999999989</v>
      </c>
      <c r="F93" s="38">
        <v>850.94999999999993</v>
      </c>
      <c r="G93" s="38">
        <v>838.24999999999989</v>
      </c>
      <c r="H93" s="38">
        <v>902.74999999999989</v>
      </c>
      <c r="I93" s="38">
        <v>915.44999999999993</v>
      </c>
      <c r="J93" s="38">
        <v>934.99999999999989</v>
      </c>
      <c r="K93" s="31">
        <v>895.9</v>
      </c>
      <c r="L93" s="31">
        <v>863.65</v>
      </c>
      <c r="M93" s="31">
        <v>14.024279999999999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1652</v>
      </c>
      <c r="D94" s="38">
        <v>1657.2166666666665</v>
      </c>
      <c r="E94" s="38">
        <v>1644.833333333333</v>
      </c>
      <c r="F94" s="38">
        <v>1637.6666666666665</v>
      </c>
      <c r="G94" s="38">
        <v>1625.2833333333331</v>
      </c>
      <c r="H94" s="38">
        <v>1664.383333333333</v>
      </c>
      <c r="I94" s="38">
        <v>1676.7666666666667</v>
      </c>
      <c r="J94" s="38">
        <v>1683.9333333333329</v>
      </c>
      <c r="K94" s="31">
        <v>1669.6</v>
      </c>
      <c r="L94" s="31">
        <v>1650.05</v>
      </c>
      <c r="M94" s="31">
        <v>0.73633000000000004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315.64999999999998</v>
      </c>
      <c r="D95" s="38">
        <v>315.15000000000003</v>
      </c>
      <c r="E95" s="38">
        <v>310.30000000000007</v>
      </c>
      <c r="F95" s="38">
        <v>304.95000000000005</v>
      </c>
      <c r="G95" s="38">
        <v>300.10000000000008</v>
      </c>
      <c r="H95" s="38">
        <v>320.50000000000006</v>
      </c>
      <c r="I95" s="38">
        <v>325.35000000000008</v>
      </c>
      <c r="J95" s="38">
        <v>330.70000000000005</v>
      </c>
      <c r="K95" s="31">
        <v>320</v>
      </c>
      <c r="L95" s="31">
        <v>309.8</v>
      </c>
      <c r="M95" s="31">
        <v>35.715499999999999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741.85</v>
      </c>
      <c r="D96" s="38">
        <v>738.55000000000007</v>
      </c>
      <c r="E96" s="38">
        <v>730.30000000000018</v>
      </c>
      <c r="F96" s="38">
        <v>718.75000000000011</v>
      </c>
      <c r="G96" s="38">
        <v>710.50000000000023</v>
      </c>
      <c r="H96" s="38">
        <v>750.10000000000014</v>
      </c>
      <c r="I96" s="38">
        <v>758.34999999999991</v>
      </c>
      <c r="J96" s="38">
        <v>769.90000000000009</v>
      </c>
      <c r="K96" s="31">
        <v>746.8</v>
      </c>
      <c r="L96" s="31">
        <v>727</v>
      </c>
      <c r="M96" s="31">
        <v>6.89595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328.15</v>
      </c>
      <c r="D97" s="38">
        <v>328.88333333333333</v>
      </c>
      <c r="E97" s="38">
        <v>326.76666666666665</v>
      </c>
      <c r="F97" s="38">
        <v>325.38333333333333</v>
      </c>
      <c r="G97" s="38">
        <v>323.26666666666665</v>
      </c>
      <c r="H97" s="38">
        <v>330.26666666666665</v>
      </c>
      <c r="I97" s="38">
        <v>332.38333333333333</v>
      </c>
      <c r="J97" s="38">
        <v>333.76666666666665</v>
      </c>
      <c r="K97" s="31">
        <v>331</v>
      </c>
      <c r="L97" s="31">
        <v>327.5</v>
      </c>
      <c r="M97" s="31">
        <v>54.06223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760.2</v>
      </c>
      <c r="D98" s="38">
        <v>782.0333333333333</v>
      </c>
      <c r="E98" s="38">
        <v>724.26666666666665</v>
      </c>
      <c r="F98" s="38">
        <v>688.33333333333337</v>
      </c>
      <c r="G98" s="38">
        <v>630.56666666666672</v>
      </c>
      <c r="H98" s="38">
        <v>817.96666666666658</v>
      </c>
      <c r="I98" s="38">
        <v>875.73333333333323</v>
      </c>
      <c r="J98" s="38">
        <v>911.66666666666652</v>
      </c>
      <c r="K98" s="31">
        <v>839.8</v>
      </c>
      <c r="L98" s="31">
        <v>746.1</v>
      </c>
      <c r="M98" s="31">
        <v>13.57512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1122.6500000000001</v>
      </c>
      <c r="D99" s="38">
        <v>1124.2</v>
      </c>
      <c r="E99" s="38">
        <v>1098.45</v>
      </c>
      <c r="F99" s="38">
        <v>1074.25</v>
      </c>
      <c r="G99" s="38">
        <v>1048.5</v>
      </c>
      <c r="H99" s="38">
        <v>1148.4000000000001</v>
      </c>
      <c r="I99" s="38">
        <v>1174.1500000000001</v>
      </c>
      <c r="J99" s="38">
        <v>1198.3500000000001</v>
      </c>
      <c r="K99" s="31">
        <v>1149.95</v>
      </c>
      <c r="L99" s="31">
        <v>1100</v>
      </c>
      <c r="M99" s="31">
        <v>4.7981999999999996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146.6</v>
      </c>
      <c r="D100" s="38">
        <v>146.74999999999997</v>
      </c>
      <c r="E100" s="38">
        <v>145.29999999999995</v>
      </c>
      <c r="F100" s="38">
        <v>143.99999999999997</v>
      </c>
      <c r="G100" s="38">
        <v>142.54999999999995</v>
      </c>
      <c r="H100" s="38">
        <v>148.04999999999995</v>
      </c>
      <c r="I100" s="38">
        <v>149.49999999999994</v>
      </c>
      <c r="J100" s="38">
        <v>150.79999999999995</v>
      </c>
      <c r="K100" s="31">
        <v>148.19999999999999</v>
      </c>
      <c r="L100" s="31">
        <v>145.44999999999999</v>
      </c>
      <c r="M100" s="31">
        <v>7.1208999999999998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608.45000000000005</v>
      </c>
      <c r="D101" s="38">
        <v>609.9666666666667</v>
      </c>
      <c r="E101" s="38">
        <v>604.98333333333335</v>
      </c>
      <c r="F101" s="38">
        <v>601.51666666666665</v>
      </c>
      <c r="G101" s="38">
        <v>596.5333333333333</v>
      </c>
      <c r="H101" s="38">
        <v>613.43333333333339</v>
      </c>
      <c r="I101" s="38">
        <v>618.41666666666674</v>
      </c>
      <c r="J101" s="38">
        <v>621.88333333333344</v>
      </c>
      <c r="K101" s="31">
        <v>614.95000000000005</v>
      </c>
      <c r="L101" s="31">
        <v>606.5</v>
      </c>
      <c r="M101" s="31">
        <v>0.65910000000000002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2318.85</v>
      </c>
      <c r="D102" s="38">
        <v>2305.1333333333332</v>
      </c>
      <c r="E102" s="38">
        <v>2274.5666666666666</v>
      </c>
      <c r="F102" s="38">
        <v>2230.2833333333333</v>
      </c>
      <c r="G102" s="38">
        <v>2199.7166666666667</v>
      </c>
      <c r="H102" s="38">
        <v>2349.4166666666665</v>
      </c>
      <c r="I102" s="38">
        <v>2379.9833333333331</v>
      </c>
      <c r="J102" s="38">
        <v>2424.2666666666664</v>
      </c>
      <c r="K102" s="31">
        <v>2335.6999999999998</v>
      </c>
      <c r="L102" s="31">
        <v>2260.85</v>
      </c>
      <c r="M102" s="31">
        <v>1.2713699999999999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34.5</v>
      </c>
      <c r="D103" s="38">
        <v>34.716666666666669</v>
      </c>
      <c r="E103" s="38">
        <v>34.033333333333339</v>
      </c>
      <c r="F103" s="38">
        <v>33.56666666666667</v>
      </c>
      <c r="G103" s="38">
        <v>32.88333333333334</v>
      </c>
      <c r="H103" s="38">
        <v>35.183333333333337</v>
      </c>
      <c r="I103" s="38">
        <v>35.866666666666674</v>
      </c>
      <c r="J103" s="38">
        <v>36.333333333333336</v>
      </c>
      <c r="K103" s="31">
        <v>35.4</v>
      </c>
      <c r="L103" s="31">
        <v>34.25</v>
      </c>
      <c r="M103" s="31">
        <v>155.14858000000001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1150.3499999999999</v>
      </c>
      <c r="D104" s="38">
        <v>1152.3166666666666</v>
      </c>
      <c r="E104" s="38">
        <v>1140.6333333333332</v>
      </c>
      <c r="F104" s="38">
        <v>1130.9166666666665</v>
      </c>
      <c r="G104" s="38">
        <v>1119.2333333333331</v>
      </c>
      <c r="H104" s="38">
        <v>1162.0333333333333</v>
      </c>
      <c r="I104" s="38">
        <v>1173.7166666666667</v>
      </c>
      <c r="J104" s="38">
        <v>1183.4333333333334</v>
      </c>
      <c r="K104" s="31">
        <v>1164</v>
      </c>
      <c r="L104" s="31">
        <v>1142.5999999999999</v>
      </c>
      <c r="M104" s="31">
        <v>3.7542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629.20000000000005</v>
      </c>
      <c r="D105" s="38">
        <v>624.48333333333346</v>
      </c>
      <c r="E105" s="38">
        <v>617.8666666666669</v>
      </c>
      <c r="F105" s="38">
        <v>606.53333333333342</v>
      </c>
      <c r="G105" s="38">
        <v>599.91666666666686</v>
      </c>
      <c r="H105" s="38">
        <v>635.81666666666695</v>
      </c>
      <c r="I105" s="38">
        <v>642.43333333333351</v>
      </c>
      <c r="J105" s="38">
        <v>653.76666666666699</v>
      </c>
      <c r="K105" s="31">
        <v>631.1</v>
      </c>
      <c r="L105" s="31">
        <v>613.15</v>
      </c>
      <c r="M105" s="31">
        <v>1.00979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977.4</v>
      </c>
      <c r="D106" s="38">
        <v>982.73333333333323</v>
      </c>
      <c r="E106" s="38">
        <v>958.01666666666642</v>
      </c>
      <c r="F106" s="38">
        <v>938.63333333333321</v>
      </c>
      <c r="G106" s="38">
        <v>913.9166666666664</v>
      </c>
      <c r="H106" s="38">
        <v>1002.1166666666664</v>
      </c>
      <c r="I106" s="38">
        <v>1026.8333333333335</v>
      </c>
      <c r="J106" s="38">
        <v>1046.2166666666665</v>
      </c>
      <c r="K106" s="31">
        <v>1007.45</v>
      </c>
      <c r="L106" s="31">
        <v>963.35</v>
      </c>
      <c r="M106" s="31">
        <v>2.2957700000000001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8565.85</v>
      </c>
      <c r="D107" s="38">
        <v>8584.6833333333343</v>
      </c>
      <c r="E107" s="38">
        <v>8426.9166666666679</v>
      </c>
      <c r="F107" s="38">
        <v>8287.9833333333336</v>
      </c>
      <c r="G107" s="38">
        <v>8130.2166666666672</v>
      </c>
      <c r="H107" s="38">
        <v>8723.6166666666686</v>
      </c>
      <c r="I107" s="38">
        <v>8881.383333333335</v>
      </c>
      <c r="J107" s="38">
        <v>9020.3166666666693</v>
      </c>
      <c r="K107" s="31">
        <v>8742.4500000000007</v>
      </c>
      <c r="L107" s="31">
        <v>8445.75</v>
      </c>
      <c r="M107" s="31">
        <v>0.26307999999999998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77.650000000000006</v>
      </c>
      <c r="D108" s="38">
        <v>77.583333333333329</v>
      </c>
      <c r="E108" s="38">
        <v>77.166666666666657</v>
      </c>
      <c r="F108" s="38">
        <v>76.683333333333323</v>
      </c>
      <c r="G108" s="38">
        <v>76.266666666666652</v>
      </c>
      <c r="H108" s="38">
        <v>78.066666666666663</v>
      </c>
      <c r="I108" s="38">
        <v>78.48333333333332</v>
      </c>
      <c r="J108" s="38">
        <v>78.966666666666669</v>
      </c>
      <c r="K108" s="31">
        <v>78</v>
      </c>
      <c r="L108" s="31">
        <v>77.099999999999994</v>
      </c>
      <c r="M108" s="31">
        <v>15.05186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423.1</v>
      </c>
      <c r="D109" s="38">
        <v>426.36666666666662</v>
      </c>
      <c r="E109" s="38">
        <v>417.73333333333323</v>
      </c>
      <c r="F109" s="38">
        <v>412.36666666666662</v>
      </c>
      <c r="G109" s="38">
        <v>403.73333333333323</v>
      </c>
      <c r="H109" s="38">
        <v>431.73333333333323</v>
      </c>
      <c r="I109" s="38">
        <v>440.36666666666656</v>
      </c>
      <c r="J109" s="38">
        <v>445.73333333333323</v>
      </c>
      <c r="K109" s="31">
        <v>435</v>
      </c>
      <c r="L109" s="31">
        <v>421</v>
      </c>
      <c r="M109" s="31">
        <v>18.752199999999998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503.3</v>
      </c>
      <c r="D110" s="38">
        <v>500.59999999999997</v>
      </c>
      <c r="E110" s="38">
        <v>493.74999999999994</v>
      </c>
      <c r="F110" s="38">
        <v>484.2</v>
      </c>
      <c r="G110" s="38">
        <v>477.34999999999997</v>
      </c>
      <c r="H110" s="38">
        <v>510.14999999999992</v>
      </c>
      <c r="I110" s="38">
        <v>517</v>
      </c>
      <c r="J110" s="38">
        <v>526.54999999999995</v>
      </c>
      <c r="K110" s="31">
        <v>507.45</v>
      </c>
      <c r="L110" s="31">
        <v>491.05</v>
      </c>
      <c r="M110" s="31">
        <v>2.6097000000000001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261.05</v>
      </c>
      <c r="D111" s="38">
        <v>260.75</v>
      </c>
      <c r="E111" s="38">
        <v>258.7</v>
      </c>
      <c r="F111" s="38">
        <v>256.34999999999997</v>
      </c>
      <c r="G111" s="38">
        <v>254.29999999999995</v>
      </c>
      <c r="H111" s="38">
        <v>263.10000000000002</v>
      </c>
      <c r="I111" s="38">
        <v>265.14999999999998</v>
      </c>
      <c r="J111" s="38">
        <v>267.50000000000006</v>
      </c>
      <c r="K111" s="31">
        <v>262.8</v>
      </c>
      <c r="L111" s="31">
        <v>258.39999999999998</v>
      </c>
      <c r="M111" s="31">
        <v>9.3884100000000004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469.8</v>
      </c>
      <c r="D112" s="38">
        <v>466.81666666666666</v>
      </c>
      <c r="E112" s="38">
        <v>448.5333333333333</v>
      </c>
      <c r="F112" s="38">
        <v>427.26666666666665</v>
      </c>
      <c r="G112" s="38">
        <v>408.98333333333329</v>
      </c>
      <c r="H112" s="38">
        <v>488.08333333333331</v>
      </c>
      <c r="I112" s="38">
        <v>506.36666666666673</v>
      </c>
      <c r="J112" s="38">
        <v>527.63333333333333</v>
      </c>
      <c r="K112" s="31">
        <v>485.1</v>
      </c>
      <c r="L112" s="31">
        <v>445.55</v>
      </c>
      <c r="M112" s="31">
        <v>6.5391300000000001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918.55</v>
      </c>
      <c r="D113" s="38">
        <v>910.83333333333337</v>
      </c>
      <c r="E113" s="38">
        <v>892.81666666666672</v>
      </c>
      <c r="F113" s="38">
        <v>867.08333333333337</v>
      </c>
      <c r="G113" s="38">
        <v>849.06666666666672</v>
      </c>
      <c r="H113" s="38">
        <v>936.56666666666672</v>
      </c>
      <c r="I113" s="38">
        <v>954.58333333333337</v>
      </c>
      <c r="J113" s="38">
        <v>980.31666666666672</v>
      </c>
      <c r="K113" s="31">
        <v>928.85</v>
      </c>
      <c r="L113" s="31">
        <v>885.1</v>
      </c>
      <c r="M113" s="31">
        <v>1.92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1044.8499999999999</v>
      </c>
      <c r="D114" s="38">
        <v>1038.45</v>
      </c>
      <c r="E114" s="38">
        <v>1024.6500000000001</v>
      </c>
      <c r="F114" s="38">
        <v>1004.45</v>
      </c>
      <c r="G114" s="38">
        <v>990.65000000000009</v>
      </c>
      <c r="H114" s="38">
        <v>1058.6500000000001</v>
      </c>
      <c r="I114" s="38">
        <v>1072.4499999999998</v>
      </c>
      <c r="J114" s="38">
        <v>1092.6500000000001</v>
      </c>
      <c r="K114" s="31">
        <v>1052.25</v>
      </c>
      <c r="L114" s="31">
        <v>1018.25</v>
      </c>
      <c r="M114" s="31">
        <v>22.265149999999998</v>
      </c>
      <c r="N114" s="1"/>
      <c r="O114" s="1"/>
    </row>
    <row r="115" spans="1:15" ht="12.75" customHeight="1">
      <c r="A115" s="33">
        <v>105</v>
      </c>
      <c r="B115" s="58" t="s">
        <v>853</v>
      </c>
      <c r="C115" s="31">
        <v>500.5</v>
      </c>
      <c r="D115" s="38">
        <v>494.5333333333333</v>
      </c>
      <c r="E115" s="38">
        <v>484.06666666666661</v>
      </c>
      <c r="F115" s="38">
        <v>467.63333333333333</v>
      </c>
      <c r="G115" s="38">
        <v>457.16666666666663</v>
      </c>
      <c r="H115" s="38">
        <v>510.96666666666658</v>
      </c>
      <c r="I115" s="38">
        <v>521.43333333333328</v>
      </c>
      <c r="J115" s="38">
        <v>537.86666666666656</v>
      </c>
      <c r="K115" s="31">
        <v>505</v>
      </c>
      <c r="L115" s="31">
        <v>478.1</v>
      </c>
      <c r="M115" s="31">
        <v>9.8660499999999995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1233.8</v>
      </c>
      <c r="D116" s="38">
        <v>1236.4666666666665</v>
      </c>
      <c r="E116" s="38">
        <v>1227.633333333333</v>
      </c>
      <c r="F116" s="38">
        <v>1221.4666666666665</v>
      </c>
      <c r="G116" s="38">
        <v>1212.633333333333</v>
      </c>
      <c r="H116" s="38">
        <v>1242.633333333333</v>
      </c>
      <c r="I116" s="38">
        <v>1251.4666666666665</v>
      </c>
      <c r="J116" s="38">
        <v>1257.633333333333</v>
      </c>
      <c r="K116" s="31">
        <v>1245.3</v>
      </c>
      <c r="L116" s="31">
        <v>1230.3</v>
      </c>
      <c r="M116" s="31">
        <v>11.01408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122.35</v>
      </c>
      <c r="D117" s="38">
        <v>122.01666666666667</v>
      </c>
      <c r="E117" s="38">
        <v>121.38333333333333</v>
      </c>
      <c r="F117" s="38">
        <v>120.41666666666666</v>
      </c>
      <c r="G117" s="38">
        <v>119.78333333333332</v>
      </c>
      <c r="H117" s="38">
        <v>122.98333333333333</v>
      </c>
      <c r="I117" s="38">
        <v>123.61666666666669</v>
      </c>
      <c r="J117" s="38">
        <v>124.58333333333334</v>
      </c>
      <c r="K117" s="31">
        <v>122.65</v>
      </c>
      <c r="L117" s="31">
        <v>121.05</v>
      </c>
      <c r="M117" s="31">
        <v>33.51437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1368.65</v>
      </c>
      <c r="D118" s="38">
        <v>1376.45</v>
      </c>
      <c r="E118" s="38">
        <v>1358.2</v>
      </c>
      <c r="F118" s="38">
        <v>1347.75</v>
      </c>
      <c r="G118" s="38">
        <v>1329.5</v>
      </c>
      <c r="H118" s="38">
        <v>1386.9</v>
      </c>
      <c r="I118" s="38">
        <v>1405.15</v>
      </c>
      <c r="J118" s="38">
        <v>1415.6000000000001</v>
      </c>
      <c r="K118" s="31">
        <v>1394.7</v>
      </c>
      <c r="L118" s="31">
        <v>1366</v>
      </c>
      <c r="M118" s="31">
        <v>1.07955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230.1</v>
      </c>
      <c r="D119" s="38">
        <v>229.29999999999998</v>
      </c>
      <c r="E119" s="38">
        <v>227.79999999999995</v>
      </c>
      <c r="F119" s="38">
        <v>225.49999999999997</v>
      </c>
      <c r="G119" s="38">
        <v>223.99999999999994</v>
      </c>
      <c r="H119" s="38">
        <v>231.59999999999997</v>
      </c>
      <c r="I119" s="38">
        <v>233.10000000000002</v>
      </c>
      <c r="J119" s="38">
        <v>235.39999999999998</v>
      </c>
      <c r="K119" s="31">
        <v>230.8</v>
      </c>
      <c r="L119" s="31">
        <v>227</v>
      </c>
      <c r="M119" s="31">
        <v>49.559530000000002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829.7</v>
      </c>
      <c r="D120" s="38">
        <v>836.7833333333333</v>
      </c>
      <c r="E120" s="38">
        <v>810.56666666666661</v>
      </c>
      <c r="F120" s="38">
        <v>791.43333333333328</v>
      </c>
      <c r="G120" s="38">
        <v>765.21666666666658</v>
      </c>
      <c r="H120" s="38">
        <v>855.91666666666663</v>
      </c>
      <c r="I120" s="38">
        <v>882.13333333333333</v>
      </c>
      <c r="J120" s="38">
        <v>901.26666666666665</v>
      </c>
      <c r="K120" s="31">
        <v>863</v>
      </c>
      <c r="L120" s="31">
        <v>817.65</v>
      </c>
      <c r="M120" s="31">
        <v>56.922550000000001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4996.5</v>
      </c>
      <c r="D121" s="38">
        <v>4978.5333333333338</v>
      </c>
      <c r="E121" s="38">
        <v>4936.5666666666675</v>
      </c>
      <c r="F121" s="38">
        <v>4876.6333333333341</v>
      </c>
      <c r="G121" s="38">
        <v>4834.6666666666679</v>
      </c>
      <c r="H121" s="38">
        <v>5038.4666666666672</v>
      </c>
      <c r="I121" s="38">
        <v>5080.4333333333325</v>
      </c>
      <c r="J121" s="38">
        <v>5140.3666666666668</v>
      </c>
      <c r="K121" s="31">
        <v>5020.5</v>
      </c>
      <c r="L121" s="31">
        <v>4918.6000000000004</v>
      </c>
      <c r="M121" s="31">
        <v>2.3771100000000001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1993.3</v>
      </c>
      <c r="D122" s="38">
        <v>1995.2666666666667</v>
      </c>
      <c r="E122" s="38">
        <v>1982.5833333333333</v>
      </c>
      <c r="F122" s="38">
        <v>1971.8666666666666</v>
      </c>
      <c r="G122" s="38">
        <v>1959.1833333333332</v>
      </c>
      <c r="H122" s="38">
        <v>2005.9833333333333</v>
      </c>
      <c r="I122" s="38">
        <v>2018.6666666666667</v>
      </c>
      <c r="J122" s="38">
        <v>2029.3833333333334</v>
      </c>
      <c r="K122" s="31">
        <v>2007.95</v>
      </c>
      <c r="L122" s="31">
        <v>1984.55</v>
      </c>
      <c r="M122" s="31">
        <v>2.6291000000000002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2501.75</v>
      </c>
      <c r="D123" s="38">
        <v>2505.2000000000003</v>
      </c>
      <c r="E123" s="38">
        <v>2465.4500000000007</v>
      </c>
      <c r="F123" s="38">
        <v>2429.1500000000005</v>
      </c>
      <c r="G123" s="38">
        <v>2389.400000000001</v>
      </c>
      <c r="H123" s="38">
        <v>2541.5000000000005</v>
      </c>
      <c r="I123" s="38">
        <v>2581.2499999999995</v>
      </c>
      <c r="J123" s="38">
        <v>2617.5500000000002</v>
      </c>
      <c r="K123" s="31">
        <v>2544.9499999999998</v>
      </c>
      <c r="L123" s="31">
        <v>2468.9</v>
      </c>
      <c r="M123" s="31">
        <v>1.50254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657.9</v>
      </c>
      <c r="D124" s="38">
        <v>657.30000000000007</v>
      </c>
      <c r="E124" s="38">
        <v>653.60000000000014</v>
      </c>
      <c r="F124" s="38">
        <v>649.30000000000007</v>
      </c>
      <c r="G124" s="38">
        <v>645.60000000000014</v>
      </c>
      <c r="H124" s="38">
        <v>661.60000000000014</v>
      </c>
      <c r="I124" s="38">
        <v>665.30000000000018</v>
      </c>
      <c r="J124" s="38">
        <v>669.60000000000014</v>
      </c>
      <c r="K124" s="31">
        <v>661</v>
      </c>
      <c r="L124" s="31">
        <v>653</v>
      </c>
      <c r="M124" s="31">
        <v>14.06612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1071.25</v>
      </c>
      <c r="D125" s="38">
        <v>1076.6666666666667</v>
      </c>
      <c r="E125" s="38">
        <v>1059.5833333333335</v>
      </c>
      <c r="F125" s="38">
        <v>1047.9166666666667</v>
      </c>
      <c r="G125" s="38">
        <v>1030.8333333333335</v>
      </c>
      <c r="H125" s="38">
        <v>1088.3333333333335</v>
      </c>
      <c r="I125" s="38">
        <v>1105.416666666667</v>
      </c>
      <c r="J125" s="38">
        <v>1117.0833333333335</v>
      </c>
      <c r="K125" s="31">
        <v>1093.75</v>
      </c>
      <c r="L125" s="31">
        <v>1065</v>
      </c>
      <c r="M125" s="31">
        <v>3.9961000000000002</v>
      </c>
      <c r="N125" s="1"/>
      <c r="O125" s="1"/>
    </row>
    <row r="126" spans="1:15" ht="12.75" customHeight="1">
      <c r="A126" s="33">
        <v>116</v>
      </c>
      <c r="B126" s="58" t="s">
        <v>859</v>
      </c>
      <c r="C126" s="31">
        <v>4740.3500000000004</v>
      </c>
      <c r="D126" s="38">
        <v>4760.0333333333338</v>
      </c>
      <c r="E126" s="38">
        <v>4695.4666666666672</v>
      </c>
      <c r="F126" s="38">
        <v>4650.583333333333</v>
      </c>
      <c r="G126" s="38">
        <v>4586.0166666666664</v>
      </c>
      <c r="H126" s="38">
        <v>4804.9166666666679</v>
      </c>
      <c r="I126" s="38">
        <v>4869.4833333333354</v>
      </c>
      <c r="J126" s="38">
        <v>4914.3666666666686</v>
      </c>
      <c r="K126" s="31">
        <v>4824.6000000000004</v>
      </c>
      <c r="L126" s="31">
        <v>4715.1499999999996</v>
      </c>
      <c r="M126" s="31">
        <v>0.16889000000000001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1399.05</v>
      </c>
      <c r="D127" s="38">
        <v>1389.3500000000001</v>
      </c>
      <c r="E127" s="38">
        <v>1378.7000000000003</v>
      </c>
      <c r="F127" s="38">
        <v>1358.3500000000001</v>
      </c>
      <c r="G127" s="38">
        <v>1347.7000000000003</v>
      </c>
      <c r="H127" s="38">
        <v>1409.7000000000003</v>
      </c>
      <c r="I127" s="38">
        <v>1420.3500000000004</v>
      </c>
      <c r="J127" s="38">
        <v>1440.7000000000003</v>
      </c>
      <c r="K127" s="31">
        <v>1400</v>
      </c>
      <c r="L127" s="31">
        <v>1369</v>
      </c>
      <c r="M127" s="31">
        <v>0.71067999999999998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3955.95</v>
      </c>
      <c r="D128" s="38">
        <v>3922.8166666666671</v>
      </c>
      <c r="E128" s="38">
        <v>3847.6833333333343</v>
      </c>
      <c r="F128" s="38">
        <v>3739.4166666666674</v>
      </c>
      <c r="G128" s="38">
        <v>3664.2833333333347</v>
      </c>
      <c r="H128" s="38">
        <v>4031.0833333333339</v>
      </c>
      <c r="I128" s="38">
        <v>4106.2166666666662</v>
      </c>
      <c r="J128" s="38">
        <v>4214.4833333333336</v>
      </c>
      <c r="K128" s="31">
        <v>3997.95</v>
      </c>
      <c r="L128" s="31">
        <v>3814.55</v>
      </c>
      <c r="M128" s="31">
        <v>0.63719999999999999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291.85000000000002</v>
      </c>
      <c r="D129" s="38">
        <v>291.91666666666669</v>
      </c>
      <c r="E129" s="38">
        <v>289.78333333333336</v>
      </c>
      <c r="F129" s="38">
        <v>287.7166666666667</v>
      </c>
      <c r="G129" s="38">
        <v>285.58333333333337</v>
      </c>
      <c r="H129" s="38">
        <v>293.98333333333335</v>
      </c>
      <c r="I129" s="38">
        <v>296.11666666666667</v>
      </c>
      <c r="J129" s="38">
        <v>298.18333333333334</v>
      </c>
      <c r="K129" s="31">
        <v>294.05</v>
      </c>
      <c r="L129" s="31">
        <v>289.85000000000002</v>
      </c>
      <c r="M129" s="31">
        <v>32.019550000000002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322.25</v>
      </c>
      <c r="D130" s="38">
        <v>319.61666666666662</v>
      </c>
      <c r="E130" s="38">
        <v>313.83333333333326</v>
      </c>
      <c r="F130" s="38">
        <v>305.41666666666663</v>
      </c>
      <c r="G130" s="38">
        <v>299.63333333333327</v>
      </c>
      <c r="H130" s="38">
        <v>328.03333333333325</v>
      </c>
      <c r="I130" s="38">
        <v>333.81666666666666</v>
      </c>
      <c r="J130" s="38">
        <v>342.23333333333323</v>
      </c>
      <c r="K130" s="31">
        <v>325.39999999999998</v>
      </c>
      <c r="L130" s="31">
        <v>311.2</v>
      </c>
      <c r="M130" s="31">
        <v>6.1357400000000002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1752.1</v>
      </c>
      <c r="D131" s="38">
        <v>1748.8833333333332</v>
      </c>
      <c r="E131" s="38">
        <v>1739.2666666666664</v>
      </c>
      <c r="F131" s="38">
        <v>1726.4333333333332</v>
      </c>
      <c r="G131" s="38">
        <v>1716.8166666666664</v>
      </c>
      <c r="H131" s="38">
        <v>1761.7166666666665</v>
      </c>
      <c r="I131" s="38">
        <v>1771.3333333333333</v>
      </c>
      <c r="J131" s="38">
        <v>1784.1666666666665</v>
      </c>
      <c r="K131" s="31">
        <v>1758.5</v>
      </c>
      <c r="L131" s="31">
        <v>1736.05</v>
      </c>
      <c r="M131" s="31">
        <v>5.8909700000000003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1541.9</v>
      </c>
      <c r="D132" s="38">
        <v>1541.1833333333334</v>
      </c>
      <c r="E132" s="38">
        <v>1533.9666666666667</v>
      </c>
      <c r="F132" s="38">
        <v>1526.0333333333333</v>
      </c>
      <c r="G132" s="38">
        <v>1518.8166666666666</v>
      </c>
      <c r="H132" s="38">
        <v>1549.1166666666668</v>
      </c>
      <c r="I132" s="38">
        <v>1556.3333333333335</v>
      </c>
      <c r="J132" s="38">
        <v>1564.2666666666669</v>
      </c>
      <c r="K132" s="31">
        <v>1548.4</v>
      </c>
      <c r="L132" s="31">
        <v>1533.25</v>
      </c>
      <c r="M132" s="31">
        <v>1.48936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567.75</v>
      </c>
      <c r="D133" s="38">
        <v>566.11666666666667</v>
      </c>
      <c r="E133" s="38">
        <v>563.68333333333339</v>
      </c>
      <c r="F133" s="38">
        <v>559.61666666666667</v>
      </c>
      <c r="G133" s="38">
        <v>557.18333333333339</v>
      </c>
      <c r="H133" s="38">
        <v>570.18333333333339</v>
      </c>
      <c r="I133" s="38">
        <v>572.61666666666656</v>
      </c>
      <c r="J133" s="38">
        <v>576.68333333333339</v>
      </c>
      <c r="K133" s="31">
        <v>568.54999999999995</v>
      </c>
      <c r="L133" s="31">
        <v>562.04999999999995</v>
      </c>
      <c r="M133" s="31">
        <v>11.3889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1919.75</v>
      </c>
      <c r="D134" s="38">
        <v>1914.3500000000001</v>
      </c>
      <c r="E134" s="38">
        <v>1898.4500000000003</v>
      </c>
      <c r="F134" s="38">
        <v>1877.15</v>
      </c>
      <c r="G134" s="38">
        <v>1861.2500000000002</v>
      </c>
      <c r="H134" s="38">
        <v>1935.6500000000003</v>
      </c>
      <c r="I134" s="38">
        <v>1951.5500000000004</v>
      </c>
      <c r="J134" s="38">
        <v>1972.8500000000004</v>
      </c>
      <c r="K134" s="31">
        <v>1930.25</v>
      </c>
      <c r="L134" s="31">
        <v>1893.05</v>
      </c>
      <c r="M134" s="31">
        <v>0.95696000000000003</v>
      </c>
      <c r="N134" s="1"/>
      <c r="O134" s="1"/>
    </row>
    <row r="135" spans="1:15" ht="12.75" customHeight="1">
      <c r="A135" s="33">
        <v>125</v>
      </c>
      <c r="B135" s="58" t="s">
        <v>860</v>
      </c>
      <c r="C135" s="31">
        <v>2364.6</v>
      </c>
      <c r="D135" s="38">
        <v>2317.4166666666665</v>
      </c>
      <c r="E135" s="38">
        <v>2219.833333333333</v>
      </c>
      <c r="F135" s="38">
        <v>2075.0666666666666</v>
      </c>
      <c r="G135" s="38">
        <v>1977.4833333333331</v>
      </c>
      <c r="H135" s="38">
        <v>2462.1833333333329</v>
      </c>
      <c r="I135" s="38">
        <v>2559.766666666666</v>
      </c>
      <c r="J135" s="38">
        <v>2704.5333333333328</v>
      </c>
      <c r="K135" s="31">
        <v>2415</v>
      </c>
      <c r="L135" s="31">
        <v>2172.65</v>
      </c>
      <c r="M135" s="31">
        <v>14.651619999999999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903.95</v>
      </c>
      <c r="D136" s="38">
        <v>904.86666666666667</v>
      </c>
      <c r="E136" s="38">
        <v>896.08333333333337</v>
      </c>
      <c r="F136" s="38">
        <v>888.2166666666667</v>
      </c>
      <c r="G136" s="38">
        <v>879.43333333333339</v>
      </c>
      <c r="H136" s="38">
        <v>912.73333333333335</v>
      </c>
      <c r="I136" s="38">
        <v>921.51666666666665</v>
      </c>
      <c r="J136" s="38">
        <v>929.38333333333333</v>
      </c>
      <c r="K136" s="31">
        <v>913.65</v>
      </c>
      <c r="L136" s="31">
        <v>897</v>
      </c>
      <c r="M136" s="31">
        <v>0.53281999999999996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554.20000000000005</v>
      </c>
      <c r="D137" s="38">
        <v>551.48333333333335</v>
      </c>
      <c r="E137" s="38">
        <v>546.66666666666674</v>
      </c>
      <c r="F137" s="38">
        <v>539.13333333333344</v>
      </c>
      <c r="G137" s="38">
        <v>534.31666666666683</v>
      </c>
      <c r="H137" s="38">
        <v>559.01666666666665</v>
      </c>
      <c r="I137" s="38">
        <v>563.83333333333326</v>
      </c>
      <c r="J137" s="38">
        <v>571.36666666666656</v>
      </c>
      <c r="K137" s="31">
        <v>556.29999999999995</v>
      </c>
      <c r="L137" s="31">
        <v>543.95000000000005</v>
      </c>
      <c r="M137" s="31">
        <v>3.5321199999999999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2006.2</v>
      </c>
      <c r="D138" s="38">
        <v>2001.8833333333332</v>
      </c>
      <c r="E138" s="38">
        <v>1989.3166666666664</v>
      </c>
      <c r="F138" s="38">
        <v>1972.4333333333332</v>
      </c>
      <c r="G138" s="38">
        <v>1959.8666666666663</v>
      </c>
      <c r="H138" s="38">
        <v>2018.7666666666664</v>
      </c>
      <c r="I138" s="38">
        <v>2031.333333333333</v>
      </c>
      <c r="J138" s="38">
        <v>2048.2166666666662</v>
      </c>
      <c r="K138" s="31">
        <v>2014.45</v>
      </c>
      <c r="L138" s="31">
        <v>1985</v>
      </c>
      <c r="M138" s="31">
        <v>4.7194000000000003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407.4</v>
      </c>
      <c r="D139" s="38">
        <v>413.09999999999997</v>
      </c>
      <c r="E139" s="38">
        <v>399.79999999999995</v>
      </c>
      <c r="F139" s="38">
        <v>392.2</v>
      </c>
      <c r="G139" s="38">
        <v>378.9</v>
      </c>
      <c r="H139" s="38">
        <v>420.69999999999993</v>
      </c>
      <c r="I139" s="38">
        <v>434</v>
      </c>
      <c r="J139" s="38">
        <v>441.59999999999991</v>
      </c>
      <c r="K139" s="31">
        <v>426.4</v>
      </c>
      <c r="L139" s="31">
        <v>405.5</v>
      </c>
      <c r="M139" s="31">
        <v>14.31035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180.65</v>
      </c>
      <c r="D140" s="38">
        <v>181.15</v>
      </c>
      <c r="E140" s="38">
        <v>179.8</v>
      </c>
      <c r="F140" s="38">
        <v>178.95000000000002</v>
      </c>
      <c r="G140" s="38">
        <v>177.60000000000002</v>
      </c>
      <c r="H140" s="38">
        <v>182</v>
      </c>
      <c r="I140" s="38">
        <v>183.34999999999997</v>
      </c>
      <c r="J140" s="38">
        <v>184.2</v>
      </c>
      <c r="K140" s="31">
        <v>182.5</v>
      </c>
      <c r="L140" s="31">
        <v>180.3</v>
      </c>
      <c r="M140" s="31">
        <v>13.60069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194.85</v>
      </c>
      <c r="D141" s="38">
        <v>195.51666666666665</v>
      </c>
      <c r="E141" s="38">
        <v>193.1333333333333</v>
      </c>
      <c r="F141" s="38">
        <v>191.41666666666666</v>
      </c>
      <c r="G141" s="38">
        <v>189.0333333333333</v>
      </c>
      <c r="H141" s="38">
        <v>197.23333333333329</v>
      </c>
      <c r="I141" s="38">
        <v>199.61666666666662</v>
      </c>
      <c r="J141" s="38">
        <v>201.33333333333329</v>
      </c>
      <c r="K141" s="31">
        <v>197.9</v>
      </c>
      <c r="L141" s="31">
        <v>193.8</v>
      </c>
      <c r="M141" s="31">
        <v>6.6058500000000002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3665.25</v>
      </c>
      <c r="D142" s="38">
        <v>3665</v>
      </c>
      <c r="E142" s="38">
        <v>3646.5</v>
      </c>
      <c r="F142" s="38">
        <v>3627.75</v>
      </c>
      <c r="G142" s="38">
        <v>3609.25</v>
      </c>
      <c r="H142" s="38">
        <v>3683.75</v>
      </c>
      <c r="I142" s="38">
        <v>3702.25</v>
      </c>
      <c r="J142" s="38">
        <v>3721</v>
      </c>
      <c r="K142" s="31">
        <v>3683.5</v>
      </c>
      <c r="L142" s="31">
        <v>3646.25</v>
      </c>
      <c r="M142" s="31">
        <v>2.4272800000000001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4893.75</v>
      </c>
      <c r="D143" s="38">
        <v>4844.583333333333</v>
      </c>
      <c r="E143" s="38">
        <v>4779.2666666666664</v>
      </c>
      <c r="F143" s="38">
        <v>4664.7833333333338</v>
      </c>
      <c r="G143" s="38">
        <v>4599.4666666666672</v>
      </c>
      <c r="H143" s="38">
        <v>4959.0666666666657</v>
      </c>
      <c r="I143" s="38">
        <v>5024.3833333333332</v>
      </c>
      <c r="J143" s="38">
        <v>5138.866666666665</v>
      </c>
      <c r="K143" s="31">
        <v>4909.8999999999996</v>
      </c>
      <c r="L143" s="31">
        <v>4730.1000000000004</v>
      </c>
      <c r="M143" s="31">
        <v>7.7826199999999996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481.85</v>
      </c>
      <c r="D144" s="38">
        <v>479.75</v>
      </c>
      <c r="E144" s="38">
        <v>476.15</v>
      </c>
      <c r="F144" s="38">
        <v>470.45</v>
      </c>
      <c r="G144" s="38">
        <v>466.84999999999997</v>
      </c>
      <c r="H144" s="38">
        <v>485.45</v>
      </c>
      <c r="I144" s="38">
        <v>489.05</v>
      </c>
      <c r="J144" s="38">
        <v>494.75</v>
      </c>
      <c r="K144" s="31">
        <v>483.35</v>
      </c>
      <c r="L144" s="31">
        <v>474.05</v>
      </c>
      <c r="M144" s="31">
        <v>23.597429999999999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2271.0500000000002</v>
      </c>
      <c r="D145" s="38">
        <v>2255.7000000000003</v>
      </c>
      <c r="E145" s="38">
        <v>2237.1000000000004</v>
      </c>
      <c r="F145" s="38">
        <v>2203.15</v>
      </c>
      <c r="G145" s="38">
        <v>2184.5500000000002</v>
      </c>
      <c r="H145" s="38">
        <v>2289.6500000000005</v>
      </c>
      <c r="I145" s="38">
        <v>2308.25</v>
      </c>
      <c r="J145" s="38">
        <v>2342.2000000000007</v>
      </c>
      <c r="K145" s="31">
        <v>2274.3000000000002</v>
      </c>
      <c r="L145" s="31">
        <v>2221.75</v>
      </c>
      <c r="M145" s="31">
        <v>0.92913000000000001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5910.85</v>
      </c>
      <c r="D146" s="38">
        <v>5896.5999999999995</v>
      </c>
      <c r="E146" s="38">
        <v>5868.1999999999989</v>
      </c>
      <c r="F146" s="38">
        <v>5825.5499999999993</v>
      </c>
      <c r="G146" s="38">
        <v>5797.1499999999987</v>
      </c>
      <c r="H146" s="38">
        <v>5939.2499999999991</v>
      </c>
      <c r="I146" s="38">
        <v>5967.6499999999987</v>
      </c>
      <c r="J146" s="38">
        <v>6010.2999999999993</v>
      </c>
      <c r="K146" s="31">
        <v>5925</v>
      </c>
      <c r="L146" s="31">
        <v>5853.95</v>
      </c>
      <c r="M146" s="31">
        <v>2.6692800000000001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460.5</v>
      </c>
      <c r="D147" s="38">
        <v>461.8</v>
      </c>
      <c r="E147" s="38">
        <v>454.70000000000005</v>
      </c>
      <c r="F147" s="38">
        <v>448.90000000000003</v>
      </c>
      <c r="G147" s="38">
        <v>441.80000000000007</v>
      </c>
      <c r="H147" s="38">
        <v>467.6</v>
      </c>
      <c r="I147" s="38">
        <v>474.70000000000005</v>
      </c>
      <c r="J147" s="38">
        <v>480.5</v>
      </c>
      <c r="K147" s="31">
        <v>468.9</v>
      </c>
      <c r="L147" s="31">
        <v>456</v>
      </c>
      <c r="M147" s="31">
        <v>3.5424600000000002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37.799999999999997</v>
      </c>
      <c r="D148" s="38">
        <v>37.93333333333333</v>
      </c>
      <c r="E148" s="38">
        <v>37.36666666666666</v>
      </c>
      <c r="F148" s="38">
        <v>36.93333333333333</v>
      </c>
      <c r="G148" s="38">
        <v>36.36666666666666</v>
      </c>
      <c r="H148" s="38">
        <v>38.36666666666666</v>
      </c>
      <c r="I148" s="38">
        <v>38.933333333333337</v>
      </c>
      <c r="J148" s="38">
        <v>39.36666666666666</v>
      </c>
      <c r="K148" s="31">
        <v>38.5</v>
      </c>
      <c r="L148" s="31">
        <v>37.5</v>
      </c>
      <c r="M148" s="31">
        <v>90.814390000000003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1628.15</v>
      </c>
      <c r="D149" s="38">
        <v>1635.05</v>
      </c>
      <c r="E149" s="38">
        <v>1618.1</v>
      </c>
      <c r="F149" s="38">
        <v>1608.05</v>
      </c>
      <c r="G149" s="38">
        <v>1591.1</v>
      </c>
      <c r="H149" s="38">
        <v>1645.1</v>
      </c>
      <c r="I149" s="38">
        <v>1662.0500000000002</v>
      </c>
      <c r="J149" s="38">
        <v>1672.1</v>
      </c>
      <c r="K149" s="31">
        <v>1652</v>
      </c>
      <c r="L149" s="31">
        <v>1625</v>
      </c>
      <c r="M149" s="31">
        <v>0.41059000000000001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3365.55</v>
      </c>
      <c r="D150" s="38">
        <v>3351.0166666666664</v>
      </c>
      <c r="E150" s="38">
        <v>3330.0333333333328</v>
      </c>
      <c r="F150" s="38">
        <v>3294.5166666666664</v>
      </c>
      <c r="G150" s="38">
        <v>3273.5333333333328</v>
      </c>
      <c r="H150" s="38">
        <v>3386.5333333333328</v>
      </c>
      <c r="I150" s="38">
        <v>3407.5166666666664</v>
      </c>
      <c r="J150" s="38">
        <v>3443.0333333333328</v>
      </c>
      <c r="K150" s="31">
        <v>3372</v>
      </c>
      <c r="L150" s="31">
        <v>3315.5</v>
      </c>
      <c r="M150" s="31">
        <v>4.0788700000000002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236.65</v>
      </c>
      <c r="D151" s="38">
        <v>233.01666666666668</v>
      </c>
      <c r="E151" s="38">
        <v>227.23333333333335</v>
      </c>
      <c r="F151" s="38">
        <v>217.81666666666666</v>
      </c>
      <c r="G151" s="38">
        <v>212.03333333333333</v>
      </c>
      <c r="H151" s="38">
        <v>242.43333333333337</v>
      </c>
      <c r="I151" s="38">
        <v>248.21666666666673</v>
      </c>
      <c r="J151" s="38">
        <v>257.63333333333338</v>
      </c>
      <c r="K151" s="31">
        <v>238.8</v>
      </c>
      <c r="L151" s="31">
        <v>223.6</v>
      </c>
      <c r="M151" s="31">
        <v>76.978960000000001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475.1</v>
      </c>
      <c r="D152" s="38">
        <v>480.0333333333333</v>
      </c>
      <c r="E152" s="38">
        <v>469.36666666666662</v>
      </c>
      <c r="F152" s="38">
        <v>463.63333333333333</v>
      </c>
      <c r="G152" s="38">
        <v>452.96666666666664</v>
      </c>
      <c r="H152" s="38">
        <v>485.76666666666659</v>
      </c>
      <c r="I152" s="38">
        <v>496.43333333333334</v>
      </c>
      <c r="J152" s="38">
        <v>502.16666666666657</v>
      </c>
      <c r="K152" s="31">
        <v>490.7</v>
      </c>
      <c r="L152" s="31">
        <v>474.3</v>
      </c>
      <c r="M152" s="31">
        <v>2.30837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535.4</v>
      </c>
      <c r="D153" s="38">
        <v>532.7833333333333</v>
      </c>
      <c r="E153" s="38">
        <v>527.76666666666665</v>
      </c>
      <c r="F153" s="38">
        <v>520.13333333333333</v>
      </c>
      <c r="G153" s="38">
        <v>515.11666666666667</v>
      </c>
      <c r="H153" s="38">
        <v>540.41666666666663</v>
      </c>
      <c r="I153" s="38">
        <v>545.43333333333328</v>
      </c>
      <c r="J153" s="38">
        <v>553.06666666666661</v>
      </c>
      <c r="K153" s="31">
        <v>537.79999999999995</v>
      </c>
      <c r="L153" s="31">
        <v>525.15</v>
      </c>
      <c r="M153" s="31">
        <v>4.8942800000000002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1620.7</v>
      </c>
      <c r="D154" s="38">
        <v>1618.2833333333335</v>
      </c>
      <c r="E154" s="38">
        <v>1600.616666666667</v>
      </c>
      <c r="F154" s="38">
        <v>1580.5333333333335</v>
      </c>
      <c r="G154" s="38">
        <v>1562.866666666667</v>
      </c>
      <c r="H154" s="38">
        <v>1638.366666666667</v>
      </c>
      <c r="I154" s="38">
        <v>1656.0333333333335</v>
      </c>
      <c r="J154" s="38">
        <v>1676.116666666667</v>
      </c>
      <c r="K154" s="31">
        <v>1635.95</v>
      </c>
      <c r="L154" s="31">
        <v>1598.2</v>
      </c>
      <c r="M154" s="31">
        <v>0.40347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151.85</v>
      </c>
      <c r="D155" s="38">
        <v>152.65</v>
      </c>
      <c r="E155" s="38">
        <v>150.55000000000001</v>
      </c>
      <c r="F155" s="38">
        <v>149.25</v>
      </c>
      <c r="G155" s="38">
        <v>147.15</v>
      </c>
      <c r="H155" s="38">
        <v>153.95000000000002</v>
      </c>
      <c r="I155" s="38">
        <v>156.04999999999998</v>
      </c>
      <c r="J155" s="38">
        <v>157.35000000000002</v>
      </c>
      <c r="K155" s="31">
        <v>154.75</v>
      </c>
      <c r="L155" s="31">
        <v>151.35</v>
      </c>
      <c r="M155" s="31">
        <v>19.945360000000001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204</v>
      </c>
      <c r="D156" s="38">
        <v>202.03333333333333</v>
      </c>
      <c r="E156" s="38">
        <v>199.26666666666665</v>
      </c>
      <c r="F156" s="38">
        <v>194.53333333333333</v>
      </c>
      <c r="G156" s="38">
        <v>191.76666666666665</v>
      </c>
      <c r="H156" s="38">
        <v>206.76666666666665</v>
      </c>
      <c r="I156" s="38">
        <v>209.53333333333336</v>
      </c>
      <c r="J156" s="38">
        <v>214.26666666666665</v>
      </c>
      <c r="K156" s="31">
        <v>204.8</v>
      </c>
      <c r="L156" s="31">
        <v>197.3</v>
      </c>
      <c r="M156" s="31">
        <v>17.231179999999998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82.55</v>
      </c>
      <c r="D157" s="38">
        <v>83.199999999999989</v>
      </c>
      <c r="E157" s="38">
        <v>81.549999999999983</v>
      </c>
      <c r="F157" s="38">
        <v>80.55</v>
      </c>
      <c r="G157" s="38">
        <v>78.899999999999991</v>
      </c>
      <c r="H157" s="38">
        <v>84.199999999999974</v>
      </c>
      <c r="I157" s="38">
        <v>85.84999999999998</v>
      </c>
      <c r="J157" s="38">
        <v>86.849999999999966</v>
      </c>
      <c r="K157" s="31">
        <v>84.85</v>
      </c>
      <c r="L157" s="31">
        <v>82.2</v>
      </c>
      <c r="M157" s="31">
        <v>96.720100000000002</v>
      </c>
      <c r="N157" s="1"/>
      <c r="O157" s="1"/>
    </row>
    <row r="158" spans="1:15" ht="12.75" customHeight="1">
      <c r="A158" s="33">
        <v>148</v>
      </c>
      <c r="B158" s="58" t="s">
        <v>861</v>
      </c>
      <c r="C158" s="31">
        <v>846.25</v>
      </c>
      <c r="D158" s="38">
        <v>849.4666666666667</v>
      </c>
      <c r="E158" s="38">
        <v>818.93333333333339</v>
      </c>
      <c r="F158" s="38">
        <v>791.61666666666667</v>
      </c>
      <c r="G158" s="38">
        <v>761.08333333333337</v>
      </c>
      <c r="H158" s="38">
        <v>876.78333333333342</v>
      </c>
      <c r="I158" s="38">
        <v>907.31666666666672</v>
      </c>
      <c r="J158" s="38">
        <v>934.63333333333344</v>
      </c>
      <c r="K158" s="31">
        <v>880</v>
      </c>
      <c r="L158" s="31">
        <v>822.15</v>
      </c>
      <c r="M158" s="31">
        <v>1.19038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2848</v>
      </c>
      <c r="D159" s="38">
        <v>2838.0333333333328</v>
      </c>
      <c r="E159" s="38">
        <v>2821.1666666666656</v>
      </c>
      <c r="F159" s="38">
        <v>2794.3333333333326</v>
      </c>
      <c r="G159" s="38">
        <v>2777.4666666666653</v>
      </c>
      <c r="H159" s="38">
        <v>2864.8666666666659</v>
      </c>
      <c r="I159" s="38">
        <v>2881.7333333333327</v>
      </c>
      <c r="J159" s="38">
        <v>2908.5666666666662</v>
      </c>
      <c r="K159" s="31">
        <v>2854.9</v>
      </c>
      <c r="L159" s="31">
        <v>2811.2</v>
      </c>
      <c r="M159" s="31">
        <v>1.9186799999999999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264.5</v>
      </c>
      <c r="D160" s="38">
        <v>265.65000000000003</v>
      </c>
      <c r="E160" s="38">
        <v>262.70000000000005</v>
      </c>
      <c r="F160" s="38">
        <v>260.90000000000003</v>
      </c>
      <c r="G160" s="38">
        <v>257.95000000000005</v>
      </c>
      <c r="H160" s="38">
        <v>267.45000000000005</v>
      </c>
      <c r="I160" s="38">
        <v>270.39999999999998</v>
      </c>
      <c r="J160" s="38">
        <v>272.20000000000005</v>
      </c>
      <c r="K160" s="31">
        <v>268.60000000000002</v>
      </c>
      <c r="L160" s="31">
        <v>263.85000000000002</v>
      </c>
      <c r="M160" s="31">
        <v>17.43064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389.55</v>
      </c>
      <c r="D161" s="38">
        <v>391.7</v>
      </c>
      <c r="E161" s="38">
        <v>386.09999999999997</v>
      </c>
      <c r="F161" s="38">
        <v>382.65</v>
      </c>
      <c r="G161" s="38">
        <v>377.04999999999995</v>
      </c>
      <c r="H161" s="38">
        <v>395.15</v>
      </c>
      <c r="I161" s="38">
        <v>400.75</v>
      </c>
      <c r="J161" s="38">
        <v>404.2</v>
      </c>
      <c r="K161" s="31">
        <v>397.3</v>
      </c>
      <c r="L161" s="31">
        <v>388.25</v>
      </c>
      <c r="M161" s="31">
        <v>2.9691999999999998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134.25</v>
      </c>
      <c r="D162" s="38">
        <v>134.29999999999998</v>
      </c>
      <c r="E162" s="38">
        <v>133.59999999999997</v>
      </c>
      <c r="F162" s="38">
        <v>132.94999999999999</v>
      </c>
      <c r="G162" s="38">
        <v>132.24999999999997</v>
      </c>
      <c r="H162" s="38">
        <v>134.94999999999996</v>
      </c>
      <c r="I162" s="38">
        <v>135.64999999999995</v>
      </c>
      <c r="J162" s="38">
        <v>136.29999999999995</v>
      </c>
      <c r="K162" s="31">
        <v>135</v>
      </c>
      <c r="L162" s="31">
        <v>133.65</v>
      </c>
      <c r="M162" s="31">
        <v>115.83244000000001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444.3</v>
      </c>
      <c r="D163" s="38">
        <v>447.16666666666669</v>
      </c>
      <c r="E163" s="38">
        <v>440.13333333333338</v>
      </c>
      <c r="F163" s="38">
        <v>435.9666666666667</v>
      </c>
      <c r="G163" s="38">
        <v>428.93333333333339</v>
      </c>
      <c r="H163" s="38">
        <v>451.33333333333337</v>
      </c>
      <c r="I163" s="38">
        <v>458.36666666666667</v>
      </c>
      <c r="J163" s="38">
        <v>462.53333333333336</v>
      </c>
      <c r="K163" s="31">
        <v>454.2</v>
      </c>
      <c r="L163" s="31">
        <v>443</v>
      </c>
      <c r="M163" s="31">
        <v>2.6709800000000001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4546.1000000000004</v>
      </c>
      <c r="D164" s="38">
        <v>4538.7333333333327</v>
      </c>
      <c r="E164" s="38">
        <v>4517.5166666666655</v>
      </c>
      <c r="F164" s="38">
        <v>4488.9333333333325</v>
      </c>
      <c r="G164" s="38">
        <v>4467.7166666666653</v>
      </c>
      <c r="H164" s="38">
        <v>4567.3166666666657</v>
      </c>
      <c r="I164" s="38">
        <v>4588.5333333333328</v>
      </c>
      <c r="J164" s="38">
        <v>4617.1166666666659</v>
      </c>
      <c r="K164" s="31">
        <v>4559.95</v>
      </c>
      <c r="L164" s="31">
        <v>4510.1499999999996</v>
      </c>
      <c r="M164" s="31">
        <v>0.13966999999999999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1067.8</v>
      </c>
      <c r="D165" s="38">
        <v>1071</v>
      </c>
      <c r="E165" s="38">
        <v>1059.3</v>
      </c>
      <c r="F165" s="38">
        <v>1050.8</v>
      </c>
      <c r="G165" s="38">
        <v>1039.0999999999999</v>
      </c>
      <c r="H165" s="38">
        <v>1079.5</v>
      </c>
      <c r="I165" s="38">
        <v>1091.1999999999998</v>
      </c>
      <c r="J165" s="38">
        <v>1099.7</v>
      </c>
      <c r="K165" s="31">
        <v>1082.7</v>
      </c>
      <c r="L165" s="31">
        <v>1062.5</v>
      </c>
      <c r="M165" s="31">
        <v>3.1378599999999999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206.2</v>
      </c>
      <c r="D166" s="38">
        <v>206.86666666666667</v>
      </c>
      <c r="E166" s="38">
        <v>204.58333333333334</v>
      </c>
      <c r="F166" s="38">
        <v>202.96666666666667</v>
      </c>
      <c r="G166" s="38">
        <v>200.68333333333334</v>
      </c>
      <c r="H166" s="38">
        <v>208.48333333333335</v>
      </c>
      <c r="I166" s="38">
        <v>210.76666666666665</v>
      </c>
      <c r="J166" s="38">
        <v>212.38333333333335</v>
      </c>
      <c r="K166" s="31">
        <v>209.15</v>
      </c>
      <c r="L166" s="31">
        <v>205.25</v>
      </c>
      <c r="M166" s="31">
        <v>3.6609699999999998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155.25</v>
      </c>
      <c r="D167" s="38">
        <v>153.20000000000002</v>
      </c>
      <c r="E167" s="38">
        <v>150.40000000000003</v>
      </c>
      <c r="F167" s="38">
        <v>145.55000000000001</v>
      </c>
      <c r="G167" s="38">
        <v>142.75000000000003</v>
      </c>
      <c r="H167" s="38">
        <v>158.05000000000004</v>
      </c>
      <c r="I167" s="38">
        <v>160.85000000000005</v>
      </c>
      <c r="J167" s="38">
        <v>165.70000000000005</v>
      </c>
      <c r="K167" s="31">
        <v>156</v>
      </c>
      <c r="L167" s="31">
        <v>148.35</v>
      </c>
      <c r="M167" s="31">
        <v>70.940640000000002</v>
      </c>
      <c r="N167" s="1"/>
      <c r="O167" s="1"/>
    </row>
    <row r="168" spans="1:15" ht="12.75" customHeight="1">
      <c r="A168" s="33">
        <v>158</v>
      </c>
      <c r="B168" s="58" t="s">
        <v>862</v>
      </c>
      <c r="C168" s="31">
        <v>769.35</v>
      </c>
      <c r="D168" s="38">
        <v>773.6</v>
      </c>
      <c r="E168" s="38">
        <v>752.25</v>
      </c>
      <c r="F168" s="38">
        <v>735.15</v>
      </c>
      <c r="G168" s="38">
        <v>713.8</v>
      </c>
      <c r="H168" s="38">
        <v>790.7</v>
      </c>
      <c r="I168" s="38">
        <v>812.05000000000018</v>
      </c>
      <c r="J168" s="38">
        <v>829.15000000000009</v>
      </c>
      <c r="K168" s="31">
        <v>794.95</v>
      </c>
      <c r="L168" s="31">
        <v>756.5</v>
      </c>
      <c r="M168" s="31">
        <v>3.6983600000000001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322</v>
      </c>
      <c r="D169" s="38">
        <v>320.28333333333336</v>
      </c>
      <c r="E169" s="38">
        <v>317.7166666666667</v>
      </c>
      <c r="F169" s="38">
        <v>313.43333333333334</v>
      </c>
      <c r="G169" s="38">
        <v>310.86666666666667</v>
      </c>
      <c r="H169" s="38">
        <v>324.56666666666672</v>
      </c>
      <c r="I169" s="38">
        <v>327.13333333333344</v>
      </c>
      <c r="J169" s="38">
        <v>331.41666666666674</v>
      </c>
      <c r="K169" s="31">
        <v>322.85000000000002</v>
      </c>
      <c r="L169" s="31">
        <v>316</v>
      </c>
      <c r="M169" s="31">
        <v>10.20078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131.80000000000001</v>
      </c>
      <c r="D170" s="38">
        <v>132.4</v>
      </c>
      <c r="E170" s="38">
        <v>130.4</v>
      </c>
      <c r="F170" s="38">
        <v>129</v>
      </c>
      <c r="G170" s="38">
        <v>127</v>
      </c>
      <c r="H170" s="38">
        <v>133.80000000000001</v>
      </c>
      <c r="I170" s="38">
        <v>135.80000000000001</v>
      </c>
      <c r="J170" s="38">
        <v>137.20000000000002</v>
      </c>
      <c r="K170" s="31">
        <v>134.4</v>
      </c>
      <c r="L170" s="31">
        <v>131</v>
      </c>
      <c r="M170" s="31">
        <v>76.902169999999998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1256</v>
      </c>
      <c r="D171" s="38">
        <v>1246.9666666666665</v>
      </c>
      <c r="E171" s="38">
        <v>1234.333333333333</v>
      </c>
      <c r="F171" s="38">
        <v>1212.6666666666665</v>
      </c>
      <c r="G171" s="38">
        <v>1200.0333333333331</v>
      </c>
      <c r="H171" s="38">
        <v>1268.633333333333</v>
      </c>
      <c r="I171" s="38">
        <v>1281.2666666666667</v>
      </c>
      <c r="J171" s="38">
        <v>1302.9333333333329</v>
      </c>
      <c r="K171" s="31">
        <v>1259.5999999999999</v>
      </c>
      <c r="L171" s="31">
        <v>1225.3</v>
      </c>
      <c r="M171" s="31">
        <v>0.221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114.4</v>
      </c>
      <c r="D172" s="38">
        <v>113.83333333333333</v>
      </c>
      <c r="E172" s="38">
        <v>112.91666666666666</v>
      </c>
      <c r="F172" s="38">
        <v>111.43333333333332</v>
      </c>
      <c r="G172" s="38">
        <v>110.51666666666665</v>
      </c>
      <c r="H172" s="38">
        <v>115.31666666666666</v>
      </c>
      <c r="I172" s="38">
        <v>116.23333333333332</v>
      </c>
      <c r="J172" s="38">
        <v>117.71666666666667</v>
      </c>
      <c r="K172" s="31">
        <v>114.75</v>
      </c>
      <c r="L172" s="31">
        <v>112.35</v>
      </c>
      <c r="M172" s="31">
        <v>63.944249999999997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2634.8</v>
      </c>
      <c r="D173" s="38">
        <v>2640.0833333333335</v>
      </c>
      <c r="E173" s="38">
        <v>2612.4666666666672</v>
      </c>
      <c r="F173" s="38">
        <v>2590.1333333333337</v>
      </c>
      <c r="G173" s="38">
        <v>2562.5166666666673</v>
      </c>
      <c r="H173" s="38">
        <v>2662.416666666667</v>
      </c>
      <c r="I173" s="38">
        <v>2690.0333333333328</v>
      </c>
      <c r="J173" s="38">
        <v>2712.3666666666668</v>
      </c>
      <c r="K173" s="31">
        <v>2667.7</v>
      </c>
      <c r="L173" s="31">
        <v>2617.75</v>
      </c>
      <c r="M173" s="31">
        <v>0.13281000000000001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3184.4</v>
      </c>
      <c r="D174" s="38">
        <v>3179.5166666666664</v>
      </c>
      <c r="E174" s="38">
        <v>3149.583333333333</v>
      </c>
      <c r="F174" s="38">
        <v>3114.7666666666664</v>
      </c>
      <c r="G174" s="38">
        <v>3084.833333333333</v>
      </c>
      <c r="H174" s="38">
        <v>3214.333333333333</v>
      </c>
      <c r="I174" s="38">
        <v>3244.2666666666664</v>
      </c>
      <c r="J174" s="38">
        <v>3279.083333333333</v>
      </c>
      <c r="K174" s="31">
        <v>3209.45</v>
      </c>
      <c r="L174" s="31">
        <v>3144.7</v>
      </c>
      <c r="M174" s="31">
        <v>0.15459999999999999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205.55</v>
      </c>
      <c r="D175" s="38">
        <v>204.85</v>
      </c>
      <c r="E175" s="38">
        <v>203.75</v>
      </c>
      <c r="F175" s="38">
        <v>201.95000000000002</v>
      </c>
      <c r="G175" s="38">
        <v>200.85000000000002</v>
      </c>
      <c r="H175" s="38">
        <v>206.64999999999998</v>
      </c>
      <c r="I175" s="38">
        <v>207.74999999999994</v>
      </c>
      <c r="J175" s="38">
        <v>209.54999999999995</v>
      </c>
      <c r="K175" s="31">
        <v>205.95</v>
      </c>
      <c r="L175" s="31">
        <v>203.05</v>
      </c>
      <c r="M175" s="31">
        <v>5.9680400000000002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1589.85</v>
      </c>
      <c r="D176" s="38">
        <v>1577.95</v>
      </c>
      <c r="E176" s="38">
        <v>1556.9</v>
      </c>
      <c r="F176" s="38">
        <v>1523.95</v>
      </c>
      <c r="G176" s="38">
        <v>1502.9</v>
      </c>
      <c r="H176" s="38">
        <v>1610.9</v>
      </c>
      <c r="I176" s="38">
        <v>1631.9499999999998</v>
      </c>
      <c r="J176" s="38">
        <v>1664.9</v>
      </c>
      <c r="K176" s="31">
        <v>1599</v>
      </c>
      <c r="L176" s="31">
        <v>1545</v>
      </c>
      <c r="M176" s="31">
        <v>2.1056400000000002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1404.6</v>
      </c>
      <c r="D177" s="38">
        <v>1406.3999999999999</v>
      </c>
      <c r="E177" s="38">
        <v>1395.1999999999998</v>
      </c>
      <c r="F177" s="38">
        <v>1385.8</v>
      </c>
      <c r="G177" s="38">
        <v>1374.6</v>
      </c>
      <c r="H177" s="38">
        <v>1415.7999999999997</v>
      </c>
      <c r="I177" s="38">
        <v>1427</v>
      </c>
      <c r="J177" s="38">
        <v>1436.3999999999996</v>
      </c>
      <c r="K177" s="31">
        <v>1417.6</v>
      </c>
      <c r="L177" s="31">
        <v>1397</v>
      </c>
      <c r="M177" s="31">
        <v>0.39644000000000001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775.05</v>
      </c>
      <c r="D178" s="38">
        <v>771.36666666666667</v>
      </c>
      <c r="E178" s="38">
        <v>764.7833333333333</v>
      </c>
      <c r="F178" s="38">
        <v>754.51666666666665</v>
      </c>
      <c r="G178" s="38">
        <v>747.93333333333328</v>
      </c>
      <c r="H178" s="38">
        <v>781.63333333333333</v>
      </c>
      <c r="I178" s="38">
        <v>788.21666666666658</v>
      </c>
      <c r="J178" s="38">
        <v>798.48333333333335</v>
      </c>
      <c r="K178" s="31">
        <v>777.95</v>
      </c>
      <c r="L178" s="31">
        <v>761.1</v>
      </c>
      <c r="M178" s="31">
        <v>6.9180999999999999</v>
      </c>
      <c r="N178" s="1"/>
      <c r="O178" s="1"/>
    </row>
    <row r="179" spans="1:15" ht="12.75" customHeight="1">
      <c r="A179" s="33">
        <v>169</v>
      </c>
      <c r="B179" s="58" t="s">
        <v>868</v>
      </c>
      <c r="C179" s="31">
        <v>688.65</v>
      </c>
      <c r="D179" s="38">
        <v>687.19999999999993</v>
      </c>
      <c r="E179" s="38">
        <v>682.49999999999989</v>
      </c>
      <c r="F179" s="38">
        <v>676.34999999999991</v>
      </c>
      <c r="G179" s="38">
        <v>671.64999999999986</v>
      </c>
      <c r="H179" s="38">
        <v>693.34999999999991</v>
      </c>
      <c r="I179" s="38">
        <v>698.05</v>
      </c>
      <c r="J179" s="38">
        <v>704.19999999999993</v>
      </c>
      <c r="K179" s="31">
        <v>691.9</v>
      </c>
      <c r="L179" s="31">
        <v>681.05</v>
      </c>
      <c r="M179" s="31">
        <v>0.96206999999999998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1503.9</v>
      </c>
      <c r="D180" s="38">
        <v>1499.6499999999999</v>
      </c>
      <c r="E180" s="38">
        <v>1476.2999999999997</v>
      </c>
      <c r="F180" s="38">
        <v>1448.6999999999998</v>
      </c>
      <c r="G180" s="38">
        <v>1425.3499999999997</v>
      </c>
      <c r="H180" s="38">
        <v>1527.2499999999998</v>
      </c>
      <c r="I180" s="38">
        <v>1550.5999999999997</v>
      </c>
      <c r="J180" s="38">
        <v>1578.1999999999998</v>
      </c>
      <c r="K180" s="31">
        <v>1523</v>
      </c>
      <c r="L180" s="31">
        <v>1472.05</v>
      </c>
      <c r="M180" s="31">
        <v>4.8278800000000004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55.4</v>
      </c>
      <c r="D181" s="38">
        <v>54.85</v>
      </c>
      <c r="E181" s="38">
        <v>54</v>
      </c>
      <c r="F181" s="38">
        <v>52.6</v>
      </c>
      <c r="G181" s="38">
        <v>51.75</v>
      </c>
      <c r="H181" s="38">
        <v>56.25</v>
      </c>
      <c r="I181" s="38">
        <v>57.100000000000009</v>
      </c>
      <c r="J181" s="38">
        <v>58.5</v>
      </c>
      <c r="K181" s="31">
        <v>55.7</v>
      </c>
      <c r="L181" s="31">
        <v>53.45</v>
      </c>
      <c r="M181" s="31">
        <v>192.32830000000001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1262.1500000000001</v>
      </c>
      <c r="D182" s="38">
        <v>1264.5333333333335</v>
      </c>
      <c r="E182" s="38">
        <v>1229.3166666666671</v>
      </c>
      <c r="F182" s="38">
        <v>1196.4833333333336</v>
      </c>
      <c r="G182" s="38">
        <v>1161.2666666666671</v>
      </c>
      <c r="H182" s="38">
        <v>1297.366666666667</v>
      </c>
      <c r="I182" s="38">
        <v>1332.5833333333337</v>
      </c>
      <c r="J182" s="38">
        <v>1365.416666666667</v>
      </c>
      <c r="K182" s="31">
        <v>1299.75</v>
      </c>
      <c r="L182" s="31">
        <v>1231.7</v>
      </c>
      <c r="M182" s="31">
        <v>0.73953999999999998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2192.1999999999998</v>
      </c>
      <c r="D183" s="38">
        <v>2189.9833333333331</v>
      </c>
      <c r="E183" s="38">
        <v>2147.2666666666664</v>
      </c>
      <c r="F183" s="38">
        <v>2102.3333333333335</v>
      </c>
      <c r="G183" s="38">
        <v>2059.6166666666668</v>
      </c>
      <c r="H183" s="38">
        <v>2234.9166666666661</v>
      </c>
      <c r="I183" s="38">
        <v>2277.6333333333323</v>
      </c>
      <c r="J183" s="38">
        <v>2322.5666666666657</v>
      </c>
      <c r="K183" s="31">
        <v>2232.6999999999998</v>
      </c>
      <c r="L183" s="31">
        <v>2145.0500000000002</v>
      </c>
      <c r="M183" s="31">
        <v>1.0959700000000001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472.35</v>
      </c>
      <c r="D184" s="38">
        <v>472.13333333333338</v>
      </c>
      <c r="E184" s="38">
        <v>469.31666666666678</v>
      </c>
      <c r="F184" s="38">
        <v>466.28333333333342</v>
      </c>
      <c r="G184" s="38">
        <v>463.46666666666681</v>
      </c>
      <c r="H184" s="38">
        <v>475.16666666666674</v>
      </c>
      <c r="I184" s="38">
        <v>477.98333333333335</v>
      </c>
      <c r="J184" s="38">
        <v>481.01666666666671</v>
      </c>
      <c r="K184" s="31">
        <v>474.95</v>
      </c>
      <c r="L184" s="31">
        <v>469.1</v>
      </c>
      <c r="M184" s="31">
        <v>0.71884999999999999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1026.4000000000001</v>
      </c>
      <c r="D185" s="38">
        <v>1026.5000000000002</v>
      </c>
      <c r="E185" s="38">
        <v>1019.0500000000004</v>
      </c>
      <c r="F185" s="38">
        <v>1011.7000000000002</v>
      </c>
      <c r="G185" s="38">
        <v>1004.2500000000003</v>
      </c>
      <c r="H185" s="38">
        <v>1033.8500000000004</v>
      </c>
      <c r="I185" s="38">
        <v>1041.3000000000002</v>
      </c>
      <c r="J185" s="38">
        <v>1048.6500000000005</v>
      </c>
      <c r="K185" s="31">
        <v>1033.95</v>
      </c>
      <c r="L185" s="31">
        <v>1019.15</v>
      </c>
      <c r="M185" s="31">
        <v>7.5203199999999999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492.55</v>
      </c>
      <c r="D186" s="38">
        <v>494.48333333333329</v>
      </c>
      <c r="E186" s="38">
        <v>486.96666666666658</v>
      </c>
      <c r="F186" s="38">
        <v>481.38333333333327</v>
      </c>
      <c r="G186" s="38">
        <v>473.86666666666656</v>
      </c>
      <c r="H186" s="38">
        <v>500.06666666666661</v>
      </c>
      <c r="I186" s="38">
        <v>507.58333333333337</v>
      </c>
      <c r="J186" s="38">
        <v>513.16666666666663</v>
      </c>
      <c r="K186" s="31">
        <v>502</v>
      </c>
      <c r="L186" s="31">
        <v>488.9</v>
      </c>
      <c r="M186" s="31">
        <v>1.81576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1554.1</v>
      </c>
      <c r="D187" s="38">
        <v>1547.3</v>
      </c>
      <c r="E187" s="38">
        <v>1532.8</v>
      </c>
      <c r="F187" s="38">
        <v>1511.5</v>
      </c>
      <c r="G187" s="38">
        <v>1497</v>
      </c>
      <c r="H187" s="38">
        <v>1568.6</v>
      </c>
      <c r="I187" s="38">
        <v>1583.1</v>
      </c>
      <c r="J187" s="38">
        <v>1604.3999999999999</v>
      </c>
      <c r="K187" s="31">
        <v>1561.8</v>
      </c>
      <c r="L187" s="31">
        <v>1526</v>
      </c>
      <c r="M187" s="31">
        <v>5.9788199999999998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298.3</v>
      </c>
      <c r="D188" s="38">
        <v>296.16666666666669</v>
      </c>
      <c r="E188" s="38">
        <v>292.48333333333335</v>
      </c>
      <c r="F188" s="38">
        <v>286.66666666666669</v>
      </c>
      <c r="G188" s="38">
        <v>282.98333333333335</v>
      </c>
      <c r="H188" s="38">
        <v>301.98333333333335</v>
      </c>
      <c r="I188" s="38">
        <v>305.66666666666663</v>
      </c>
      <c r="J188" s="38">
        <v>311.48333333333335</v>
      </c>
      <c r="K188" s="31">
        <v>299.85000000000002</v>
      </c>
      <c r="L188" s="31">
        <v>290.35000000000002</v>
      </c>
      <c r="M188" s="31">
        <v>11.661530000000001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445.95</v>
      </c>
      <c r="D189" s="38">
        <v>445.36666666666662</v>
      </c>
      <c r="E189" s="38">
        <v>439.88333333333321</v>
      </c>
      <c r="F189" s="38">
        <v>433.81666666666661</v>
      </c>
      <c r="G189" s="38">
        <v>428.3333333333332</v>
      </c>
      <c r="H189" s="38">
        <v>451.43333333333322</v>
      </c>
      <c r="I189" s="38">
        <v>456.91666666666669</v>
      </c>
      <c r="J189" s="38">
        <v>462.98333333333323</v>
      </c>
      <c r="K189" s="31">
        <v>450.85</v>
      </c>
      <c r="L189" s="31">
        <v>439.3</v>
      </c>
      <c r="M189" s="31">
        <v>17.824179999999998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1808.4</v>
      </c>
      <c r="D190" s="38">
        <v>1803.8</v>
      </c>
      <c r="E190" s="38">
        <v>1794.6</v>
      </c>
      <c r="F190" s="38">
        <v>1780.8</v>
      </c>
      <c r="G190" s="38">
        <v>1771.6</v>
      </c>
      <c r="H190" s="38">
        <v>1817.6</v>
      </c>
      <c r="I190" s="38">
        <v>1826.8000000000002</v>
      </c>
      <c r="J190" s="38">
        <v>1840.6</v>
      </c>
      <c r="K190" s="31">
        <v>1813</v>
      </c>
      <c r="L190" s="31">
        <v>1790</v>
      </c>
      <c r="M190" s="31">
        <v>2.6638700000000002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775.05</v>
      </c>
      <c r="D191" s="38">
        <v>779.35</v>
      </c>
      <c r="E191" s="38">
        <v>767.7</v>
      </c>
      <c r="F191" s="38">
        <v>760.35</v>
      </c>
      <c r="G191" s="38">
        <v>748.7</v>
      </c>
      <c r="H191" s="38">
        <v>786.7</v>
      </c>
      <c r="I191" s="38">
        <v>798.34999999999991</v>
      </c>
      <c r="J191" s="38">
        <v>805.7</v>
      </c>
      <c r="K191" s="31">
        <v>791</v>
      </c>
      <c r="L191" s="31">
        <v>772</v>
      </c>
      <c r="M191" s="31">
        <v>2.1743899999999998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334.25</v>
      </c>
      <c r="D192" s="38">
        <v>334.16666666666669</v>
      </c>
      <c r="E192" s="38">
        <v>331.88333333333338</v>
      </c>
      <c r="F192" s="38">
        <v>329.51666666666671</v>
      </c>
      <c r="G192" s="38">
        <v>327.23333333333341</v>
      </c>
      <c r="H192" s="38">
        <v>336.53333333333336</v>
      </c>
      <c r="I192" s="38">
        <v>338.81666666666666</v>
      </c>
      <c r="J192" s="38">
        <v>341.18333333333334</v>
      </c>
      <c r="K192" s="31">
        <v>336.45</v>
      </c>
      <c r="L192" s="31">
        <v>331.8</v>
      </c>
      <c r="M192" s="31">
        <v>1.1353899999999999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2253.4</v>
      </c>
      <c r="D193" s="38">
        <v>2237.2000000000003</v>
      </c>
      <c r="E193" s="38">
        <v>2207.2000000000007</v>
      </c>
      <c r="F193" s="38">
        <v>2161.0000000000005</v>
      </c>
      <c r="G193" s="38">
        <v>2131.0000000000009</v>
      </c>
      <c r="H193" s="38">
        <v>2283.4000000000005</v>
      </c>
      <c r="I193" s="38">
        <v>2313.3999999999996</v>
      </c>
      <c r="J193" s="38">
        <v>2359.6000000000004</v>
      </c>
      <c r="K193" s="31">
        <v>2267.1999999999998</v>
      </c>
      <c r="L193" s="31">
        <v>2191</v>
      </c>
      <c r="M193" s="31">
        <v>0.71914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637.79999999999995</v>
      </c>
      <c r="D194" s="38">
        <v>638.13333333333333</v>
      </c>
      <c r="E194" s="38">
        <v>634.26666666666665</v>
      </c>
      <c r="F194" s="38">
        <v>630.73333333333335</v>
      </c>
      <c r="G194" s="38">
        <v>626.86666666666667</v>
      </c>
      <c r="H194" s="38">
        <v>641.66666666666663</v>
      </c>
      <c r="I194" s="38">
        <v>645.53333333333319</v>
      </c>
      <c r="J194" s="38">
        <v>649.06666666666661</v>
      </c>
      <c r="K194" s="31">
        <v>642</v>
      </c>
      <c r="L194" s="31">
        <v>634.6</v>
      </c>
      <c r="M194" s="31">
        <v>0.50766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244.8</v>
      </c>
      <c r="D195" s="38">
        <v>244.03333333333333</v>
      </c>
      <c r="E195" s="38">
        <v>239.76666666666665</v>
      </c>
      <c r="F195" s="38">
        <v>234.73333333333332</v>
      </c>
      <c r="G195" s="38">
        <v>230.46666666666664</v>
      </c>
      <c r="H195" s="38">
        <v>249.06666666666666</v>
      </c>
      <c r="I195" s="38">
        <v>253.33333333333337</v>
      </c>
      <c r="J195" s="38">
        <v>258.36666666666667</v>
      </c>
      <c r="K195" s="31">
        <v>248.3</v>
      </c>
      <c r="L195" s="31">
        <v>239</v>
      </c>
      <c r="M195" s="31">
        <v>2.9362599999999999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2828.7</v>
      </c>
      <c r="D196" s="38">
        <v>2836.7666666666664</v>
      </c>
      <c r="E196" s="38">
        <v>2783.9833333333327</v>
      </c>
      <c r="F196" s="38">
        <v>2739.2666666666664</v>
      </c>
      <c r="G196" s="38">
        <v>2686.4833333333327</v>
      </c>
      <c r="H196" s="38">
        <v>2881.4833333333327</v>
      </c>
      <c r="I196" s="38">
        <v>2934.2666666666664</v>
      </c>
      <c r="J196" s="38">
        <v>2978.9833333333327</v>
      </c>
      <c r="K196" s="31">
        <v>2889.55</v>
      </c>
      <c r="L196" s="31">
        <v>2792.05</v>
      </c>
      <c r="M196" s="31">
        <v>1.3517600000000001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454.8</v>
      </c>
      <c r="D197" s="38">
        <v>456.7833333333333</v>
      </c>
      <c r="E197" s="38">
        <v>451.56666666666661</v>
      </c>
      <c r="F197" s="38">
        <v>448.33333333333331</v>
      </c>
      <c r="G197" s="38">
        <v>443.11666666666662</v>
      </c>
      <c r="H197" s="38">
        <v>460.01666666666659</v>
      </c>
      <c r="I197" s="38">
        <v>465.23333333333329</v>
      </c>
      <c r="J197" s="38">
        <v>468.46666666666658</v>
      </c>
      <c r="K197" s="31">
        <v>462</v>
      </c>
      <c r="L197" s="31">
        <v>453.55</v>
      </c>
      <c r="M197" s="31">
        <v>12.84821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543.95000000000005</v>
      </c>
      <c r="D198" s="38">
        <v>543.01666666666677</v>
      </c>
      <c r="E198" s="38">
        <v>539.43333333333351</v>
      </c>
      <c r="F198" s="38">
        <v>534.91666666666674</v>
      </c>
      <c r="G198" s="38">
        <v>531.33333333333348</v>
      </c>
      <c r="H198" s="38">
        <v>547.53333333333353</v>
      </c>
      <c r="I198" s="38">
        <v>551.11666666666679</v>
      </c>
      <c r="J198" s="38">
        <v>555.63333333333355</v>
      </c>
      <c r="K198" s="31">
        <v>546.6</v>
      </c>
      <c r="L198" s="31">
        <v>538.5</v>
      </c>
      <c r="M198" s="31">
        <v>6.4266399999999999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119.5</v>
      </c>
      <c r="D199" s="38">
        <v>120.16666666666667</v>
      </c>
      <c r="E199" s="38">
        <v>118.23333333333335</v>
      </c>
      <c r="F199" s="38">
        <v>116.96666666666668</v>
      </c>
      <c r="G199" s="38">
        <v>115.03333333333336</v>
      </c>
      <c r="H199" s="38">
        <v>121.43333333333334</v>
      </c>
      <c r="I199" s="38">
        <v>123.36666666666665</v>
      </c>
      <c r="J199" s="38">
        <v>124.63333333333333</v>
      </c>
      <c r="K199" s="31">
        <v>122.1</v>
      </c>
      <c r="L199" s="31">
        <v>118.9</v>
      </c>
      <c r="M199" s="31">
        <v>8.5520200000000006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156.15</v>
      </c>
      <c r="D200" s="38">
        <v>155.18333333333334</v>
      </c>
      <c r="E200" s="38">
        <v>152.46666666666667</v>
      </c>
      <c r="F200" s="38">
        <v>148.78333333333333</v>
      </c>
      <c r="G200" s="38">
        <v>146.06666666666666</v>
      </c>
      <c r="H200" s="38">
        <v>158.86666666666667</v>
      </c>
      <c r="I200" s="38">
        <v>161.58333333333337</v>
      </c>
      <c r="J200" s="38">
        <v>165.26666666666668</v>
      </c>
      <c r="K200" s="31">
        <v>157.9</v>
      </c>
      <c r="L200" s="31">
        <v>151.5</v>
      </c>
      <c r="M200" s="31">
        <v>33.485999999999997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274.89999999999998</v>
      </c>
      <c r="D201" s="38">
        <v>275.90000000000003</v>
      </c>
      <c r="E201" s="38">
        <v>273.00000000000006</v>
      </c>
      <c r="F201" s="38">
        <v>271.10000000000002</v>
      </c>
      <c r="G201" s="38">
        <v>268.20000000000005</v>
      </c>
      <c r="H201" s="38">
        <v>277.80000000000007</v>
      </c>
      <c r="I201" s="38">
        <v>280.70000000000005</v>
      </c>
      <c r="J201" s="38">
        <v>282.60000000000008</v>
      </c>
      <c r="K201" s="31">
        <v>278.8</v>
      </c>
      <c r="L201" s="31">
        <v>274</v>
      </c>
      <c r="M201" s="31">
        <v>2.4242400000000002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1777.95</v>
      </c>
      <c r="D202" s="38">
        <v>1766.9833333333333</v>
      </c>
      <c r="E202" s="38">
        <v>1736.0166666666667</v>
      </c>
      <c r="F202" s="38">
        <v>1694.0833333333333</v>
      </c>
      <c r="G202" s="38">
        <v>1663.1166666666666</v>
      </c>
      <c r="H202" s="38">
        <v>1808.9166666666667</v>
      </c>
      <c r="I202" s="38">
        <v>1839.8833333333334</v>
      </c>
      <c r="J202" s="38">
        <v>1881.8166666666668</v>
      </c>
      <c r="K202" s="31">
        <v>1797.95</v>
      </c>
      <c r="L202" s="31">
        <v>1725.05</v>
      </c>
      <c r="M202" s="31">
        <v>8.7397299999999998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899.2</v>
      </c>
      <c r="D203" s="38">
        <v>897.38333333333333</v>
      </c>
      <c r="E203" s="38">
        <v>889.81666666666661</v>
      </c>
      <c r="F203" s="38">
        <v>880.43333333333328</v>
      </c>
      <c r="G203" s="38">
        <v>872.86666666666656</v>
      </c>
      <c r="H203" s="38">
        <v>906.76666666666665</v>
      </c>
      <c r="I203" s="38">
        <v>914.33333333333348</v>
      </c>
      <c r="J203" s="38">
        <v>923.7166666666667</v>
      </c>
      <c r="K203" s="31">
        <v>904.95</v>
      </c>
      <c r="L203" s="31">
        <v>888</v>
      </c>
      <c r="M203" s="31">
        <v>2.6354199999999999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1290.4000000000001</v>
      </c>
      <c r="D204" s="38">
        <v>1288.3333333333333</v>
      </c>
      <c r="E204" s="38">
        <v>1284.0666666666666</v>
      </c>
      <c r="F204" s="38">
        <v>1277.7333333333333</v>
      </c>
      <c r="G204" s="38">
        <v>1273.4666666666667</v>
      </c>
      <c r="H204" s="38">
        <v>1294.6666666666665</v>
      </c>
      <c r="I204" s="38">
        <v>1298.9333333333334</v>
      </c>
      <c r="J204" s="38">
        <v>1305.2666666666664</v>
      </c>
      <c r="K204" s="31">
        <v>1292.5999999999999</v>
      </c>
      <c r="L204" s="31">
        <v>1282</v>
      </c>
      <c r="M204" s="31">
        <v>2.56366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1179.25</v>
      </c>
      <c r="D205" s="38">
        <v>1179.0333333333335</v>
      </c>
      <c r="E205" s="38">
        <v>1169.166666666667</v>
      </c>
      <c r="F205" s="38">
        <v>1159.0833333333335</v>
      </c>
      <c r="G205" s="38">
        <v>1149.2166666666669</v>
      </c>
      <c r="H205" s="38">
        <v>1189.116666666667</v>
      </c>
      <c r="I205" s="38">
        <v>1198.9833333333333</v>
      </c>
      <c r="J205" s="38">
        <v>1209.0666666666671</v>
      </c>
      <c r="K205" s="31">
        <v>1188.9000000000001</v>
      </c>
      <c r="L205" s="31">
        <v>1168.95</v>
      </c>
      <c r="M205" s="31">
        <v>16.61946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2472.25</v>
      </c>
      <c r="D206" s="38">
        <v>2482.6333333333332</v>
      </c>
      <c r="E206" s="38">
        <v>2450.2666666666664</v>
      </c>
      <c r="F206" s="38">
        <v>2428.2833333333333</v>
      </c>
      <c r="G206" s="38">
        <v>2395.9166666666665</v>
      </c>
      <c r="H206" s="38">
        <v>2504.6166666666663</v>
      </c>
      <c r="I206" s="38">
        <v>2536.9833333333331</v>
      </c>
      <c r="J206" s="38">
        <v>2558.9666666666662</v>
      </c>
      <c r="K206" s="31">
        <v>2515</v>
      </c>
      <c r="L206" s="31">
        <v>2460.65</v>
      </c>
      <c r="M206" s="31">
        <v>4.54291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1589.5</v>
      </c>
      <c r="D207" s="38">
        <v>1592.3333333333333</v>
      </c>
      <c r="E207" s="38">
        <v>1584.1666666666665</v>
      </c>
      <c r="F207" s="38">
        <v>1578.8333333333333</v>
      </c>
      <c r="G207" s="38">
        <v>1570.6666666666665</v>
      </c>
      <c r="H207" s="38">
        <v>1597.6666666666665</v>
      </c>
      <c r="I207" s="38">
        <v>1605.833333333333</v>
      </c>
      <c r="J207" s="38">
        <v>1611.1666666666665</v>
      </c>
      <c r="K207" s="31">
        <v>1600.5</v>
      </c>
      <c r="L207" s="31">
        <v>1587</v>
      </c>
      <c r="M207" s="31">
        <v>109.18635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625.15</v>
      </c>
      <c r="D208" s="38">
        <v>625.83333333333337</v>
      </c>
      <c r="E208" s="38">
        <v>622.31666666666672</v>
      </c>
      <c r="F208" s="38">
        <v>619.48333333333335</v>
      </c>
      <c r="G208" s="38">
        <v>615.9666666666667</v>
      </c>
      <c r="H208" s="38">
        <v>628.66666666666674</v>
      </c>
      <c r="I208" s="38">
        <v>632.18333333333339</v>
      </c>
      <c r="J208" s="38">
        <v>635.01666666666677</v>
      </c>
      <c r="K208" s="31">
        <v>629.35</v>
      </c>
      <c r="L208" s="31">
        <v>623</v>
      </c>
      <c r="M208" s="31">
        <v>12.07075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2931.5</v>
      </c>
      <c r="D209" s="38">
        <v>2929.4166666666665</v>
      </c>
      <c r="E209" s="38">
        <v>2914.4833333333331</v>
      </c>
      <c r="F209" s="38">
        <v>2897.4666666666667</v>
      </c>
      <c r="G209" s="38">
        <v>2882.5333333333333</v>
      </c>
      <c r="H209" s="38">
        <v>2946.4333333333329</v>
      </c>
      <c r="I209" s="38">
        <v>2961.3666666666663</v>
      </c>
      <c r="J209" s="38">
        <v>2978.3833333333328</v>
      </c>
      <c r="K209" s="31">
        <v>2944.35</v>
      </c>
      <c r="L209" s="31">
        <v>2912.4</v>
      </c>
      <c r="M209" s="31">
        <v>3.28451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67.05</v>
      </c>
      <c r="D210" s="38">
        <v>67.350000000000009</v>
      </c>
      <c r="E210" s="38">
        <v>66.450000000000017</v>
      </c>
      <c r="F210" s="38">
        <v>65.850000000000009</v>
      </c>
      <c r="G210" s="38">
        <v>64.950000000000017</v>
      </c>
      <c r="H210" s="38">
        <v>67.950000000000017</v>
      </c>
      <c r="I210" s="38">
        <v>68.850000000000023</v>
      </c>
      <c r="J210" s="38">
        <v>69.450000000000017</v>
      </c>
      <c r="K210" s="31">
        <v>68.25</v>
      </c>
      <c r="L210" s="31">
        <v>66.75</v>
      </c>
      <c r="M210" s="31">
        <v>32.532800000000002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284.35000000000002</v>
      </c>
      <c r="D211" s="38">
        <v>285.43333333333334</v>
      </c>
      <c r="E211" s="38">
        <v>282.4666666666667</v>
      </c>
      <c r="F211" s="38">
        <v>280.58333333333337</v>
      </c>
      <c r="G211" s="38">
        <v>277.61666666666673</v>
      </c>
      <c r="H211" s="38">
        <v>287.31666666666666</v>
      </c>
      <c r="I211" s="38">
        <v>290.28333333333325</v>
      </c>
      <c r="J211" s="38">
        <v>292.16666666666663</v>
      </c>
      <c r="K211" s="31">
        <v>288.39999999999998</v>
      </c>
      <c r="L211" s="31">
        <v>283.55</v>
      </c>
      <c r="M211" s="31">
        <v>1.4388799999999999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449.4</v>
      </c>
      <c r="D212" s="38">
        <v>446.7166666666667</v>
      </c>
      <c r="E212" s="38">
        <v>442.58333333333337</v>
      </c>
      <c r="F212" s="38">
        <v>435.76666666666665</v>
      </c>
      <c r="G212" s="38">
        <v>431.63333333333333</v>
      </c>
      <c r="H212" s="38">
        <v>453.53333333333342</v>
      </c>
      <c r="I212" s="38">
        <v>457.66666666666674</v>
      </c>
      <c r="J212" s="38">
        <v>464.48333333333346</v>
      </c>
      <c r="K212" s="31">
        <v>450.85</v>
      </c>
      <c r="L212" s="31">
        <v>439.9</v>
      </c>
      <c r="M212" s="31">
        <v>37.752980000000001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1006.3</v>
      </c>
      <c r="D213" s="38">
        <v>1005.1</v>
      </c>
      <c r="E213" s="38">
        <v>1000.2</v>
      </c>
      <c r="F213" s="38">
        <v>994.1</v>
      </c>
      <c r="G213" s="38">
        <v>989.2</v>
      </c>
      <c r="H213" s="38">
        <v>1011.2</v>
      </c>
      <c r="I213" s="38">
        <v>1016.0999999999999</v>
      </c>
      <c r="J213" s="38">
        <v>1022.2</v>
      </c>
      <c r="K213" s="31">
        <v>1010</v>
      </c>
      <c r="L213" s="31">
        <v>999</v>
      </c>
      <c r="M213" s="31">
        <v>0.21113000000000001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3820.85</v>
      </c>
      <c r="D214" s="38">
        <v>3811.8166666666671</v>
      </c>
      <c r="E214" s="38">
        <v>3789.8833333333341</v>
      </c>
      <c r="F214" s="38">
        <v>3758.916666666667</v>
      </c>
      <c r="G214" s="38">
        <v>3736.983333333334</v>
      </c>
      <c r="H214" s="38">
        <v>3842.7833333333342</v>
      </c>
      <c r="I214" s="38">
        <v>3864.7166666666676</v>
      </c>
      <c r="J214" s="38">
        <v>3895.6833333333343</v>
      </c>
      <c r="K214" s="31">
        <v>3833.75</v>
      </c>
      <c r="L214" s="31">
        <v>3780.85</v>
      </c>
      <c r="M214" s="31">
        <v>4.4445399999999999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136.69999999999999</v>
      </c>
      <c r="D215" s="38">
        <v>137.83333333333334</v>
      </c>
      <c r="E215" s="38">
        <v>133.9666666666667</v>
      </c>
      <c r="F215" s="38">
        <v>131.23333333333335</v>
      </c>
      <c r="G215" s="38">
        <v>127.3666666666667</v>
      </c>
      <c r="H215" s="38">
        <v>140.56666666666669</v>
      </c>
      <c r="I215" s="38">
        <v>144.43333333333331</v>
      </c>
      <c r="J215" s="38">
        <v>147.16666666666669</v>
      </c>
      <c r="K215" s="31">
        <v>141.69999999999999</v>
      </c>
      <c r="L215" s="31">
        <v>135.1</v>
      </c>
      <c r="M215" s="31">
        <v>58.714300000000001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260.5</v>
      </c>
      <c r="D216" s="38">
        <v>260.7</v>
      </c>
      <c r="E216" s="38">
        <v>259.14999999999998</v>
      </c>
      <c r="F216" s="38">
        <v>257.8</v>
      </c>
      <c r="G216" s="38">
        <v>256.25</v>
      </c>
      <c r="H216" s="38">
        <v>262.04999999999995</v>
      </c>
      <c r="I216" s="38">
        <v>263.60000000000002</v>
      </c>
      <c r="J216" s="38">
        <v>264.94999999999993</v>
      </c>
      <c r="K216" s="31">
        <v>262.25</v>
      </c>
      <c r="L216" s="31">
        <v>259.35000000000002</v>
      </c>
      <c r="M216" s="31">
        <v>21.126180000000002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2562.75</v>
      </c>
      <c r="D217" s="38">
        <v>2558.9</v>
      </c>
      <c r="E217" s="38">
        <v>2542.9</v>
      </c>
      <c r="F217" s="38">
        <v>2523.0500000000002</v>
      </c>
      <c r="G217" s="38">
        <v>2507.0500000000002</v>
      </c>
      <c r="H217" s="38">
        <v>2578.75</v>
      </c>
      <c r="I217" s="38">
        <v>2594.75</v>
      </c>
      <c r="J217" s="38">
        <v>2614.6</v>
      </c>
      <c r="K217" s="31">
        <v>2574.9</v>
      </c>
      <c r="L217" s="31">
        <v>2539.0500000000002</v>
      </c>
      <c r="M217" s="31">
        <v>9.7700399999999998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315.10000000000002</v>
      </c>
      <c r="D218" s="38">
        <v>314.75</v>
      </c>
      <c r="E218" s="38">
        <v>312.64999999999998</v>
      </c>
      <c r="F218" s="38">
        <v>310.2</v>
      </c>
      <c r="G218" s="38">
        <v>308.09999999999997</v>
      </c>
      <c r="H218" s="38">
        <v>317.2</v>
      </c>
      <c r="I218" s="38">
        <v>319.3</v>
      </c>
      <c r="J218" s="38">
        <v>321.75</v>
      </c>
      <c r="K218" s="31">
        <v>316.85000000000002</v>
      </c>
      <c r="L218" s="31">
        <v>312.3</v>
      </c>
      <c r="M218" s="31">
        <v>2.4307099999999999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4385.3</v>
      </c>
      <c r="D219" s="38">
        <v>4337.5</v>
      </c>
      <c r="E219" s="38">
        <v>4255</v>
      </c>
      <c r="F219" s="38">
        <v>4124.7</v>
      </c>
      <c r="G219" s="38">
        <v>4042.2</v>
      </c>
      <c r="H219" s="38">
        <v>4467.8</v>
      </c>
      <c r="I219" s="38">
        <v>4550.3</v>
      </c>
      <c r="J219" s="38">
        <v>4680.6000000000004</v>
      </c>
      <c r="K219" s="31">
        <v>4420</v>
      </c>
      <c r="L219" s="31">
        <v>4207.2</v>
      </c>
      <c r="M219" s="31">
        <v>0.16966999999999999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569.6</v>
      </c>
      <c r="D220" s="38">
        <v>571.43333333333339</v>
      </c>
      <c r="E220" s="38">
        <v>567.16666666666674</v>
      </c>
      <c r="F220" s="38">
        <v>564.73333333333335</v>
      </c>
      <c r="G220" s="38">
        <v>560.4666666666667</v>
      </c>
      <c r="H220" s="38">
        <v>573.86666666666679</v>
      </c>
      <c r="I220" s="38">
        <v>578.13333333333344</v>
      </c>
      <c r="J220" s="38">
        <v>580.56666666666683</v>
      </c>
      <c r="K220" s="31">
        <v>575.70000000000005</v>
      </c>
      <c r="L220" s="31">
        <v>569</v>
      </c>
      <c r="M220" s="31">
        <v>0.33712999999999999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870.8</v>
      </c>
      <c r="D221" s="38">
        <v>871.93333333333339</v>
      </c>
      <c r="E221" s="38">
        <v>861.11666666666679</v>
      </c>
      <c r="F221" s="38">
        <v>851.43333333333339</v>
      </c>
      <c r="G221" s="38">
        <v>840.61666666666679</v>
      </c>
      <c r="H221" s="38">
        <v>881.61666666666679</v>
      </c>
      <c r="I221" s="38">
        <v>892.43333333333339</v>
      </c>
      <c r="J221" s="38">
        <v>902.11666666666679</v>
      </c>
      <c r="K221" s="31">
        <v>882.75</v>
      </c>
      <c r="L221" s="31">
        <v>862.25</v>
      </c>
      <c r="M221" s="31">
        <v>3.31053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40455.4</v>
      </c>
      <c r="D222" s="38">
        <v>40368.166666666664</v>
      </c>
      <c r="E222" s="38">
        <v>40206.433333333327</v>
      </c>
      <c r="F222" s="38">
        <v>39957.46666666666</v>
      </c>
      <c r="G222" s="38">
        <v>39795.733333333323</v>
      </c>
      <c r="H222" s="38">
        <v>40617.133333333331</v>
      </c>
      <c r="I222" s="38">
        <v>40778.866666666669</v>
      </c>
      <c r="J222" s="38">
        <v>41027.833333333336</v>
      </c>
      <c r="K222" s="31">
        <v>40529.9</v>
      </c>
      <c r="L222" s="31">
        <v>40119.199999999997</v>
      </c>
      <c r="M222" s="31">
        <v>8.9700000000000005E-3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72.099999999999994</v>
      </c>
      <c r="D223" s="38">
        <v>72.583333333333329</v>
      </c>
      <c r="E223" s="38">
        <v>70.916666666666657</v>
      </c>
      <c r="F223" s="38">
        <v>69.733333333333334</v>
      </c>
      <c r="G223" s="38">
        <v>68.066666666666663</v>
      </c>
      <c r="H223" s="38">
        <v>73.766666666666652</v>
      </c>
      <c r="I223" s="38">
        <v>75.433333333333309</v>
      </c>
      <c r="J223" s="38">
        <v>76.616666666666646</v>
      </c>
      <c r="K223" s="31">
        <v>74.25</v>
      </c>
      <c r="L223" s="31">
        <v>71.400000000000006</v>
      </c>
      <c r="M223" s="31">
        <v>131.70721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955.2</v>
      </c>
      <c r="D224" s="38">
        <v>954.30000000000007</v>
      </c>
      <c r="E224" s="38">
        <v>949.30000000000018</v>
      </c>
      <c r="F224" s="38">
        <v>943.40000000000009</v>
      </c>
      <c r="G224" s="38">
        <v>938.4000000000002</v>
      </c>
      <c r="H224" s="38">
        <v>960.20000000000016</v>
      </c>
      <c r="I224" s="38">
        <v>965.19999999999993</v>
      </c>
      <c r="J224" s="38">
        <v>971.10000000000014</v>
      </c>
      <c r="K224" s="31">
        <v>959.3</v>
      </c>
      <c r="L224" s="31">
        <v>948.4</v>
      </c>
      <c r="M224" s="31">
        <v>133.58017000000001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1329.45</v>
      </c>
      <c r="D225" s="38">
        <v>1329.95</v>
      </c>
      <c r="E225" s="38">
        <v>1317.0500000000002</v>
      </c>
      <c r="F225" s="38">
        <v>1304.6500000000001</v>
      </c>
      <c r="G225" s="38">
        <v>1291.7500000000002</v>
      </c>
      <c r="H225" s="38">
        <v>1342.3500000000001</v>
      </c>
      <c r="I225" s="38">
        <v>1355.2500000000002</v>
      </c>
      <c r="J225" s="38">
        <v>1367.65</v>
      </c>
      <c r="K225" s="31">
        <v>1342.85</v>
      </c>
      <c r="L225" s="31">
        <v>1317.55</v>
      </c>
      <c r="M225" s="31">
        <v>2.6740599999999999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537.54999999999995</v>
      </c>
      <c r="D226" s="38">
        <v>538.2833333333333</v>
      </c>
      <c r="E226" s="38">
        <v>533.91666666666663</v>
      </c>
      <c r="F226" s="38">
        <v>530.2833333333333</v>
      </c>
      <c r="G226" s="38">
        <v>525.91666666666663</v>
      </c>
      <c r="H226" s="38">
        <v>541.91666666666663</v>
      </c>
      <c r="I226" s="38">
        <v>546.28333333333342</v>
      </c>
      <c r="J226" s="38">
        <v>549.91666666666663</v>
      </c>
      <c r="K226" s="31">
        <v>542.65</v>
      </c>
      <c r="L226" s="31">
        <v>534.65</v>
      </c>
      <c r="M226" s="31">
        <v>4.2070800000000004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620.95000000000005</v>
      </c>
      <c r="D227" s="38">
        <v>620.41666666666674</v>
      </c>
      <c r="E227" s="38">
        <v>617.48333333333346</v>
      </c>
      <c r="F227" s="38">
        <v>614.01666666666677</v>
      </c>
      <c r="G227" s="38">
        <v>611.08333333333348</v>
      </c>
      <c r="H227" s="38">
        <v>623.88333333333344</v>
      </c>
      <c r="I227" s="38">
        <v>626.81666666666683</v>
      </c>
      <c r="J227" s="38">
        <v>630.28333333333342</v>
      </c>
      <c r="K227" s="31">
        <v>623.35</v>
      </c>
      <c r="L227" s="31">
        <v>616.95000000000005</v>
      </c>
      <c r="M227" s="31">
        <v>9.7660800000000005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60.6</v>
      </c>
      <c r="D228" s="38">
        <v>60.716666666666661</v>
      </c>
      <c r="E228" s="38">
        <v>60.183333333333323</v>
      </c>
      <c r="F228" s="38">
        <v>59.766666666666659</v>
      </c>
      <c r="G228" s="38">
        <v>59.23333333333332</v>
      </c>
      <c r="H228" s="38">
        <v>61.133333333333326</v>
      </c>
      <c r="I228" s="38">
        <v>61.666666666666671</v>
      </c>
      <c r="J228" s="38">
        <v>62.083333333333329</v>
      </c>
      <c r="K228" s="31">
        <v>61.25</v>
      </c>
      <c r="L228" s="31">
        <v>60.3</v>
      </c>
      <c r="M228" s="31">
        <v>66.356870000000001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89.7</v>
      </c>
      <c r="D229" s="38">
        <v>89.466666666666654</v>
      </c>
      <c r="E229" s="38">
        <v>88.983333333333306</v>
      </c>
      <c r="F229" s="38">
        <v>88.266666666666652</v>
      </c>
      <c r="G229" s="38">
        <v>87.783333333333303</v>
      </c>
      <c r="H229" s="38">
        <v>90.183333333333309</v>
      </c>
      <c r="I229" s="38">
        <v>90.666666666666657</v>
      </c>
      <c r="J229" s="38">
        <v>91.383333333333312</v>
      </c>
      <c r="K229" s="31">
        <v>89.95</v>
      </c>
      <c r="L229" s="31">
        <v>88.75</v>
      </c>
      <c r="M229" s="31">
        <v>270.88533000000001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121.3</v>
      </c>
      <c r="D230" s="38">
        <v>120.71666666666665</v>
      </c>
      <c r="E230" s="38">
        <v>119.88333333333331</v>
      </c>
      <c r="F230" s="38">
        <v>118.46666666666665</v>
      </c>
      <c r="G230" s="38">
        <v>117.63333333333331</v>
      </c>
      <c r="H230" s="38">
        <v>122.13333333333331</v>
      </c>
      <c r="I230" s="38">
        <v>122.96666666666665</v>
      </c>
      <c r="J230" s="38">
        <v>124.38333333333331</v>
      </c>
      <c r="K230" s="31">
        <v>121.55</v>
      </c>
      <c r="L230" s="31">
        <v>119.3</v>
      </c>
      <c r="M230" s="31">
        <v>59.44012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901.75</v>
      </c>
      <c r="D231" s="38">
        <v>898.93333333333339</v>
      </c>
      <c r="E231" s="38">
        <v>887.81666666666683</v>
      </c>
      <c r="F231" s="38">
        <v>873.88333333333344</v>
      </c>
      <c r="G231" s="38">
        <v>862.76666666666688</v>
      </c>
      <c r="H231" s="38">
        <v>912.86666666666679</v>
      </c>
      <c r="I231" s="38">
        <v>923.98333333333335</v>
      </c>
      <c r="J231" s="38">
        <v>937.91666666666674</v>
      </c>
      <c r="K231" s="31">
        <v>910.05</v>
      </c>
      <c r="L231" s="31">
        <v>885</v>
      </c>
      <c r="M231" s="31">
        <v>0.79925999999999997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577.75</v>
      </c>
      <c r="D232" s="38">
        <v>579.2833333333333</v>
      </c>
      <c r="E232" s="38">
        <v>562.56666666666661</v>
      </c>
      <c r="F232" s="38">
        <v>547.38333333333333</v>
      </c>
      <c r="G232" s="38">
        <v>530.66666666666663</v>
      </c>
      <c r="H232" s="38">
        <v>594.46666666666658</v>
      </c>
      <c r="I232" s="38">
        <v>611.18333333333328</v>
      </c>
      <c r="J232" s="38">
        <v>626.36666666666656</v>
      </c>
      <c r="K232" s="31">
        <v>596</v>
      </c>
      <c r="L232" s="31">
        <v>564.1</v>
      </c>
      <c r="M232" s="31">
        <v>15.56475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245</v>
      </c>
      <c r="D233" s="38">
        <v>243.15</v>
      </c>
      <c r="E233" s="38">
        <v>239.10000000000002</v>
      </c>
      <c r="F233" s="38">
        <v>233.20000000000002</v>
      </c>
      <c r="G233" s="38">
        <v>229.15000000000003</v>
      </c>
      <c r="H233" s="38">
        <v>249.05</v>
      </c>
      <c r="I233" s="38">
        <v>253.10000000000002</v>
      </c>
      <c r="J233" s="38">
        <v>259</v>
      </c>
      <c r="K233" s="31">
        <v>247.2</v>
      </c>
      <c r="L233" s="31">
        <v>237.25</v>
      </c>
      <c r="M233" s="31">
        <v>57.678989999999999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154.6</v>
      </c>
      <c r="D234" s="38">
        <v>156.81666666666666</v>
      </c>
      <c r="E234" s="38">
        <v>151.33333333333331</v>
      </c>
      <c r="F234" s="38">
        <v>148.06666666666666</v>
      </c>
      <c r="G234" s="38">
        <v>142.58333333333331</v>
      </c>
      <c r="H234" s="38">
        <v>160.08333333333331</v>
      </c>
      <c r="I234" s="38">
        <v>165.56666666666666</v>
      </c>
      <c r="J234" s="38">
        <v>168.83333333333331</v>
      </c>
      <c r="K234" s="31">
        <v>162.30000000000001</v>
      </c>
      <c r="L234" s="31">
        <v>153.55000000000001</v>
      </c>
      <c r="M234" s="31">
        <v>200.56171000000001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63.8</v>
      </c>
      <c r="D235" s="38">
        <v>64.166666666666657</v>
      </c>
      <c r="E235" s="38">
        <v>63.23333333333332</v>
      </c>
      <c r="F235" s="38">
        <v>62.666666666666664</v>
      </c>
      <c r="G235" s="38">
        <v>61.733333333333327</v>
      </c>
      <c r="H235" s="38">
        <v>64.73333333333332</v>
      </c>
      <c r="I235" s="38">
        <v>65.666666666666657</v>
      </c>
      <c r="J235" s="38">
        <v>66.233333333333306</v>
      </c>
      <c r="K235" s="31">
        <v>65.099999999999994</v>
      </c>
      <c r="L235" s="31">
        <v>63.6</v>
      </c>
      <c r="M235" s="31">
        <v>40.662909999999997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3113.6</v>
      </c>
      <c r="D236" s="38">
        <v>3121.2666666666664</v>
      </c>
      <c r="E236" s="38">
        <v>3064.7833333333328</v>
      </c>
      <c r="F236" s="38">
        <v>3015.9666666666662</v>
      </c>
      <c r="G236" s="38">
        <v>2959.4833333333327</v>
      </c>
      <c r="H236" s="38">
        <v>3170.083333333333</v>
      </c>
      <c r="I236" s="38">
        <v>3226.5666666666666</v>
      </c>
      <c r="J236" s="38">
        <v>3275.3833333333332</v>
      </c>
      <c r="K236" s="31">
        <v>3177.75</v>
      </c>
      <c r="L236" s="31">
        <v>3072.45</v>
      </c>
      <c r="M236" s="31">
        <v>2.6906599999999998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407.9</v>
      </c>
      <c r="D237" s="38">
        <v>407.4666666666667</v>
      </c>
      <c r="E237" s="38">
        <v>400.93333333333339</v>
      </c>
      <c r="F237" s="38">
        <v>393.9666666666667</v>
      </c>
      <c r="G237" s="38">
        <v>387.43333333333339</v>
      </c>
      <c r="H237" s="38">
        <v>414.43333333333339</v>
      </c>
      <c r="I237" s="38">
        <v>420.9666666666667</v>
      </c>
      <c r="J237" s="38">
        <v>427.93333333333339</v>
      </c>
      <c r="K237" s="31">
        <v>414</v>
      </c>
      <c r="L237" s="31">
        <v>400.5</v>
      </c>
      <c r="M237" s="31">
        <v>16.516349999999999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124.35</v>
      </c>
      <c r="D238" s="38">
        <v>124.43333333333334</v>
      </c>
      <c r="E238" s="38">
        <v>123.66666666666667</v>
      </c>
      <c r="F238" s="38">
        <v>122.98333333333333</v>
      </c>
      <c r="G238" s="38">
        <v>122.21666666666667</v>
      </c>
      <c r="H238" s="38">
        <v>125.11666666666667</v>
      </c>
      <c r="I238" s="38">
        <v>125.88333333333333</v>
      </c>
      <c r="J238" s="38">
        <v>126.56666666666668</v>
      </c>
      <c r="K238" s="31">
        <v>125.2</v>
      </c>
      <c r="L238" s="31">
        <v>123.75</v>
      </c>
      <c r="M238" s="31">
        <v>59.007719999999999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379.4</v>
      </c>
      <c r="D239" s="38">
        <v>380.38333333333338</v>
      </c>
      <c r="E239" s="38">
        <v>376.41666666666674</v>
      </c>
      <c r="F239" s="38">
        <v>373.43333333333334</v>
      </c>
      <c r="G239" s="38">
        <v>369.4666666666667</v>
      </c>
      <c r="H239" s="38">
        <v>383.36666666666679</v>
      </c>
      <c r="I239" s="38">
        <v>387.33333333333337</v>
      </c>
      <c r="J239" s="38">
        <v>390.31666666666683</v>
      </c>
      <c r="K239" s="31">
        <v>384.35</v>
      </c>
      <c r="L239" s="31">
        <v>377.4</v>
      </c>
      <c r="M239" s="31">
        <v>37.835439999999998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92</v>
      </c>
      <c r="D240" s="38">
        <v>91.633333333333326</v>
      </c>
      <c r="E240" s="38">
        <v>91.116666666666646</v>
      </c>
      <c r="F240" s="38">
        <v>90.23333333333332</v>
      </c>
      <c r="G240" s="38">
        <v>89.71666666666664</v>
      </c>
      <c r="H240" s="38">
        <v>92.516666666666652</v>
      </c>
      <c r="I240" s="38">
        <v>93.033333333333331</v>
      </c>
      <c r="J240" s="38">
        <v>93.916666666666657</v>
      </c>
      <c r="K240" s="31">
        <v>92.15</v>
      </c>
      <c r="L240" s="31">
        <v>90.75</v>
      </c>
      <c r="M240" s="31">
        <v>74.509230000000002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31.1</v>
      </c>
      <c r="D241" s="38">
        <v>31.433333333333337</v>
      </c>
      <c r="E241" s="38">
        <v>30.416666666666671</v>
      </c>
      <c r="F241" s="38">
        <v>29.733333333333334</v>
      </c>
      <c r="G241" s="38">
        <v>28.716666666666669</v>
      </c>
      <c r="H241" s="38">
        <v>32.116666666666674</v>
      </c>
      <c r="I241" s="38">
        <v>33.13333333333334</v>
      </c>
      <c r="J241" s="38">
        <v>33.816666666666677</v>
      </c>
      <c r="K241" s="31">
        <v>32.450000000000003</v>
      </c>
      <c r="L241" s="31">
        <v>30.75</v>
      </c>
      <c r="M241" s="31">
        <v>232.15907999999999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650.5</v>
      </c>
      <c r="D242" s="38">
        <v>647.63333333333333</v>
      </c>
      <c r="E242" s="38">
        <v>643.26666666666665</v>
      </c>
      <c r="F242" s="38">
        <v>636.0333333333333</v>
      </c>
      <c r="G242" s="38">
        <v>631.66666666666663</v>
      </c>
      <c r="H242" s="38">
        <v>654.86666666666667</v>
      </c>
      <c r="I242" s="38">
        <v>659.23333333333323</v>
      </c>
      <c r="J242" s="38">
        <v>666.4666666666667</v>
      </c>
      <c r="K242" s="31">
        <v>652</v>
      </c>
      <c r="L242" s="31">
        <v>640.4</v>
      </c>
      <c r="M242" s="31">
        <v>14.95106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47.75</v>
      </c>
      <c r="D243" s="38">
        <v>47.85</v>
      </c>
      <c r="E243" s="38">
        <v>47.35</v>
      </c>
      <c r="F243" s="38">
        <v>46.95</v>
      </c>
      <c r="G243" s="38">
        <v>46.45</v>
      </c>
      <c r="H243" s="38">
        <v>48.25</v>
      </c>
      <c r="I243" s="38">
        <v>48.75</v>
      </c>
      <c r="J243" s="38">
        <v>49.15</v>
      </c>
      <c r="K243" s="31">
        <v>48.35</v>
      </c>
      <c r="L243" s="31">
        <v>47.45</v>
      </c>
      <c r="M243" s="31">
        <v>744.15020000000004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1523.6</v>
      </c>
      <c r="D244" s="38">
        <v>1518.3666666666668</v>
      </c>
      <c r="E244" s="38">
        <v>1505.2333333333336</v>
      </c>
      <c r="F244" s="38">
        <v>1486.8666666666668</v>
      </c>
      <c r="G244" s="38">
        <v>1473.7333333333336</v>
      </c>
      <c r="H244" s="38">
        <v>1536.7333333333336</v>
      </c>
      <c r="I244" s="38">
        <v>1549.8666666666668</v>
      </c>
      <c r="J244" s="38">
        <v>1568.2333333333336</v>
      </c>
      <c r="K244" s="31">
        <v>1531.5</v>
      </c>
      <c r="L244" s="31">
        <v>1500</v>
      </c>
      <c r="M244" s="31">
        <v>1.0384199999999999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438.7</v>
      </c>
      <c r="D245" s="38">
        <v>435.90000000000003</v>
      </c>
      <c r="E245" s="38">
        <v>432.05000000000007</v>
      </c>
      <c r="F245" s="38">
        <v>425.40000000000003</v>
      </c>
      <c r="G245" s="38">
        <v>421.55000000000007</v>
      </c>
      <c r="H245" s="38">
        <v>442.55000000000007</v>
      </c>
      <c r="I245" s="38">
        <v>446.40000000000009</v>
      </c>
      <c r="J245" s="38">
        <v>453.05000000000007</v>
      </c>
      <c r="K245" s="31">
        <v>439.75</v>
      </c>
      <c r="L245" s="31">
        <v>429.25</v>
      </c>
      <c r="M245" s="31">
        <v>12.409039999999999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158.94999999999999</v>
      </c>
      <c r="D246" s="38">
        <v>158.91666666666666</v>
      </c>
      <c r="E246" s="38">
        <v>157.83333333333331</v>
      </c>
      <c r="F246" s="38">
        <v>156.71666666666667</v>
      </c>
      <c r="G246" s="38">
        <v>155.63333333333333</v>
      </c>
      <c r="H246" s="38">
        <v>160.0333333333333</v>
      </c>
      <c r="I246" s="38">
        <v>161.11666666666662</v>
      </c>
      <c r="J246" s="38">
        <v>162.23333333333329</v>
      </c>
      <c r="K246" s="31">
        <v>160</v>
      </c>
      <c r="L246" s="31">
        <v>157.80000000000001</v>
      </c>
      <c r="M246" s="31">
        <v>19.184080000000002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1397.8</v>
      </c>
      <c r="D247" s="38">
        <v>1388</v>
      </c>
      <c r="E247" s="38">
        <v>1376</v>
      </c>
      <c r="F247" s="38">
        <v>1354.2</v>
      </c>
      <c r="G247" s="38">
        <v>1342.2</v>
      </c>
      <c r="H247" s="38">
        <v>1409.8</v>
      </c>
      <c r="I247" s="38">
        <v>1421.8</v>
      </c>
      <c r="J247" s="38">
        <v>1443.6</v>
      </c>
      <c r="K247" s="31">
        <v>1400</v>
      </c>
      <c r="L247" s="31">
        <v>1366.2</v>
      </c>
      <c r="M247" s="31">
        <v>17.639900000000001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14.05</v>
      </c>
      <c r="D248" s="38">
        <v>13.983333333333334</v>
      </c>
      <c r="E248" s="38">
        <v>13.866666666666669</v>
      </c>
      <c r="F248" s="38">
        <v>13.683333333333335</v>
      </c>
      <c r="G248" s="38">
        <v>13.56666666666667</v>
      </c>
      <c r="H248" s="38">
        <v>14.166666666666668</v>
      </c>
      <c r="I248" s="38">
        <v>14.283333333333335</v>
      </c>
      <c r="J248" s="38">
        <v>14.466666666666667</v>
      </c>
      <c r="K248" s="31">
        <v>14.1</v>
      </c>
      <c r="L248" s="31">
        <v>13.8</v>
      </c>
      <c r="M248" s="31">
        <v>79.231650000000002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4187</v>
      </c>
      <c r="D249" s="38">
        <v>4190.7333333333336</v>
      </c>
      <c r="E249" s="38">
        <v>4162.3166666666675</v>
      </c>
      <c r="F249" s="38">
        <v>4137.6333333333341</v>
      </c>
      <c r="G249" s="38">
        <v>4109.2166666666681</v>
      </c>
      <c r="H249" s="38">
        <v>4215.416666666667</v>
      </c>
      <c r="I249" s="38">
        <v>4243.833333333333</v>
      </c>
      <c r="J249" s="38">
        <v>4268.5166666666664</v>
      </c>
      <c r="K249" s="31">
        <v>4219.1499999999996</v>
      </c>
      <c r="L249" s="31">
        <v>4166.05</v>
      </c>
      <c r="M249" s="31">
        <v>2.11267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1405.4</v>
      </c>
      <c r="D250" s="38">
        <v>1399.8500000000001</v>
      </c>
      <c r="E250" s="38">
        <v>1392.7000000000003</v>
      </c>
      <c r="F250" s="38">
        <v>1380.0000000000002</v>
      </c>
      <c r="G250" s="38">
        <v>1372.8500000000004</v>
      </c>
      <c r="H250" s="38">
        <v>1412.5500000000002</v>
      </c>
      <c r="I250" s="38">
        <v>1419.7000000000003</v>
      </c>
      <c r="J250" s="38">
        <v>1432.4</v>
      </c>
      <c r="K250" s="31">
        <v>1407</v>
      </c>
      <c r="L250" s="31">
        <v>1387.15</v>
      </c>
      <c r="M250" s="31">
        <v>30.327220000000001</v>
      </c>
      <c r="N250" s="1"/>
      <c r="O250" s="1"/>
    </row>
    <row r="251" spans="1:15" ht="12.75" customHeight="1">
      <c r="A251" s="33">
        <v>241</v>
      </c>
      <c r="B251" s="58" t="s">
        <v>863</v>
      </c>
      <c r="C251" s="31">
        <v>3153.65</v>
      </c>
      <c r="D251" s="38">
        <v>3134.1333333333332</v>
      </c>
      <c r="E251" s="38">
        <v>3102.5166666666664</v>
      </c>
      <c r="F251" s="38">
        <v>3051.3833333333332</v>
      </c>
      <c r="G251" s="38">
        <v>3019.7666666666664</v>
      </c>
      <c r="H251" s="38">
        <v>3185.2666666666664</v>
      </c>
      <c r="I251" s="38">
        <v>3216.8833333333332</v>
      </c>
      <c r="J251" s="38">
        <v>3268.0166666666664</v>
      </c>
      <c r="K251" s="31">
        <v>3165.75</v>
      </c>
      <c r="L251" s="31">
        <v>3083</v>
      </c>
      <c r="M251" s="31">
        <v>0.18426000000000001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689.9</v>
      </c>
      <c r="D252" s="38">
        <v>687.63333333333333</v>
      </c>
      <c r="E252" s="38">
        <v>680.26666666666665</v>
      </c>
      <c r="F252" s="38">
        <v>670.63333333333333</v>
      </c>
      <c r="G252" s="38">
        <v>663.26666666666665</v>
      </c>
      <c r="H252" s="38">
        <v>697.26666666666665</v>
      </c>
      <c r="I252" s="38">
        <v>704.63333333333321</v>
      </c>
      <c r="J252" s="38">
        <v>714.26666666666665</v>
      </c>
      <c r="K252" s="31">
        <v>695</v>
      </c>
      <c r="L252" s="31">
        <v>678</v>
      </c>
      <c r="M252" s="31">
        <v>2.59253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2449.65</v>
      </c>
      <c r="D253" s="38">
        <v>2448.35</v>
      </c>
      <c r="E253" s="38">
        <v>2433</v>
      </c>
      <c r="F253" s="38">
        <v>2416.35</v>
      </c>
      <c r="G253" s="38">
        <v>2401</v>
      </c>
      <c r="H253" s="38">
        <v>2465</v>
      </c>
      <c r="I253" s="38">
        <v>2480.3499999999995</v>
      </c>
      <c r="J253" s="38">
        <v>2497</v>
      </c>
      <c r="K253" s="31">
        <v>2463.6999999999998</v>
      </c>
      <c r="L253" s="31">
        <v>2431.6999999999998</v>
      </c>
      <c r="M253" s="31">
        <v>5.9510899999999998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887</v>
      </c>
      <c r="D254" s="38">
        <v>886.23333333333323</v>
      </c>
      <c r="E254" s="38">
        <v>877.76666666666642</v>
      </c>
      <c r="F254" s="38">
        <v>868.53333333333319</v>
      </c>
      <c r="G254" s="38">
        <v>860.06666666666638</v>
      </c>
      <c r="H254" s="38">
        <v>895.46666666666647</v>
      </c>
      <c r="I254" s="38">
        <v>903.93333333333339</v>
      </c>
      <c r="J254" s="38">
        <v>913.16666666666652</v>
      </c>
      <c r="K254" s="31">
        <v>894.7</v>
      </c>
      <c r="L254" s="31">
        <v>877</v>
      </c>
      <c r="M254" s="31">
        <v>4.6325000000000003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26.7</v>
      </c>
      <c r="D255" s="38">
        <v>26.516666666666669</v>
      </c>
      <c r="E255" s="38">
        <v>25.783333333333339</v>
      </c>
      <c r="F255" s="38">
        <v>24.866666666666671</v>
      </c>
      <c r="G255" s="38">
        <v>24.13333333333334</v>
      </c>
      <c r="H255" s="38">
        <v>27.433333333333337</v>
      </c>
      <c r="I255" s="38">
        <v>28.166666666666664</v>
      </c>
      <c r="J255" s="38">
        <v>29.083333333333336</v>
      </c>
      <c r="K255" s="31">
        <v>27.25</v>
      </c>
      <c r="L255" s="31">
        <v>25.6</v>
      </c>
      <c r="M255" s="31">
        <v>234.92581999999999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447.8</v>
      </c>
      <c r="D256" s="38">
        <v>445.88333333333338</v>
      </c>
      <c r="E256" s="38">
        <v>443.26666666666677</v>
      </c>
      <c r="F256" s="38">
        <v>438.73333333333341</v>
      </c>
      <c r="G256" s="38">
        <v>436.11666666666679</v>
      </c>
      <c r="H256" s="38">
        <v>450.41666666666674</v>
      </c>
      <c r="I256" s="38">
        <v>453.03333333333342</v>
      </c>
      <c r="J256" s="38">
        <v>457.56666666666672</v>
      </c>
      <c r="K256" s="31">
        <v>448.5</v>
      </c>
      <c r="L256" s="31">
        <v>441.35</v>
      </c>
      <c r="M256" s="31">
        <v>95.720410000000001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113</v>
      </c>
      <c r="D257" s="38">
        <v>113.41666666666667</v>
      </c>
      <c r="E257" s="38">
        <v>112.18333333333334</v>
      </c>
      <c r="F257" s="38">
        <v>111.36666666666666</v>
      </c>
      <c r="G257" s="38">
        <v>110.13333333333333</v>
      </c>
      <c r="H257" s="38">
        <v>114.23333333333335</v>
      </c>
      <c r="I257" s="38">
        <v>115.46666666666667</v>
      </c>
      <c r="J257" s="38">
        <v>116.28333333333336</v>
      </c>
      <c r="K257" s="31">
        <v>114.65</v>
      </c>
      <c r="L257" s="31">
        <v>112.6</v>
      </c>
      <c r="M257" s="31">
        <v>3.23177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2665.65</v>
      </c>
      <c r="D258" s="38">
        <v>2661.2166666666667</v>
      </c>
      <c r="E258" s="38">
        <v>2634.4333333333334</v>
      </c>
      <c r="F258" s="38">
        <v>2603.2166666666667</v>
      </c>
      <c r="G258" s="38">
        <v>2576.4333333333334</v>
      </c>
      <c r="H258" s="38">
        <v>2692.4333333333334</v>
      </c>
      <c r="I258" s="38">
        <v>2719.2166666666672</v>
      </c>
      <c r="J258" s="38">
        <v>2750.4333333333334</v>
      </c>
      <c r="K258" s="31">
        <v>2688</v>
      </c>
      <c r="L258" s="31">
        <v>2630</v>
      </c>
      <c r="M258" s="31">
        <v>0.29099999999999998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3093.9</v>
      </c>
      <c r="D259" s="38">
        <v>3086.7666666666664</v>
      </c>
      <c r="E259" s="38">
        <v>3068.5333333333328</v>
      </c>
      <c r="F259" s="38">
        <v>3043.1666666666665</v>
      </c>
      <c r="G259" s="38">
        <v>3024.9333333333329</v>
      </c>
      <c r="H259" s="38">
        <v>3112.1333333333328</v>
      </c>
      <c r="I259" s="38">
        <v>3130.3666666666663</v>
      </c>
      <c r="J259" s="38">
        <v>3155.7333333333327</v>
      </c>
      <c r="K259" s="31">
        <v>3105</v>
      </c>
      <c r="L259" s="31">
        <v>3061.4</v>
      </c>
      <c r="M259" s="31">
        <v>1.15577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109.1</v>
      </c>
      <c r="D260" s="38">
        <v>109.59999999999998</v>
      </c>
      <c r="E260" s="38">
        <v>108.39999999999996</v>
      </c>
      <c r="F260" s="38">
        <v>107.69999999999999</v>
      </c>
      <c r="G260" s="38">
        <v>106.49999999999997</v>
      </c>
      <c r="H260" s="38">
        <v>110.29999999999995</v>
      </c>
      <c r="I260" s="38">
        <v>111.49999999999997</v>
      </c>
      <c r="J260" s="38">
        <v>112.19999999999995</v>
      </c>
      <c r="K260" s="31">
        <v>110.8</v>
      </c>
      <c r="L260" s="31">
        <v>108.9</v>
      </c>
      <c r="M260" s="31">
        <v>9.7979500000000002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1537.3</v>
      </c>
      <c r="D261" s="38">
        <v>1496.8833333333332</v>
      </c>
      <c r="E261" s="38">
        <v>1440.7666666666664</v>
      </c>
      <c r="F261" s="38">
        <v>1344.2333333333331</v>
      </c>
      <c r="G261" s="38">
        <v>1288.1166666666663</v>
      </c>
      <c r="H261" s="38">
        <v>1593.4166666666665</v>
      </c>
      <c r="I261" s="38">
        <v>1649.5333333333333</v>
      </c>
      <c r="J261" s="38">
        <v>1746.0666666666666</v>
      </c>
      <c r="K261" s="31">
        <v>1553</v>
      </c>
      <c r="L261" s="31">
        <v>1400.35</v>
      </c>
      <c r="M261" s="31">
        <v>19.255369999999999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421.5</v>
      </c>
      <c r="D262" s="38">
        <v>419.45</v>
      </c>
      <c r="E262" s="38">
        <v>416.15</v>
      </c>
      <c r="F262" s="38">
        <v>410.8</v>
      </c>
      <c r="G262" s="38">
        <v>407.5</v>
      </c>
      <c r="H262" s="38">
        <v>424.79999999999995</v>
      </c>
      <c r="I262" s="38">
        <v>428.1</v>
      </c>
      <c r="J262" s="38">
        <v>433.44999999999993</v>
      </c>
      <c r="K262" s="31">
        <v>422.75</v>
      </c>
      <c r="L262" s="31">
        <v>414.1</v>
      </c>
      <c r="M262" s="31">
        <v>2.82836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653.6</v>
      </c>
      <c r="D263" s="38">
        <v>650.66666666666663</v>
      </c>
      <c r="E263" s="38">
        <v>646.33333333333326</v>
      </c>
      <c r="F263" s="38">
        <v>639.06666666666661</v>
      </c>
      <c r="G263" s="38">
        <v>634.73333333333323</v>
      </c>
      <c r="H263" s="38">
        <v>657.93333333333328</v>
      </c>
      <c r="I263" s="38">
        <v>662.26666666666654</v>
      </c>
      <c r="J263" s="38">
        <v>669.5333333333333</v>
      </c>
      <c r="K263" s="31">
        <v>655</v>
      </c>
      <c r="L263" s="31">
        <v>643.4</v>
      </c>
      <c r="M263" s="31">
        <v>15.37449</v>
      </c>
      <c r="N263" s="1"/>
      <c r="O263" s="1"/>
    </row>
    <row r="264" spans="1:15" ht="12.75" customHeight="1">
      <c r="A264" s="33">
        <v>254</v>
      </c>
      <c r="B264" s="58" t="s">
        <v>864</v>
      </c>
      <c r="C264" s="31">
        <v>378.7</v>
      </c>
      <c r="D264" s="38">
        <v>389.90000000000003</v>
      </c>
      <c r="E264" s="38">
        <v>359.80000000000007</v>
      </c>
      <c r="F264" s="38">
        <v>340.90000000000003</v>
      </c>
      <c r="G264" s="38">
        <v>310.80000000000007</v>
      </c>
      <c r="H264" s="38">
        <v>408.80000000000007</v>
      </c>
      <c r="I264" s="38">
        <v>438.90000000000009</v>
      </c>
      <c r="J264" s="38">
        <v>457.80000000000007</v>
      </c>
      <c r="K264" s="31">
        <v>420</v>
      </c>
      <c r="L264" s="31">
        <v>371</v>
      </c>
      <c r="M264" s="31">
        <v>37.339269999999999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658.1</v>
      </c>
      <c r="D265" s="38">
        <v>655.08333333333337</v>
      </c>
      <c r="E265" s="38">
        <v>648.06666666666672</v>
      </c>
      <c r="F265" s="38">
        <v>638.0333333333333</v>
      </c>
      <c r="G265" s="38">
        <v>631.01666666666665</v>
      </c>
      <c r="H265" s="38">
        <v>665.11666666666679</v>
      </c>
      <c r="I265" s="38">
        <v>672.13333333333344</v>
      </c>
      <c r="J265" s="38">
        <v>682.16666666666686</v>
      </c>
      <c r="K265" s="31">
        <v>662.1</v>
      </c>
      <c r="L265" s="31">
        <v>645.04999999999995</v>
      </c>
      <c r="M265" s="31">
        <v>1.51576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366.65</v>
      </c>
      <c r="D266" s="38">
        <v>366.5333333333333</v>
      </c>
      <c r="E266" s="38">
        <v>362.16666666666663</v>
      </c>
      <c r="F266" s="38">
        <v>357.68333333333334</v>
      </c>
      <c r="G266" s="38">
        <v>353.31666666666666</v>
      </c>
      <c r="H266" s="38">
        <v>371.01666666666659</v>
      </c>
      <c r="I266" s="38">
        <v>375.38333333333327</v>
      </c>
      <c r="J266" s="38">
        <v>379.86666666666656</v>
      </c>
      <c r="K266" s="31">
        <v>370.9</v>
      </c>
      <c r="L266" s="31">
        <v>362.05</v>
      </c>
      <c r="M266" s="31">
        <v>11.02937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80.7</v>
      </c>
      <c r="D267" s="38">
        <v>81.716666666666669</v>
      </c>
      <c r="E267" s="38">
        <v>77.63333333333334</v>
      </c>
      <c r="F267" s="38">
        <v>74.566666666666677</v>
      </c>
      <c r="G267" s="38">
        <v>70.483333333333348</v>
      </c>
      <c r="H267" s="38">
        <v>84.783333333333331</v>
      </c>
      <c r="I267" s="38">
        <v>88.866666666666646</v>
      </c>
      <c r="J267" s="38">
        <v>91.933333333333323</v>
      </c>
      <c r="K267" s="31">
        <v>85.8</v>
      </c>
      <c r="L267" s="31">
        <v>78.650000000000006</v>
      </c>
      <c r="M267" s="31">
        <v>184.00532000000001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361.25</v>
      </c>
      <c r="D268" s="38">
        <v>361.40000000000003</v>
      </c>
      <c r="E268" s="38">
        <v>356.35000000000008</v>
      </c>
      <c r="F268" s="38">
        <v>351.45000000000005</v>
      </c>
      <c r="G268" s="38">
        <v>346.40000000000009</v>
      </c>
      <c r="H268" s="38">
        <v>366.30000000000007</v>
      </c>
      <c r="I268" s="38">
        <v>371.35</v>
      </c>
      <c r="J268" s="38">
        <v>376.25000000000006</v>
      </c>
      <c r="K268" s="31">
        <v>366.45</v>
      </c>
      <c r="L268" s="31">
        <v>356.5</v>
      </c>
      <c r="M268" s="31">
        <v>21.415659999999999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794.75</v>
      </c>
      <c r="D269" s="38">
        <v>793.38333333333321</v>
      </c>
      <c r="E269" s="38">
        <v>789.1666666666664</v>
      </c>
      <c r="F269" s="38">
        <v>783.58333333333314</v>
      </c>
      <c r="G269" s="38">
        <v>779.36666666666633</v>
      </c>
      <c r="H269" s="38">
        <v>798.96666666666647</v>
      </c>
      <c r="I269" s="38">
        <v>803.18333333333317</v>
      </c>
      <c r="J269" s="38">
        <v>808.76666666666654</v>
      </c>
      <c r="K269" s="31">
        <v>797.6</v>
      </c>
      <c r="L269" s="31">
        <v>787.8</v>
      </c>
      <c r="M269" s="31">
        <v>10.33216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483.5</v>
      </c>
      <c r="D270" s="38">
        <v>483.05</v>
      </c>
      <c r="E270" s="38">
        <v>478.5</v>
      </c>
      <c r="F270" s="38">
        <v>473.5</v>
      </c>
      <c r="G270" s="38">
        <v>468.95</v>
      </c>
      <c r="H270" s="38">
        <v>488.05</v>
      </c>
      <c r="I270" s="38">
        <v>492.60000000000008</v>
      </c>
      <c r="J270" s="38">
        <v>497.6</v>
      </c>
      <c r="K270" s="31">
        <v>487.6</v>
      </c>
      <c r="L270" s="31">
        <v>478.05</v>
      </c>
      <c r="M270" s="31">
        <v>23.410869999999999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445</v>
      </c>
      <c r="D271" s="38">
        <v>444.05</v>
      </c>
      <c r="E271" s="38">
        <v>436.70000000000005</v>
      </c>
      <c r="F271" s="38">
        <v>428.40000000000003</v>
      </c>
      <c r="G271" s="38">
        <v>421.05000000000007</v>
      </c>
      <c r="H271" s="38">
        <v>452.35</v>
      </c>
      <c r="I271" s="38">
        <v>459.70000000000005</v>
      </c>
      <c r="J271" s="38">
        <v>468</v>
      </c>
      <c r="K271" s="31">
        <v>451.4</v>
      </c>
      <c r="L271" s="31">
        <v>435.75</v>
      </c>
      <c r="M271" s="31">
        <v>2.15083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443.5</v>
      </c>
      <c r="D272" s="38">
        <v>444.26666666666671</v>
      </c>
      <c r="E272" s="38">
        <v>435.33333333333343</v>
      </c>
      <c r="F272" s="38">
        <v>427.16666666666674</v>
      </c>
      <c r="G272" s="38">
        <v>418.23333333333346</v>
      </c>
      <c r="H272" s="38">
        <v>452.43333333333339</v>
      </c>
      <c r="I272" s="38">
        <v>461.36666666666667</v>
      </c>
      <c r="J272" s="38">
        <v>469.53333333333336</v>
      </c>
      <c r="K272" s="31">
        <v>453.2</v>
      </c>
      <c r="L272" s="31">
        <v>436.1</v>
      </c>
      <c r="M272" s="31">
        <v>1.2790699999999999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759.85</v>
      </c>
      <c r="D273" s="38">
        <v>762.45000000000016</v>
      </c>
      <c r="E273" s="38">
        <v>755.45000000000027</v>
      </c>
      <c r="F273" s="38">
        <v>751.05000000000007</v>
      </c>
      <c r="G273" s="38">
        <v>744.05000000000018</v>
      </c>
      <c r="H273" s="38">
        <v>766.85000000000036</v>
      </c>
      <c r="I273" s="38">
        <v>773.85000000000014</v>
      </c>
      <c r="J273" s="38">
        <v>778.25000000000045</v>
      </c>
      <c r="K273" s="31">
        <v>769.45</v>
      </c>
      <c r="L273" s="31">
        <v>758.05</v>
      </c>
      <c r="M273" s="31">
        <v>0.64632999999999996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334.05</v>
      </c>
      <c r="D274" s="38">
        <v>337.76666666666665</v>
      </c>
      <c r="E274" s="38">
        <v>328.2833333333333</v>
      </c>
      <c r="F274" s="38">
        <v>322.51666666666665</v>
      </c>
      <c r="G274" s="38">
        <v>313.0333333333333</v>
      </c>
      <c r="H274" s="38">
        <v>343.5333333333333</v>
      </c>
      <c r="I274" s="38">
        <v>353.01666666666665</v>
      </c>
      <c r="J274" s="38">
        <v>358.7833333333333</v>
      </c>
      <c r="K274" s="31">
        <v>347.25</v>
      </c>
      <c r="L274" s="31">
        <v>332</v>
      </c>
      <c r="M274" s="31">
        <v>14.170439999999999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703.2</v>
      </c>
      <c r="D275" s="38">
        <v>705.06666666666661</v>
      </c>
      <c r="E275" s="38">
        <v>688.13333333333321</v>
      </c>
      <c r="F275" s="38">
        <v>673.06666666666661</v>
      </c>
      <c r="G275" s="38">
        <v>656.13333333333321</v>
      </c>
      <c r="H275" s="38">
        <v>720.13333333333321</v>
      </c>
      <c r="I275" s="38">
        <v>737.06666666666661</v>
      </c>
      <c r="J275" s="38">
        <v>752.13333333333321</v>
      </c>
      <c r="K275" s="31">
        <v>722</v>
      </c>
      <c r="L275" s="31">
        <v>690</v>
      </c>
      <c r="M275" s="31">
        <v>20.919270000000001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1489.9</v>
      </c>
      <c r="D276" s="38">
        <v>1482.1166666666668</v>
      </c>
      <c r="E276" s="38">
        <v>1469.5333333333335</v>
      </c>
      <c r="F276" s="38">
        <v>1449.1666666666667</v>
      </c>
      <c r="G276" s="38">
        <v>1436.5833333333335</v>
      </c>
      <c r="H276" s="38">
        <v>1502.4833333333336</v>
      </c>
      <c r="I276" s="38">
        <v>1515.0666666666666</v>
      </c>
      <c r="J276" s="38">
        <v>1535.4333333333336</v>
      </c>
      <c r="K276" s="31">
        <v>1494.7</v>
      </c>
      <c r="L276" s="31">
        <v>1461.75</v>
      </c>
      <c r="M276" s="31">
        <v>0.79820000000000002</v>
      </c>
      <c r="N276" s="1"/>
      <c r="O276" s="1"/>
    </row>
    <row r="277" spans="1:15" ht="12.75" customHeight="1">
      <c r="A277" s="33">
        <v>267</v>
      </c>
      <c r="B277" s="58" t="s">
        <v>852</v>
      </c>
      <c r="C277" s="31">
        <v>638.45000000000005</v>
      </c>
      <c r="D277" s="38">
        <v>636.5</v>
      </c>
      <c r="E277" s="38">
        <v>633</v>
      </c>
      <c r="F277" s="38">
        <v>627.54999999999995</v>
      </c>
      <c r="G277" s="38">
        <v>624.04999999999995</v>
      </c>
      <c r="H277" s="38">
        <v>641.95000000000005</v>
      </c>
      <c r="I277" s="38">
        <v>645.45000000000005</v>
      </c>
      <c r="J277" s="38">
        <v>650.90000000000009</v>
      </c>
      <c r="K277" s="31">
        <v>640</v>
      </c>
      <c r="L277" s="31">
        <v>631.04999999999995</v>
      </c>
      <c r="M277" s="31">
        <v>0.76193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219.85</v>
      </c>
      <c r="D278" s="38">
        <v>219.15</v>
      </c>
      <c r="E278" s="38">
        <v>211.3</v>
      </c>
      <c r="F278" s="38">
        <v>202.75</v>
      </c>
      <c r="G278" s="38">
        <v>194.9</v>
      </c>
      <c r="H278" s="38">
        <v>227.70000000000002</v>
      </c>
      <c r="I278" s="38">
        <v>235.54999999999998</v>
      </c>
      <c r="J278" s="38">
        <v>244.10000000000002</v>
      </c>
      <c r="K278" s="31">
        <v>227</v>
      </c>
      <c r="L278" s="31">
        <v>210.6</v>
      </c>
      <c r="M278" s="31">
        <v>49.945599999999999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325.95</v>
      </c>
      <c r="D279" s="38">
        <v>327.33333333333331</v>
      </c>
      <c r="E279" s="38">
        <v>323.71666666666664</v>
      </c>
      <c r="F279" s="38">
        <v>321.48333333333335</v>
      </c>
      <c r="G279" s="38">
        <v>317.86666666666667</v>
      </c>
      <c r="H279" s="38">
        <v>329.56666666666661</v>
      </c>
      <c r="I279" s="38">
        <v>333.18333333333328</v>
      </c>
      <c r="J279" s="38">
        <v>335.41666666666657</v>
      </c>
      <c r="K279" s="31">
        <v>330.95</v>
      </c>
      <c r="L279" s="31">
        <v>325.10000000000002</v>
      </c>
      <c r="M279" s="31">
        <v>2.7312500000000002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120.75</v>
      </c>
      <c r="D280" s="38">
        <v>119.28333333333335</v>
      </c>
      <c r="E280" s="38">
        <v>117.06666666666669</v>
      </c>
      <c r="F280" s="38">
        <v>113.38333333333334</v>
      </c>
      <c r="G280" s="38">
        <v>111.16666666666669</v>
      </c>
      <c r="H280" s="38">
        <v>122.9666666666667</v>
      </c>
      <c r="I280" s="38">
        <v>125.18333333333337</v>
      </c>
      <c r="J280" s="38">
        <v>128.8666666666667</v>
      </c>
      <c r="K280" s="31">
        <v>121.5</v>
      </c>
      <c r="L280" s="31">
        <v>115.6</v>
      </c>
      <c r="M280" s="31">
        <v>24.44557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652.20000000000005</v>
      </c>
      <c r="D281" s="38">
        <v>658.13333333333333</v>
      </c>
      <c r="E281" s="38">
        <v>641.36666666666667</v>
      </c>
      <c r="F281" s="38">
        <v>630.5333333333333</v>
      </c>
      <c r="G281" s="38">
        <v>613.76666666666665</v>
      </c>
      <c r="H281" s="38">
        <v>668.9666666666667</v>
      </c>
      <c r="I281" s="38">
        <v>685.73333333333335</v>
      </c>
      <c r="J281" s="38">
        <v>696.56666666666672</v>
      </c>
      <c r="K281" s="31">
        <v>674.9</v>
      </c>
      <c r="L281" s="31">
        <v>647.29999999999995</v>
      </c>
      <c r="M281" s="31">
        <v>19.681249999999999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2522.9</v>
      </c>
      <c r="D282" s="38">
        <v>2508.8333333333335</v>
      </c>
      <c r="E282" s="38">
        <v>2488.666666666667</v>
      </c>
      <c r="F282" s="38">
        <v>2454.4333333333334</v>
      </c>
      <c r="G282" s="38">
        <v>2434.2666666666669</v>
      </c>
      <c r="H282" s="38">
        <v>2543.0666666666671</v>
      </c>
      <c r="I282" s="38">
        <v>2563.233333333334</v>
      </c>
      <c r="J282" s="38">
        <v>2597.4666666666672</v>
      </c>
      <c r="K282" s="31">
        <v>2529</v>
      </c>
      <c r="L282" s="31">
        <v>2474.6</v>
      </c>
      <c r="M282" s="31">
        <v>4.4139099999999996</v>
      </c>
      <c r="N282" s="1"/>
      <c r="O282" s="1"/>
    </row>
    <row r="283" spans="1:15" ht="12.75" customHeight="1">
      <c r="A283" s="33">
        <v>273</v>
      </c>
      <c r="B283" s="58" t="s">
        <v>865</v>
      </c>
      <c r="C283" s="31">
        <v>2710</v>
      </c>
      <c r="D283" s="38">
        <v>2698.3333333333335</v>
      </c>
      <c r="E283" s="38">
        <v>2666.666666666667</v>
      </c>
      <c r="F283" s="38">
        <v>2623.3333333333335</v>
      </c>
      <c r="G283" s="38">
        <v>2591.666666666667</v>
      </c>
      <c r="H283" s="38">
        <v>2741.666666666667</v>
      </c>
      <c r="I283" s="38">
        <v>2773.3333333333339</v>
      </c>
      <c r="J283" s="38">
        <v>2816.666666666667</v>
      </c>
      <c r="K283" s="31">
        <v>2730</v>
      </c>
      <c r="L283" s="31">
        <v>2655</v>
      </c>
      <c r="M283" s="31">
        <v>4.2549999999999998E-2</v>
      </c>
      <c r="N283" s="1"/>
      <c r="O283" s="1"/>
    </row>
    <row r="284" spans="1:15" ht="12.75" customHeight="1">
      <c r="A284" s="33">
        <v>274</v>
      </c>
      <c r="B284" s="58" t="s">
        <v>871</v>
      </c>
      <c r="C284" s="31">
        <v>584.95000000000005</v>
      </c>
      <c r="D284" s="38">
        <v>584.98333333333335</v>
      </c>
      <c r="E284" s="38">
        <v>579.9666666666667</v>
      </c>
      <c r="F284" s="38">
        <v>574.98333333333335</v>
      </c>
      <c r="G284" s="38">
        <v>569.9666666666667</v>
      </c>
      <c r="H284" s="38">
        <v>589.9666666666667</v>
      </c>
      <c r="I284" s="38">
        <v>594.98333333333335</v>
      </c>
      <c r="J284" s="38">
        <v>599.9666666666667</v>
      </c>
      <c r="K284" s="31">
        <v>590</v>
      </c>
      <c r="L284" s="31">
        <v>580</v>
      </c>
      <c r="M284" s="31">
        <v>8.3150000000000002E-2</v>
      </c>
      <c r="N284" s="1"/>
      <c r="O284" s="1"/>
    </row>
    <row r="285" spans="1:15" ht="12.75" customHeight="1">
      <c r="A285" s="33">
        <v>275</v>
      </c>
      <c r="B285" s="58" t="s">
        <v>866</v>
      </c>
      <c r="C285" s="31">
        <v>377.95</v>
      </c>
      <c r="D285" s="38">
        <v>379.33333333333331</v>
      </c>
      <c r="E285" s="38">
        <v>373.66666666666663</v>
      </c>
      <c r="F285" s="38">
        <v>369.38333333333333</v>
      </c>
      <c r="G285" s="38">
        <v>363.71666666666664</v>
      </c>
      <c r="H285" s="38">
        <v>383.61666666666662</v>
      </c>
      <c r="I285" s="38">
        <v>389.28333333333325</v>
      </c>
      <c r="J285" s="38">
        <v>393.56666666666661</v>
      </c>
      <c r="K285" s="31">
        <v>385</v>
      </c>
      <c r="L285" s="31">
        <v>375.05</v>
      </c>
      <c r="M285" s="31">
        <v>2.64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255.5</v>
      </c>
      <c r="D286" s="38">
        <v>252.79999999999998</v>
      </c>
      <c r="E286" s="38">
        <v>247.7</v>
      </c>
      <c r="F286" s="38">
        <v>239.9</v>
      </c>
      <c r="G286" s="38">
        <v>234.8</v>
      </c>
      <c r="H286" s="38">
        <v>260.59999999999997</v>
      </c>
      <c r="I286" s="38">
        <v>265.69999999999993</v>
      </c>
      <c r="J286" s="38">
        <v>273.49999999999994</v>
      </c>
      <c r="K286" s="31">
        <v>257.89999999999998</v>
      </c>
      <c r="L286" s="31">
        <v>245</v>
      </c>
      <c r="M286" s="31">
        <v>11.28111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1760.35</v>
      </c>
      <c r="D287" s="38">
        <v>1760.5999999999997</v>
      </c>
      <c r="E287" s="38">
        <v>1748.5999999999995</v>
      </c>
      <c r="F287" s="38">
        <v>1736.8499999999997</v>
      </c>
      <c r="G287" s="38">
        <v>1724.8499999999995</v>
      </c>
      <c r="H287" s="38">
        <v>1772.3499999999995</v>
      </c>
      <c r="I287" s="38">
        <v>1784.35</v>
      </c>
      <c r="J287" s="38">
        <v>1796.0999999999995</v>
      </c>
      <c r="K287" s="31">
        <v>1772.6</v>
      </c>
      <c r="L287" s="31">
        <v>1748.85</v>
      </c>
      <c r="M287" s="31">
        <v>39.554679999999998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1131.4000000000001</v>
      </c>
      <c r="D288" s="38">
        <v>1138.6000000000001</v>
      </c>
      <c r="E288" s="38">
        <v>1118.8000000000002</v>
      </c>
      <c r="F288" s="38">
        <v>1106.2</v>
      </c>
      <c r="G288" s="38">
        <v>1086.4000000000001</v>
      </c>
      <c r="H288" s="38">
        <v>1151.2000000000003</v>
      </c>
      <c r="I288" s="38">
        <v>1171</v>
      </c>
      <c r="J288" s="38">
        <v>1183.6000000000004</v>
      </c>
      <c r="K288" s="31">
        <v>1158.4000000000001</v>
      </c>
      <c r="L288" s="31">
        <v>1126</v>
      </c>
      <c r="M288" s="31">
        <v>8.4153300000000009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403.8</v>
      </c>
      <c r="D289" s="38">
        <v>402.86666666666662</v>
      </c>
      <c r="E289" s="38">
        <v>401.03333333333325</v>
      </c>
      <c r="F289" s="38">
        <v>398.26666666666665</v>
      </c>
      <c r="G289" s="38">
        <v>396.43333333333328</v>
      </c>
      <c r="H289" s="38">
        <v>405.63333333333321</v>
      </c>
      <c r="I289" s="38">
        <v>407.46666666666658</v>
      </c>
      <c r="J289" s="38">
        <v>410.23333333333318</v>
      </c>
      <c r="K289" s="31">
        <v>404.7</v>
      </c>
      <c r="L289" s="31">
        <v>400.1</v>
      </c>
      <c r="M289" s="31">
        <v>3.1047400000000001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1924.35</v>
      </c>
      <c r="D290" s="38">
        <v>1927.6000000000001</v>
      </c>
      <c r="E290" s="38">
        <v>1907.2000000000003</v>
      </c>
      <c r="F290" s="38">
        <v>1890.0500000000002</v>
      </c>
      <c r="G290" s="38">
        <v>1869.6500000000003</v>
      </c>
      <c r="H290" s="38">
        <v>1944.7500000000002</v>
      </c>
      <c r="I290" s="38">
        <v>1965.1500000000003</v>
      </c>
      <c r="J290" s="38">
        <v>1982.3000000000002</v>
      </c>
      <c r="K290" s="31">
        <v>1948</v>
      </c>
      <c r="L290" s="31">
        <v>1910.45</v>
      </c>
      <c r="M290" s="31">
        <v>0.51502999999999999</v>
      </c>
      <c r="N290" s="1"/>
      <c r="O290" s="1"/>
    </row>
    <row r="291" spans="1:15" ht="12.75" customHeight="1">
      <c r="A291" s="33">
        <v>281</v>
      </c>
      <c r="B291" s="58" t="s">
        <v>867</v>
      </c>
      <c r="C291" s="31">
        <v>2631.15</v>
      </c>
      <c r="D291" s="38">
        <v>2660.7666666666664</v>
      </c>
      <c r="E291" s="38">
        <v>2561.5333333333328</v>
      </c>
      <c r="F291" s="38">
        <v>2491.9166666666665</v>
      </c>
      <c r="G291" s="38">
        <v>2392.6833333333329</v>
      </c>
      <c r="H291" s="38">
        <v>2730.3833333333328</v>
      </c>
      <c r="I291" s="38">
        <v>2829.6166666666663</v>
      </c>
      <c r="J291" s="38">
        <v>2899.2333333333327</v>
      </c>
      <c r="K291" s="31">
        <v>2760</v>
      </c>
      <c r="L291" s="31">
        <v>2591.15</v>
      </c>
      <c r="M291" s="31">
        <v>0.62343000000000004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120.05</v>
      </c>
      <c r="D292" s="38">
        <v>119.03333333333335</v>
      </c>
      <c r="E292" s="38">
        <v>117.51666666666669</v>
      </c>
      <c r="F292" s="38">
        <v>114.98333333333335</v>
      </c>
      <c r="G292" s="38">
        <v>113.4666666666667</v>
      </c>
      <c r="H292" s="38">
        <v>121.56666666666669</v>
      </c>
      <c r="I292" s="38">
        <v>123.08333333333334</v>
      </c>
      <c r="J292" s="38">
        <v>125.61666666666669</v>
      </c>
      <c r="K292" s="31">
        <v>120.55</v>
      </c>
      <c r="L292" s="31">
        <v>116.5</v>
      </c>
      <c r="M292" s="31">
        <v>59.426220000000001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4344.75</v>
      </c>
      <c r="D293" s="38">
        <v>4333.8</v>
      </c>
      <c r="E293" s="38">
        <v>4268.6000000000004</v>
      </c>
      <c r="F293" s="38">
        <v>4192.45</v>
      </c>
      <c r="G293" s="38">
        <v>4127.25</v>
      </c>
      <c r="H293" s="38">
        <v>4409.9500000000007</v>
      </c>
      <c r="I293" s="38">
        <v>4475.1499999999996</v>
      </c>
      <c r="J293" s="38">
        <v>4551.3000000000011</v>
      </c>
      <c r="K293" s="31">
        <v>4399</v>
      </c>
      <c r="L293" s="31">
        <v>4257.6499999999996</v>
      </c>
      <c r="M293" s="31">
        <v>3.9358599999999999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13079.3</v>
      </c>
      <c r="D294" s="38">
        <v>13043.916666666666</v>
      </c>
      <c r="E294" s="38">
        <v>12955.383333333331</v>
      </c>
      <c r="F294" s="38">
        <v>12831.466666666665</v>
      </c>
      <c r="G294" s="38">
        <v>12742.933333333331</v>
      </c>
      <c r="H294" s="38">
        <v>13167.833333333332</v>
      </c>
      <c r="I294" s="38">
        <v>13256.366666666669</v>
      </c>
      <c r="J294" s="38">
        <v>13380.283333333333</v>
      </c>
      <c r="K294" s="31">
        <v>13132.45</v>
      </c>
      <c r="L294" s="31">
        <v>12920</v>
      </c>
      <c r="M294" s="31">
        <v>2.4819999999999998E-2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2662.25</v>
      </c>
      <c r="D295" s="38">
        <v>2650.7666666666669</v>
      </c>
      <c r="E295" s="38">
        <v>2634.9333333333338</v>
      </c>
      <c r="F295" s="38">
        <v>2607.6166666666668</v>
      </c>
      <c r="G295" s="38">
        <v>2591.7833333333338</v>
      </c>
      <c r="H295" s="38">
        <v>2678.0833333333339</v>
      </c>
      <c r="I295" s="38">
        <v>2693.916666666667</v>
      </c>
      <c r="J295" s="38">
        <v>2721.233333333334</v>
      </c>
      <c r="K295" s="31">
        <v>2666.6</v>
      </c>
      <c r="L295" s="31">
        <v>2623.45</v>
      </c>
      <c r="M295" s="31">
        <v>13.76318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437.45</v>
      </c>
      <c r="D296" s="38">
        <v>435.56666666666666</v>
      </c>
      <c r="E296" s="38">
        <v>425.13333333333333</v>
      </c>
      <c r="F296" s="38">
        <v>412.81666666666666</v>
      </c>
      <c r="G296" s="38">
        <v>402.38333333333333</v>
      </c>
      <c r="H296" s="38">
        <v>447.88333333333333</v>
      </c>
      <c r="I296" s="38">
        <v>458.31666666666661</v>
      </c>
      <c r="J296" s="38">
        <v>470.63333333333333</v>
      </c>
      <c r="K296" s="31">
        <v>446</v>
      </c>
      <c r="L296" s="31">
        <v>423.25</v>
      </c>
      <c r="M296" s="31">
        <v>28.752739999999999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388.75</v>
      </c>
      <c r="D297" s="38">
        <v>387</v>
      </c>
      <c r="E297" s="38">
        <v>383.5</v>
      </c>
      <c r="F297" s="38">
        <v>378.25</v>
      </c>
      <c r="G297" s="38">
        <v>374.75</v>
      </c>
      <c r="H297" s="38">
        <v>392.25</v>
      </c>
      <c r="I297" s="38">
        <v>395.75</v>
      </c>
      <c r="J297" s="38">
        <v>401</v>
      </c>
      <c r="K297" s="31">
        <v>390.5</v>
      </c>
      <c r="L297" s="31">
        <v>381.75</v>
      </c>
      <c r="M297" s="31">
        <v>13.99713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254.5</v>
      </c>
      <c r="D298" s="38">
        <v>255.79999999999998</v>
      </c>
      <c r="E298" s="38">
        <v>252.7</v>
      </c>
      <c r="F298" s="38">
        <v>250.9</v>
      </c>
      <c r="G298" s="38">
        <v>247.8</v>
      </c>
      <c r="H298" s="38">
        <v>257.59999999999997</v>
      </c>
      <c r="I298" s="38">
        <v>260.69999999999993</v>
      </c>
      <c r="J298" s="38">
        <v>262.49999999999994</v>
      </c>
      <c r="K298" s="31">
        <v>258.89999999999998</v>
      </c>
      <c r="L298" s="31">
        <v>254</v>
      </c>
      <c r="M298" s="31">
        <v>3.3987699999999998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105.2</v>
      </c>
      <c r="D299" s="38">
        <v>104.76666666666667</v>
      </c>
      <c r="E299" s="38">
        <v>103.08333333333333</v>
      </c>
      <c r="F299" s="38">
        <v>100.96666666666667</v>
      </c>
      <c r="G299" s="38">
        <v>99.283333333333331</v>
      </c>
      <c r="H299" s="38">
        <v>106.88333333333333</v>
      </c>
      <c r="I299" s="38">
        <v>108.56666666666666</v>
      </c>
      <c r="J299" s="38">
        <v>110.68333333333332</v>
      </c>
      <c r="K299" s="31">
        <v>106.45</v>
      </c>
      <c r="L299" s="31">
        <v>102.65</v>
      </c>
      <c r="M299" s="31">
        <v>286.54441000000003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420.55</v>
      </c>
      <c r="D300" s="38">
        <v>418.3</v>
      </c>
      <c r="E300" s="38">
        <v>413.70000000000005</v>
      </c>
      <c r="F300" s="38">
        <v>406.85</v>
      </c>
      <c r="G300" s="38">
        <v>402.25000000000006</v>
      </c>
      <c r="H300" s="38">
        <v>425.15000000000003</v>
      </c>
      <c r="I300" s="38">
        <v>429.75000000000006</v>
      </c>
      <c r="J300" s="38">
        <v>436.6</v>
      </c>
      <c r="K300" s="31">
        <v>422.9</v>
      </c>
      <c r="L300" s="31">
        <v>411.45</v>
      </c>
      <c r="M300" s="31">
        <v>23.31512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652.15</v>
      </c>
      <c r="D301" s="38">
        <v>652.83333333333337</v>
      </c>
      <c r="E301" s="38">
        <v>649.81666666666672</v>
      </c>
      <c r="F301" s="38">
        <v>647.48333333333335</v>
      </c>
      <c r="G301" s="38">
        <v>644.4666666666667</v>
      </c>
      <c r="H301" s="38">
        <v>655.16666666666674</v>
      </c>
      <c r="I301" s="38">
        <v>658.18333333333339</v>
      </c>
      <c r="J301" s="38">
        <v>660.51666666666677</v>
      </c>
      <c r="K301" s="31">
        <v>655.85</v>
      </c>
      <c r="L301" s="31">
        <v>650.5</v>
      </c>
      <c r="M301" s="31">
        <v>5.6699400000000004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5248.35</v>
      </c>
      <c r="D302" s="38">
        <v>5182.6833333333334</v>
      </c>
      <c r="E302" s="38">
        <v>5065.5666666666666</v>
      </c>
      <c r="F302" s="38">
        <v>4882.7833333333328</v>
      </c>
      <c r="G302" s="38">
        <v>4765.6666666666661</v>
      </c>
      <c r="H302" s="38">
        <v>5365.4666666666672</v>
      </c>
      <c r="I302" s="38">
        <v>5482.5833333333339</v>
      </c>
      <c r="J302" s="38">
        <v>5665.3666666666677</v>
      </c>
      <c r="K302" s="31">
        <v>5299.8</v>
      </c>
      <c r="L302" s="31">
        <v>4999.8999999999996</v>
      </c>
      <c r="M302" s="31">
        <v>0.81530000000000002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5147.55</v>
      </c>
      <c r="D303" s="38">
        <v>5118.5666666666666</v>
      </c>
      <c r="E303" s="38">
        <v>5084.9833333333336</v>
      </c>
      <c r="F303" s="38">
        <v>5022.416666666667</v>
      </c>
      <c r="G303" s="38">
        <v>4988.8333333333339</v>
      </c>
      <c r="H303" s="38">
        <v>5181.1333333333332</v>
      </c>
      <c r="I303" s="38">
        <v>5214.7166666666672</v>
      </c>
      <c r="J303" s="38">
        <v>5277.2833333333328</v>
      </c>
      <c r="K303" s="31">
        <v>5152.1499999999996</v>
      </c>
      <c r="L303" s="31">
        <v>5056</v>
      </c>
      <c r="M303" s="31">
        <v>2.0200399999999998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1086.3499999999999</v>
      </c>
      <c r="D304" s="38">
        <v>1080.2</v>
      </c>
      <c r="E304" s="38">
        <v>1070.4000000000001</v>
      </c>
      <c r="F304" s="38">
        <v>1054.45</v>
      </c>
      <c r="G304" s="38">
        <v>1044.6500000000001</v>
      </c>
      <c r="H304" s="38">
        <v>1096.1500000000001</v>
      </c>
      <c r="I304" s="38">
        <v>1105.9499999999998</v>
      </c>
      <c r="J304" s="38">
        <v>1121.9000000000001</v>
      </c>
      <c r="K304" s="31">
        <v>1090</v>
      </c>
      <c r="L304" s="31">
        <v>1064.25</v>
      </c>
      <c r="M304" s="31">
        <v>14.978260000000001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1493.75</v>
      </c>
      <c r="D305" s="38">
        <v>1489.8500000000001</v>
      </c>
      <c r="E305" s="38">
        <v>1480.7000000000003</v>
      </c>
      <c r="F305" s="38">
        <v>1467.65</v>
      </c>
      <c r="G305" s="38">
        <v>1458.5000000000002</v>
      </c>
      <c r="H305" s="38">
        <v>1502.9000000000003</v>
      </c>
      <c r="I305" s="38">
        <v>1512.0500000000004</v>
      </c>
      <c r="J305" s="38">
        <v>1525.1000000000004</v>
      </c>
      <c r="K305" s="31">
        <v>1499</v>
      </c>
      <c r="L305" s="31">
        <v>1476.8</v>
      </c>
      <c r="M305" s="31">
        <v>0.20945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703.95</v>
      </c>
      <c r="D306" s="38">
        <v>706.33333333333337</v>
      </c>
      <c r="E306" s="38">
        <v>687.76666666666677</v>
      </c>
      <c r="F306" s="38">
        <v>671.58333333333337</v>
      </c>
      <c r="G306" s="38">
        <v>653.01666666666677</v>
      </c>
      <c r="H306" s="38">
        <v>722.51666666666677</v>
      </c>
      <c r="I306" s="38">
        <v>741.08333333333337</v>
      </c>
      <c r="J306" s="38">
        <v>757.26666666666677</v>
      </c>
      <c r="K306" s="31">
        <v>724.9</v>
      </c>
      <c r="L306" s="31">
        <v>690.15</v>
      </c>
      <c r="M306" s="31">
        <v>6.8508500000000003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993.45</v>
      </c>
      <c r="D307" s="38">
        <v>990.4666666666667</v>
      </c>
      <c r="E307" s="38">
        <v>983.98333333333335</v>
      </c>
      <c r="F307" s="38">
        <v>974.51666666666665</v>
      </c>
      <c r="G307" s="38">
        <v>968.0333333333333</v>
      </c>
      <c r="H307" s="38">
        <v>999.93333333333339</v>
      </c>
      <c r="I307" s="38">
        <v>1006.4166666666667</v>
      </c>
      <c r="J307" s="38">
        <v>1015.8833333333334</v>
      </c>
      <c r="K307" s="31">
        <v>996.95</v>
      </c>
      <c r="L307" s="31">
        <v>981</v>
      </c>
      <c r="M307" s="31">
        <v>2.8497400000000002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277.45</v>
      </c>
      <c r="D308" s="38">
        <v>276.66666666666669</v>
      </c>
      <c r="E308" s="38">
        <v>274.78333333333336</v>
      </c>
      <c r="F308" s="38">
        <v>272.11666666666667</v>
      </c>
      <c r="G308" s="38">
        <v>270.23333333333335</v>
      </c>
      <c r="H308" s="38">
        <v>279.33333333333337</v>
      </c>
      <c r="I308" s="38">
        <v>281.2166666666667</v>
      </c>
      <c r="J308" s="38">
        <v>283.88333333333338</v>
      </c>
      <c r="K308" s="31">
        <v>278.55</v>
      </c>
      <c r="L308" s="31">
        <v>274</v>
      </c>
      <c r="M308" s="31">
        <v>18.398630000000001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1538.55</v>
      </c>
      <c r="D309" s="38">
        <v>1540.9833333333333</v>
      </c>
      <c r="E309" s="38">
        <v>1529.3166666666666</v>
      </c>
      <c r="F309" s="38">
        <v>1520.0833333333333</v>
      </c>
      <c r="G309" s="38">
        <v>1508.4166666666665</v>
      </c>
      <c r="H309" s="38">
        <v>1550.2166666666667</v>
      </c>
      <c r="I309" s="38">
        <v>1561.8833333333332</v>
      </c>
      <c r="J309" s="38">
        <v>1571.1166666666668</v>
      </c>
      <c r="K309" s="31">
        <v>1552.65</v>
      </c>
      <c r="L309" s="31">
        <v>1531.75</v>
      </c>
      <c r="M309" s="31">
        <v>14.875260000000001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370.85</v>
      </c>
      <c r="D310" s="38">
        <v>367.23333333333335</v>
      </c>
      <c r="E310" s="38">
        <v>361.4666666666667</v>
      </c>
      <c r="F310" s="38">
        <v>352.08333333333337</v>
      </c>
      <c r="G310" s="38">
        <v>346.31666666666672</v>
      </c>
      <c r="H310" s="38">
        <v>376.61666666666667</v>
      </c>
      <c r="I310" s="38">
        <v>382.38333333333333</v>
      </c>
      <c r="J310" s="38">
        <v>391.76666666666665</v>
      </c>
      <c r="K310" s="31">
        <v>373</v>
      </c>
      <c r="L310" s="31">
        <v>357.85</v>
      </c>
      <c r="M310" s="31">
        <v>6.0638399999999999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510.35</v>
      </c>
      <c r="D311" s="38">
        <v>511.93333333333339</v>
      </c>
      <c r="E311" s="38">
        <v>505.31666666666683</v>
      </c>
      <c r="F311" s="38">
        <v>500.28333333333342</v>
      </c>
      <c r="G311" s="38">
        <v>493.66666666666686</v>
      </c>
      <c r="H311" s="38">
        <v>516.96666666666681</v>
      </c>
      <c r="I311" s="38">
        <v>523.58333333333337</v>
      </c>
      <c r="J311" s="38">
        <v>528.61666666666679</v>
      </c>
      <c r="K311" s="31">
        <v>518.54999999999995</v>
      </c>
      <c r="L311" s="31">
        <v>506.9</v>
      </c>
      <c r="M311" s="31">
        <v>0.89317000000000002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377.7</v>
      </c>
      <c r="D312" s="38">
        <v>379.16666666666669</v>
      </c>
      <c r="E312" s="38">
        <v>373.33333333333337</v>
      </c>
      <c r="F312" s="38">
        <v>368.9666666666667</v>
      </c>
      <c r="G312" s="38">
        <v>363.13333333333338</v>
      </c>
      <c r="H312" s="38">
        <v>383.53333333333336</v>
      </c>
      <c r="I312" s="38">
        <v>389.36666666666673</v>
      </c>
      <c r="J312" s="38">
        <v>393.73333333333335</v>
      </c>
      <c r="K312" s="31">
        <v>385</v>
      </c>
      <c r="L312" s="31">
        <v>374.8</v>
      </c>
      <c r="M312" s="31">
        <v>2.7911299999999999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147.1</v>
      </c>
      <c r="D313" s="38">
        <v>147.19999999999999</v>
      </c>
      <c r="E313" s="38">
        <v>146.19999999999999</v>
      </c>
      <c r="F313" s="38">
        <v>145.30000000000001</v>
      </c>
      <c r="G313" s="38">
        <v>144.30000000000001</v>
      </c>
      <c r="H313" s="38">
        <v>148.09999999999997</v>
      </c>
      <c r="I313" s="38">
        <v>149.09999999999997</v>
      </c>
      <c r="J313" s="38">
        <v>149.99999999999994</v>
      </c>
      <c r="K313" s="31">
        <v>148.19999999999999</v>
      </c>
      <c r="L313" s="31">
        <v>146.30000000000001</v>
      </c>
      <c r="M313" s="31">
        <v>45.215719999999997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91.9</v>
      </c>
      <c r="D314" s="38">
        <v>90.100000000000009</v>
      </c>
      <c r="E314" s="38">
        <v>87.800000000000011</v>
      </c>
      <c r="F314" s="38">
        <v>83.7</v>
      </c>
      <c r="G314" s="38">
        <v>81.400000000000006</v>
      </c>
      <c r="H314" s="38">
        <v>94.200000000000017</v>
      </c>
      <c r="I314" s="38">
        <v>96.5</v>
      </c>
      <c r="J314" s="38">
        <v>100.60000000000002</v>
      </c>
      <c r="K314" s="31">
        <v>92.4</v>
      </c>
      <c r="L314" s="31">
        <v>86</v>
      </c>
      <c r="M314" s="31">
        <v>282.04964000000001</v>
      </c>
      <c r="N314" s="1"/>
      <c r="O314" s="1"/>
    </row>
    <row r="315" spans="1:15" ht="12.75" customHeight="1">
      <c r="A315" s="33">
        <v>305</v>
      </c>
      <c r="B315" s="58" t="s">
        <v>884</v>
      </c>
      <c r="C315" s="31">
        <v>1837.45</v>
      </c>
      <c r="D315" s="38">
        <v>1845.1166666666668</v>
      </c>
      <c r="E315" s="38">
        <v>1827.1333333333337</v>
      </c>
      <c r="F315" s="38">
        <v>1816.8166666666668</v>
      </c>
      <c r="G315" s="38">
        <v>1798.8333333333337</v>
      </c>
      <c r="H315" s="38">
        <v>1855.4333333333336</v>
      </c>
      <c r="I315" s="38">
        <v>1873.4166666666667</v>
      </c>
      <c r="J315" s="38">
        <v>1883.7333333333336</v>
      </c>
      <c r="K315" s="31">
        <v>1863.1</v>
      </c>
      <c r="L315" s="31">
        <v>1834.8</v>
      </c>
      <c r="M315" s="31">
        <v>2.6186600000000002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554.95000000000005</v>
      </c>
      <c r="D316" s="38">
        <v>552.70000000000005</v>
      </c>
      <c r="E316" s="38">
        <v>548.30000000000007</v>
      </c>
      <c r="F316" s="38">
        <v>541.65</v>
      </c>
      <c r="G316" s="38">
        <v>537.25</v>
      </c>
      <c r="H316" s="38">
        <v>559.35000000000014</v>
      </c>
      <c r="I316" s="38">
        <v>563.75000000000023</v>
      </c>
      <c r="J316" s="38">
        <v>570.4000000000002</v>
      </c>
      <c r="K316" s="31">
        <v>557.1</v>
      </c>
      <c r="L316" s="31">
        <v>546.04999999999995</v>
      </c>
      <c r="M316" s="31">
        <v>13.531230000000001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9438.7999999999993</v>
      </c>
      <c r="D317" s="38">
        <v>9440.35</v>
      </c>
      <c r="E317" s="38">
        <v>9411.7000000000007</v>
      </c>
      <c r="F317" s="38">
        <v>9384.6</v>
      </c>
      <c r="G317" s="38">
        <v>9355.9500000000007</v>
      </c>
      <c r="H317" s="38">
        <v>9467.4500000000007</v>
      </c>
      <c r="I317" s="38">
        <v>9496.0999999999985</v>
      </c>
      <c r="J317" s="38">
        <v>9523.2000000000007</v>
      </c>
      <c r="K317" s="31">
        <v>9469</v>
      </c>
      <c r="L317" s="31">
        <v>9413.25</v>
      </c>
      <c r="M317" s="31">
        <v>3.7534700000000001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2100.9499999999998</v>
      </c>
      <c r="D318" s="38">
        <v>2099.0833333333335</v>
      </c>
      <c r="E318" s="38">
        <v>2077.4666666666672</v>
      </c>
      <c r="F318" s="38">
        <v>2053.9833333333336</v>
      </c>
      <c r="G318" s="38">
        <v>2032.3666666666672</v>
      </c>
      <c r="H318" s="38">
        <v>2122.5666666666671</v>
      </c>
      <c r="I318" s="38">
        <v>2144.1833333333329</v>
      </c>
      <c r="J318" s="38">
        <v>2167.666666666667</v>
      </c>
      <c r="K318" s="31">
        <v>2120.6999999999998</v>
      </c>
      <c r="L318" s="31">
        <v>2075.6</v>
      </c>
      <c r="M318" s="31">
        <v>0.60577999999999999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873.35</v>
      </c>
      <c r="D319" s="38">
        <v>873.23333333333323</v>
      </c>
      <c r="E319" s="38">
        <v>866.81666666666649</v>
      </c>
      <c r="F319" s="38">
        <v>860.2833333333333</v>
      </c>
      <c r="G319" s="38">
        <v>853.86666666666656</v>
      </c>
      <c r="H319" s="38">
        <v>879.76666666666642</v>
      </c>
      <c r="I319" s="38">
        <v>886.18333333333317</v>
      </c>
      <c r="J319" s="38">
        <v>892.71666666666636</v>
      </c>
      <c r="K319" s="31">
        <v>879.65</v>
      </c>
      <c r="L319" s="31">
        <v>866.7</v>
      </c>
      <c r="M319" s="31">
        <v>7.3669599999999997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551</v>
      </c>
      <c r="D320" s="38">
        <v>545.26666666666665</v>
      </c>
      <c r="E320" s="38">
        <v>535.73333333333335</v>
      </c>
      <c r="F320" s="38">
        <v>520.4666666666667</v>
      </c>
      <c r="G320" s="38">
        <v>510.93333333333339</v>
      </c>
      <c r="H320" s="38">
        <v>560.5333333333333</v>
      </c>
      <c r="I320" s="38">
        <v>570.06666666666661</v>
      </c>
      <c r="J320" s="38">
        <v>585.33333333333326</v>
      </c>
      <c r="K320" s="31">
        <v>554.79999999999995</v>
      </c>
      <c r="L320" s="31">
        <v>530</v>
      </c>
      <c r="M320" s="31">
        <v>18.96773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1868.1</v>
      </c>
      <c r="D321" s="38">
        <v>1881.3833333333332</v>
      </c>
      <c r="E321" s="38">
        <v>1836.7166666666665</v>
      </c>
      <c r="F321" s="38">
        <v>1805.3333333333333</v>
      </c>
      <c r="G321" s="38">
        <v>1760.6666666666665</v>
      </c>
      <c r="H321" s="38">
        <v>1912.7666666666664</v>
      </c>
      <c r="I321" s="38">
        <v>1957.4333333333334</v>
      </c>
      <c r="J321" s="38">
        <v>1988.8166666666664</v>
      </c>
      <c r="K321" s="31">
        <v>1926.05</v>
      </c>
      <c r="L321" s="31">
        <v>1850</v>
      </c>
      <c r="M321" s="31">
        <v>12.50056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897.6</v>
      </c>
      <c r="D322" s="38">
        <v>889.85</v>
      </c>
      <c r="E322" s="38">
        <v>876.80000000000007</v>
      </c>
      <c r="F322" s="38">
        <v>856</v>
      </c>
      <c r="G322" s="38">
        <v>842.95</v>
      </c>
      <c r="H322" s="38">
        <v>910.65000000000009</v>
      </c>
      <c r="I322" s="38">
        <v>923.7</v>
      </c>
      <c r="J322" s="38">
        <v>944.50000000000011</v>
      </c>
      <c r="K322" s="31">
        <v>902.9</v>
      </c>
      <c r="L322" s="31">
        <v>869.05</v>
      </c>
      <c r="M322" s="31">
        <v>1.35619</v>
      </c>
      <c r="N322" s="1"/>
      <c r="O322" s="1"/>
    </row>
    <row r="323" spans="1:15" ht="12.75" customHeight="1">
      <c r="A323" s="33">
        <v>313</v>
      </c>
      <c r="B323" s="58" t="s">
        <v>869</v>
      </c>
      <c r="C323" s="31">
        <v>895.4</v>
      </c>
      <c r="D323" s="38">
        <v>896.0333333333333</v>
      </c>
      <c r="E323" s="38">
        <v>885.41666666666663</v>
      </c>
      <c r="F323" s="38">
        <v>875.43333333333328</v>
      </c>
      <c r="G323" s="38">
        <v>864.81666666666661</v>
      </c>
      <c r="H323" s="38">
        <v>906.01666666666665</v>
      </c>
      <c r="I323" s="38">
        <v>916.63333333333344</v>
      </c>
      <c r="J323" s="38">
        <v>926.61666666666667</v>
      </c>
      <c r="K323" s="31">
        <v>906.65</v>
      </c>
      <c r="L323" s="31">
        <v>886.05</v>
      </c>
      <c r="M323" s="31">
        <v>0.36021999999999998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1066.55</v>
      </c>
      <c r="D324" s="38">
        <v>1077.3333333333333</v>
      </c>
      <c r="E324" s="38">
        <v>1044.7666666666664</v>
      </c>
      <c r="F324" s="38">
        <v>1022.9833333333331</v>
      </c>
      <c r="G324" s="38">
        <v>990.41666666666629</v>
      </c>
      <c r="H324" s="38">
        <v>1099.1166666666666</v>
      </c>
      <c r="I324" s="38">
        <v>1131.6833333333336</v>
      </c>
      <c r="J324" s="38">
        <v>1153.4666666666667</v>
      </c>
      <c r="K324" s="31">
        <v>1109.9000000000001</v>
      </c>
      <c r="L324" s="31">
        <v>1055.55</v>
      </c>
      <c r="M324" s="31">
        <v>1.5082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1348.25</v>
      </c>
      <c r="D325" s="38">
        <v>1346.0333333333333</v>
      </c>
      <c r="E325" s="38">
        <v>1317.2166666666667</v>
      </c>
      <c r="F325" s="38">
        <v>1286.1833333333334</v>
      </c>
      <c r="G325" s="38">
        <v>1257.3666666666668</v>
      </c>
      <c r="H325" s="38">
        <v>1377.0666666666666</v>
      </c>
      <c r="I325" s="38">
        <v>1405.8833333333332</v>
      </c>
      <c r="J325" s="38">
        <v>1436.9166666666665</v>
      </c>
      <c r="K325" s="31">
        <v>1374.85</v>
      </c>
      <c r="L325" s="31">
        <v>1315</v>
      </c>
      <c r="M325" s="31">
        <v>4.6863000000000001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38.549999999999997</v>
      </c>
      <c r="D326" s="38">
        <v>38.616666666666667</v>
      </c>
      <c r="E326" s="38">
        <v>37.933333333333337</v>
      </c>
      <c r="F326" s="38">
        <v>37.31666666666667</v>
      </c>
      <c r="G326" s="38">
        <v>36.63333333333334</v>
      </c>
      <c r="H326" s="38">
        <v>39.233333333333334</v>
      </c>
      <c r="I326" s="38">
        <v>39.916666666666657</v>
      </c>
      <c r="J326" s="38">
        <v>40.533333333333331</v>
      </c>
      <c r="K326" s="31">
        <v>39.299999999999997</v>
      </c>
      <c r="L326" s="31">
        <v>38</v>
      </c>
      <c r="M326" s="31">
        <v>22.252020000000002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59.7</v>
      </c>
      <c r="D327" s="38">
        <v>59.533333333333331</v>
      </c>
      <c r="E327" s="38">
        <v>58.766666666666666</v>
      </c>
      <c r="F327" s="38">
        <v>57.833333333333336</v>
      </c>
      <c r="G327" s="38">
        <v>57.06666666666667</v>
      </c>
      <c r="H327" s="38">
        <v>60.466666666666661</v>
      </c>
      <c r="I327" s="38">
        <v>61.233333333333327</v>
      </c>
      <c r="J327" s="38">
        <v>62.166666666666657</v>
      </c>
      <c r="K327" s="31">
        <v>60.3</v>
      </c>
      <c r="L327" s="31">
        <v>58.6</v>
      </c>
      <c r="M327" s="31">
        <v>62.13644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914</v>
      </c>
      <c r="D328" s="38">
        <v>912.2166666666667</v>
      </c>
      <c r="E328" s="38">
        <v>899.63333333333344</v>
      </c>
      <c r="F328" s="38">
        <v>885.26666666666677</v>
      </c>
      <c r="G328" s="38">
        <v>872.68333333333351</v>
      </c>
      <c r="H328" s="38">
        <v>926.58333333333337</v>
      </c>
      <c r="I328" s="38">
        <v>939.16666666666663</v>
      </c>
      <c r="J328" s="38">
        <v>953.5333333333333</v>
      </c>
      <c r="K328" s="31">
        <v>924.8</v>
      </c>
      <c r="L328" s="31">
        <v>897.85</v>
      </c>
      <c r="M328" s="31">
        <v>1.39741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2316.9</v>
      </c>
      <c r="D329" s="38">
        <v>2301.1333333333332</v>
      </c>
      <c r="E329" s="38">
        <v>2236.7666666666664</v>
      </c>
      <c r="F329" s="38">
        <v>2156.6333333333332</v>
      </c>
      <c r="G329" s="38">
        <v>2092.2666666666664</v>
      </c>
      <c r="H329" s="38">
        <v>2381.2666666666664</v>
      </c>
      <c r="I329" s="38">
        <v>2445.6333333333332</v>
      </c>
      <c r="J329" s="38">
        <v>2525.7666666666664</v>
      </c>
      <c r="K329" s="31">
        <v>2365.5</v>
      </c>
      <c r="L329" s="31">
        <v>2221</v>
      </c>
      <c r="M329" s="31">
        <v>7.0172100000000004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107798.45</v>
      </c>
      <c r="D330" s="38">
        <v>107988.83333333333</v>
      </c>
      <c r="E330" s="38">
        <v>107377.71666666666</v>
      </c>
      <c r="F330" s="38">
        <v>106956.98333333334</v>
      </c>
      <c r="G330" s="38">
        <v>106345.86666666667</v>
      </c>
      <c r="H330" s="38">
        <v>108409.56666666665</v>
      </c>
      <c r="I330" s="38">
        <v>109020.68333333332</v>
      </c>
      <c r="J330" s="38">
        <v>109441.41666666664</v>
      </c>
      <c r="K330" s="31">
        <v>108599.95</v>
      </c>
      <c r="L330" s="31">
        <v>107568.1</v>
      </c>
      <c r="M330" s="31">
        <v>6.8099999999999994E-2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2136.65</v>
      </c>
      <c r="D331" s="38">
        <v>2165.7999999999997</v>
      </c>
      <c r="E331" s="38">
        <v>2090.8499999999995</v>
      </c>
      <c r="F331" s="38">
        <v>2045.0499999999997</v>
      </c>
      <c r="G331" s="38">
        <v>1970.0999999999995</v>
      </c>
      <c r="H331" s="38">
        <v>2211.5999999999995</v>
      </c>
      <c r="I331" s="38">
        <v>2286.5499999999993</v>
      </c>
      <c r="J331" s="38">
        <v>2332.3499999999995</v>
      </c>
      <c r="K331" s="31">
        <v>2240.75</v>
      </c>
      <c r="L331" s="31">
        <v>2120</v>
      </c>
      <c r="M331" s="31">
        <v>4.3724600000000002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1549.65</v>
      </c>
      <c r="D332" s="38">
        <v>1551.4666666666665</v>
      </c>
      <c r="E332" s="38">
        <v>1536.1833333333329</v>
      </c>
      <c r="F332" s="38">
        <v>1522.7166666666665</v>
      </c>
      <c r="G332" s="38">
        <v>1507.4333333333329</v>
      </c>
      <c r="H332" s="38">
        <v>1564.9333333333329</v>
      </c>
      <c r="I332" s="38">
        <v>1580.2166666666662</v>
      </c>
      <c r="J332" s="38">
        <v>1593.6833333333329</v>
      </c>
      <c r="K332" s="31">
        <v>1566.75</v>
      </c>
      <c r="L332" s="31">
        <v>1538</v>
      </c>
      <c r="M332" s="31">
        <v>1.5070699999999999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1261.75</v>
      </c>
      <c r="D333" s="38">
        <v>1250.9333333333334</v>
      </c>
      <c r="E333" s="38">
        <v>1235.8166666666668</v>
      </c>
      <c r="F333" s="38">
        <v>1209.8833333333334</v>
      </c>
      <c r="G333" s="38">
        <v>1194.7666666666669</v>
      </c>
      <c r="H333" s="38">
        <v>1276.8666666666668</v>
      </c>
      <c r="I333" s="38">
        <v>1291.9833333333336</v>
      </c>
      <c r="J333" s="38">
        <v>1317.9166666666667</v>
      </c>
      <c r="K333" s="31">
        <v>1266.05</v>
      </c>
      <c r="L333" s="31">
        <v>1225</v>
      </c>
      <c r="M333" s="31">
        <v>3.1217299999999999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994.3</v>
      </c>
      <c r="D334" s="38">
        <v>993.11666666666667</v>
      </c>
      <c r="E334" s="38">
        <v>986.23333333333335</v>
      </c>
      <c r="F334" s="38">
        <v>978.16666666666663</v>
      </c>
      <c r="G334" s="38">
        <v>971.2833333333333</v>
      </c>
      <c r="H334" s="38">
        <v>1001.1833333333334</v>
      </c>
      <c r="I334" s="38">
        <v>1008.0666666666668</v>
      </c>
      <c r="J334" s="38">
        <v>1016.1333333333334</v>
      </c>
      <c r="K334" s="31">
        <v>1000</v>
      </c>
      <c r="L334" s="31">
        <v>985.05</v>
      </c>
      <c r="M334" s="31">
        <v>1.20949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861.5</v>
      </c>
      <c r="D335" s="38">
        <v>865.83333333333337</v>
      </c>
      <c r="E335" s="38">
        <v>855.66666666666674</v>
      </c>
      <c r="F335" s="38">
        <v>849.83333333333337</v>
      </c>
      <c r="G335" s="38">
        <v>839.66666666666674</v>
      </c>
      <c r="H335" s="38">
        <v>871.66666666666674</v>
      </c>
      <c r="I335" s="38">
        <v>881.83333333333348</v>
      </c>
      <c r="J335" s="38">
        <v>887.66666666666674</v>
      </c>
      <c r="K335" s="31">
        <v>876</v>
      </c>
      <c r="L335" s="31">
        <v>860</v>
      </c>
      <c r="M335" s="31">
        <v>5.6680400000000004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87.95</v>
      </c>
      <c r="D336" s="38">
        <v>87.766666666666666</v>
      </c>
      <c r="E336" s="38">
        <v>87.083333333333329</v>
      </c>
      <c r="F336" s="38">
        <v>86.216666666666669</v>
      </c>
      <c r="G336" s="38">
        <v>85.533333333333331</v>
      </c>
      <c r="H336" s="38">
        <v>88.633333333333326</v>
      </c>
      <c r="I336" s="38">
        <v>89.316666666666663</v>
      </c>
      <c r="J336" s="38">
        <v>90.183333333333323</v>
      </c>
      <c r="K336" s="31">
        <v>88.45</v>
      </c>
      <c r="L336" s="31">
        <v>86.9</v>
      </c>
      <c r="M336" s="31">
        <v>53.385849999999998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4462.6499999999996</v>
      </c>
      <c r="D337" s="38">
        <v>4444.9666666666662</v>
      </c>
      <c r="E337" s="38">
        <v>4402.7833333333328</v>
      </c>
      <c r="F337" s="38">
        <v>4342.916666666667</v>
      </c>
      <c r="G337" s="38">
        <v>4300.7333333333336</v>
      </c>
      <c r="H337" s="38">
        <v>4504.8333333333321</v>
      </c>
      <c r="I337" s="38">
        <v>4547.0166666666646</v>
      </c>
      <c r="J337" s="38">
        <v>4606.8833333333314</v>
      </c>
      <c r="K337" s="31">
        <v>4487.1499999999996</v>
      </c>
      <c r="L337" s="31">
        <v>4385.1000000000004</v>
      </c>
      <c r="M337" s="31">
        <v>0.82345999999999997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695.4</v>
      </c>
      <c r="D338" s="38">
        <v>697.86666666666667</v>
      </c>
      <c r="E338" s="38">
        <v>690.33333333333337</v>
      </c>
      <c r="F338" s="38">
        <v>685.26666666666665</v>
      </c>
      <c r="G338" s="38">
        <v>677.73333333333335</v>
      </c>
      <c r="H338" s="38">
        <v>702.93333333333339</v>
      </c>
      <c r="I338" s="38">
        <v>710.4666666666667</v>
      </c>
      <c r="J338" s="38">
        <v>715.53333333333342</v>
      </c>
      <c r="K338" s="31">
        <v>705.4</v>
      </c>
      <c r="L338" s="31">
        <v>692.8</v>
      </c>
      <c r="M338" s="31">
        <v>2.4737300000000002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47.45</v>
      </c>
      <c r="D339" s="38">
        <v>47.666666666666664</v>
      </c>
      <c r="E339" s="38">
        <v>46.833333333333329</v>
      </c>
      <c r="F339" s="38">
        <v>46.216666666666661</v>
      </c>
      <c r="G339" s="38">
        <v>45.383333333333326</v>
      </c>
      <c r="H339" s="38">
        <v>48.283333333333331</v>
      </c>
      <c r="I339" s="38">
        <v>49.11666666666666</v>
      </c>
      <c r="J339" s="38">
        <v>49.733333333333334</v>
      </c>
      <c r="K339" s="31">
        <v>48.5</v>
      </c>
      <c r="L339" s="31">
        <v>47.05</v>
      </c>
      <c r="M339" s="31">
        <v>69.450839999999999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149.94999999999999</v>
      </c>
      <c r="D340" s="38">
        <v>150.86666666666667</v>
      </c>
      <c r="E340" s="38">
        <v>148.48333333333335</v>
      </c>
      <c r="F340" s="38">
        <v>147.01666666666668</v>
      </c>
      <c r="G340" s="38">
        <v>144.63333333333335</v>
      </c>
      <c r="H340" s="38">
        <v>152.33333333333334</v>
      </c>
      <c r="I340" s="38">
        <v>154.71666666666667</v>
      </c>
      <c r="J340" s="38">
        <v>156.18333333333334</v>
      </c>
      <c r="K340" s="31">
        <v>153.25</v>
      </c>
      <c r="L340" s="31">
        <v>149.4</v>
      </c>
      <c r="M340" s="31">
        <v>18.809429999999999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22034.35</v>
      </c>
      <c r="D341" s="38">
        <v>21981.933333333331</v>
      </c>
      <c r="E341" s="38">
        <v>21787.766666666663</v>
      </c>
      <c r="F341" s="38">
        <v>21541.183333333331</v>
      </c>
      <c r="G341" s="38">
        <v>21347.016666666663</v>
      </c>
      <c r="H341" s="38">
        <v>22228.516666666663</v>
      </c>
      <c r="I341" s="38">
        <v>22422.683333333327</v>
      </c>
      <c r="J341" s="38">
        <v>22669.266666666663</v>
      </c>
      <c r="K341" s="31">
        <v>22176.1</v>
      </c>
      <c r="L341" s="31">
        <v>21735.35</v>
      </c>
      <c r="M341" s="31">
        <v>0.37096000000000001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63.7</v>
      </c>
      <c r="D342" s="38">
        <v>63.666666666666679</v>
      </c>
      <c r="E342" s="38">
        <v>62.933333333333351</v>
      </c>
      <c r="F342" s="38">
        <v>62.166666666666671</v>
      </c>
      <c r="G342" s="38">
        <v>61.433333333333344</v>
      </c>
      <c r="H342" s="38">
        <v>64.433333333333366</v>
      </c>
      <c r="I342" s="38">
        <v>65.166666666666686</v>
      </c>
      <c r="J342" s="38">
        <v>65.933333333333366</v>
      </c>
      <c r="K342" s="31">
        <v>64.400000000000006</v>
      </c>
      <c r="L342" s="31">
        <v>62.9</v>
      </c>
      <c r="M342" s="31">
        <v>23.409749999999999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50.1</v>
      </c>
      <c r="D343" s="38">
        <v>50.016666666666673</v>
      </c>
      <c r="E343" s="38">
        <v>49.783333333333346</v>
      </c>
      <c r="F343" s="38">
        <v>49.466666666666676</v>
      </c>
      <c r="G343" s="38">
        <v>49.233333333333348</v>
      </c>
      <c r="H343" s="38">
        <v>50.333333333333343</v>
      </c>
      <c r="I343" s="38">
        <v>50.566666666666677</v>
      </c>
      <c r="J343" s="38">
        <v>50.88333333333334</v>
      </c>
      <c r="K343" s="31">
        <v>50.25</v>
      </c>
      <c r="L343" s="31">
        <v>49.7</v>
      </c>
      <c r="M343" s="31">
        <v>55.788269999999997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314.95</v>
      </c>
      <c r="D344" s="38">
        <v>313.75</v>
      </c>
      <c r="E344" s="38">
        <v>311.7</v>
      </c>
      <c r="F344" s="38">
        <v>308.45</v>
      </c>
      <c r="G344" s="38">
        <v>306.39999999999998</v>
      </c>
      <c r="H344" s="38">
        <v>317</v>
      </c>
      <c r="I344" s="38">
        <v>319.04999999999995</v>
      </c>
      <c r="J344" s="38">
        <v>322.3</v>
      </c>
      <c r="K344" s="31">
        <v>315.8</v>
      </c>
      <c r="L344" s="31">
        <v>310.5</v>
      </c>
      <c r="M344" s="31">
        <v>2.6282199999999998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125.05</v>
      </c>
      <c r="D345" s="38">
        <v>125.43333333333332</v>
      </c>
      <c r="E345" s="38">
        <v>123.21666666666664</v>
      </c>
      <c r="F345" s="38">
        <v>121.38333333333331</v>
      </c>
      <c r="G345" s="38">
        <v>119.16666666666663</v>
      </c>
      <c r="H345" s="38">
        <v>127.26666666666665</v>
      </c>
      <c r="I345" s="38">
        <v>129.48333333333332</v>
      </c>
      <c r="J345" s="38">
        <v>131.31666666666666</v>
      </c>
      <c r="K345" s="31">
        <v>127.65</v>
      </c>
      <c r="L345" s="31">
        <v>123.6</v>
      </c>
      <c r="M345" s="31">
        <v>15.119350000000001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118.5</v>
      </c>
      <c r="D346" s="38">
        <v>117.55</v>
      </c>
      <c r="E346" s="38">
        <v>116.3</v>
      </c>
      <c r="F346" s="38">
        <v>114.1</v>
      </c>
      <c r="G346" s="38">
        <v>112.85</v>
      </c>
      <c r="H346" s="38">
        <v>119.75</v>
      </c>
      <c r="I346" s="38">
        <v>121</v>
      </c>
      <c r="J346" s="38">
        <v>123.2</v>
      </c>
      <c r="K346" s="31">
        <v>118.8</v>
      </c>
      <c r="L346" s="31">
        <v>115.35</v>
      </c>
      <c r="M346" s="31">
        <v>129.36523</v>
      </c>
      <c r="N346" s="1"/>
      <c r="O346" s="1"/>
    </row>
    <row r="347" spans="1:15" ht="12.75" customHeight="1">
      <c r="A347" s="33">
        <v>337</v>
      </c>
      <c r="B347" s="58" t="s">
        <v>870</v>
      </c>
      <c r="C347" s="31">
        <v>52.25</v>
      </c>
      <c r="D347" s="38">
        <v>50.766666666666673</v>
      </c>
      <c r="E347" s="38">
        <v>48.433333333333344</v>
      </c>
      <c r="F347" s="38">
        <v>44.616666666666674</v>
      </c>
      <c r="G347" s="38">
        <v>42.283333333333346</v>
      </c>
      <c r="H347" s="38">
        <v>54.583333333333343</v>
      </c>
      <c r="I347" s="38">
        <v>56.916666666666671</v>
      </c>
      <c r="J347" s="38">
        <v>60.733333333333341</v>
      </c>
      <c r="K347" s="31">
        <v>53.1</v>
      </c>
      <c r="L347" s="31">
        <v>46.95</v>
      </c>
      <c r="M347" s="31">
        <v>478.56446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223.25</v>
      </c>
      <c r="D348" s="38">
        <v>223.96666666666667</v>
      </c>
      <c r="E348" s="38">
        <v>221.78333333333333</v>
      </c>
      <c r="F348" s="38">
        <v>220.31666666666666</v>
      </c>
      <c r="G348" s="38">
        <v>218.13333333333333</v>
      </c>
      <c r="H348" s="38">
        <v>225.43333333333334</v>
      </c>
      <c r="I348" s="38">
        <v>227.61666666666667</v>
      </c>
      <c r="J348" s="38">
        <v>229.08333333333334</v>
      </c>
      <c r="K348" s="31">
        <v>226.15</v>
      </c>
      <c r="L348" s="31">
        <v>222.5</v>
      </c>
      <c r="M348" s="31">
        <v>3.9159299999999999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218.8</v>
      </c>
      <c r="D349" s="38">
        <v>218.01666666666665</v>
      </c>
      <c r="E349" s="38">
        <v>216.48333333333329</v>
      </c>
      <c r="F349" s="38">
        <v>214.16666666666663</v>
      </c>
      <c r="G349" s="38">
        <v>212.63333333333327</v>
      </c>
      <c r="H349" s="38">
        <v>220.33333333333331</v>
      </c>
      <c r="I349" s="38">
        <v>221.86666666666667</v>
      </c>
      <c r="J349" s="38">
        <v>224.18333333333334</v>
      </c>
      <c r="K349" s="31">
        <v>219.55</v>
      </c>
      <c r="L349" s="31">
        <v>215.7</v>
      </c>
      <c r="M349" s="31">
        <v>133.36739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340.1</v>
      </c>
      <c r="D350" s="38">
        <v>340.25</v>
      </c>
      <c r="E350" s="38">
        <v>330.6</v>
      </c>
      <c r="F350" s="38">
        <v>321.10000000000002</v>
      </c>
      <c r="G350" s="38">
        <v>311.45000000000005</v>
      </c>
      <c r="H350" s="38">
        <v>349.75</v>
      </c>
      <c r="I350" s="38">
        <v>359.4</v>
      </c>
      <c r="J350" s="38">
        <v>368.9</v>
      </c>
      <c r="K350" s="31">
        <v>349.9</v>
      </c>
      <c r="L350" s="31">
        <v>330.75</v>
      </c>
      <c r="M350" s="31">
        <v>14.233320000000001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1078.25</v>
      </c>
      <c r="D351" s="38">
        <v>1075.2666666666667</v>
      </c>
      <c r="E351" s="38">
        <v>1068.1333333333332</v>
      </c>
      <c r="F351" s="38">
        <v>1058.0166666666667</v>
      </c>
      <c r="G351" s="38">
        <v>1050.8833333333332</v>
      </c>
      <c r="H351" s="38">
        <v>1085.3833333333332</v>
      </c>
      <c r="I351" s="38">
        <v>1092.5166666666669</v>
      </c>
      <c r="J351" s="38">
        <v>1102.6333333333332</v>
      </c>
      <c r="K351" s="31">
        <v>1082.4000000000001</v>
      </c>
      <c r="L351" s="31">
        <v>1065.1500000000001</v>
      </c>
      <c r="M351" s="31">
        <v>5.048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176.05</v>
      </c>
      <c r="D352" s="38">
        <v>175.55000000000004</v>
      </c>
      <c r="E352" s="38">
        <v>174.80000000000007</v>
      </c>
      <c r="F352" s="38">
        <v>173.55000000000004</v>
      </c>
      <c r="G352" s="38">
        <v>172.80000000000007</v>
      </c>
      <c r="H352" s="38">
        <v>176.80000000000007</v>
      </c>
      <c r="I352" s="38">
        <v>177.55</v>
      </c>
      <c r="J352" s="38">
        <v>178.80000000000007</v>
      </c>
      <c r="K352" s="31">
        <v>176.3</v>
      </c>
      <c r="L352" s="31">
        <v>174.3</v>
      </c>
      <c r="M352" s="31">
        <v>35.998199999999997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291</v>
      </c>
      <c r="D353" s="38">
        <v>290.75</v>
      </c>
      <c r="E353" s="38">
        <v>288.5</v>
      </c>
      <c r="F353" s="38">
        <v>286</v>
      </c>
      <c r="G353" s="38">
        <v>283.75</v>
      </c>
      <c r="H353" s="38">
        <v>293.25</v>
      </c>
      <c r="I353" s="38">
        <v>295.5</v>
      </c>
      <c r="J353" s="38">
        <v>298</v>
      </c>
      <c r="K353" s="31">
        <v>293</v>
      </c>
      <c r="L353" s="31">
        <v>288.25</v>
      </c>
      <c r="M353" s="31">
        <v>9.3262599999999996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1229</v>
      </c>
      <c r="D354" s="38">
        <v>1223.3333333333333</v>
      </c>
      <c r="E354" s="38">
        <v>1199.6666666666665</v>
      </c>
      <c r="F354" s="38">
        <v>1170.3333333333333</v>
      </c>
      <c r="G354" s="38">
        <v>1146.6666666666665</v>
      </c>
      <c r="H354" s="38">
        <v>1252.6666666666665</v>
      </c>
      <c r="I354" s="38">
        <v>1276.333333333333</v>
      </c>
      <c r="J354" s="38">
        <v>1305.6666666666665</v>
      </c>
      <c r="K354" s="31">
        <v>1247</v>
      </c>
      <c r="L354" s="31">
        <v>1194</v>
      </c>
      <c r="M354" s="31">
        <v>12.40706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837.95</v>
      </c>
      <c r="D355" s="38">
        <v>841.69999999999993</v>
      </c>
      <c r="E355" s="38">
        <v>826.49999999999989</v>
      </c>
      <c r="F355" s="38">
        <v>815.05</v>
      </c>
      <c r="G355" s="38">
        <v>799.84999999999991</v>
      </c>
      <c r="H355" s="38">
        <v>853.14999999999986</v>
      </c>
      <c r="I355" s="38">
        <v>868.34999999999991</v>
      </c>
      <c r="J355" s="38">
        <v>879.79999999999984</v>
      </c>
      <c r="K355" s="31">
        <v>856.9</v>
      </c>
      <c r="L355" s="31">
        <v>830.25</v>
      </c>
      <c r="M355" s="31">
        <v>26.727460000000001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3998</v>
      </c>
      <c r="D356" s="38">
        <v>4007.3666666666668</v>
      </c>
      <c r="E356" s="38">
        <v>3970.7333333333336</v>
      </c>
      <c r="F356" s="38">
        <v>3943.4666666666667</v>
      </c>
      <c r="G356" s="38">
        <v>3906.8333333333335</v>
      </c>
      <c r="H356" s="38">
        <v>4034.6333333333337</v>
      </c>
      <c r="I356" s="38">
        <v>4071.2666666666669</v>
      </c>
      <c r="J356" s="38">
        <v>4098.5333333333338</v>
      </c>
      <c r="K356" s="31">
        <v>4044</v>
      </c>
      <c r="L356" s="31">
        <v>3980.1</v>
      </c>
      <c r="M356" s="31">
        <v>0.39955000000000002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238.65</v>
      </c>
      <c r="D357" s="38">
        <v>238.38333333333335</v>
      </c>
      <c r="E357" s="38">
        <v>236.31666666666672</v>
      </c>
      <c r="F357" s="38">
        <v>233.98333333333338</v>
      </c>
      <c r="G357" s="38">
        <v>231.91666666666674</v>
      </c>
      <c r="H357" s="38">
        <v>240.7166666666667</v>
      </c>
      <c r="I357" s="38">
        <v>242.78333333333336</v>
      </c>
      <c r="J357" s="38">
        <v>245.11666666666667</v>
      </c>
      <c r="K357" s="31">
        <v>240.45</v>
      </c>
      <c r="L357" s="31">
        <v>236.05</v>
      </c>
      <c r="M357" s="31">
        <v>4.5974399999999997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40624.9</v>
      </c>
      <c r="D358" s="38">
        <v>40475.883333333331</v>
      </c>
      <c r="E358" s="38">
        <v>40255.766666666663</v>
      </c>
      <c r="F358" s="38">
        <v>39886.633333333331</v>
      </c>
      <c r="G358" s="38">
        <v>39666.516666666663</v>
      </c>
      <c r="H358" s="38">
        <v>40845.016666666663</v>
      </c>
      <c r="I358" s="38">
        <v>41065.133333333331</v>
      </c>
      <c r="J358" s="38">
        <v>41434.266666666663</v>
      </c>
      <c r="K358" s="31">
        <v>40696</v>
      </c>
      <c r="L358" s="31">
        <v>40106.75</v>
      </c>
      <c r="M358" s="31">
        <v>0.10388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1303.95</v>
      </c>
      <c r="D359" s="38">
        <v>1298.6499999999999</v>
      </c>
      <c r="E359" s="38">
        <v>1287.2999999999997</v>
      </c>
      <c r="F359" s="38">
        <v>1270.6499999999999</v>
      </c>
      <c r="G359" s="38">
        <v>1259.2999999999997</v>
      </c>
      <c r="H359" s="38">
        <v>1315.2999999999997</v>
      </c>
      <c r="I359" s="38">
        <v>1326.6499999999996</v>
      </c>
      <c r="J359" s="38">
        <v>1343.2999999999997</v>
      </c>
      <c r="K359" s="31">
        <v>1310</v>
      </c>
      <c r="L359" s="31">
        <v>1282</v>
      </c>
      <c r="M359" s="31">
        <v>2.0306999999999999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721.25</v>
      </c>
      <c r="D360" s="38">
        <v>720.4666666666667</v>
      </c>
      <c r="E360" s="38">
        <v>713.43333333333339</v>
      </c>
      <c r="F360" s="38">
        <v>705.61666666666667</v>
      </c>
      <c r="G360" s="38">
        <v>698.58333333333337</v>
      </c>
      <c r="H360" s="38">
        <v>728.28333333333342</v>
      </c>
      <c r="I360" s="38">
        <v>735.31666666666672</v>
      </c>
      <c r="J360" s="38">
        <v>743.13333333333344</v>
      </c>
      <c r="K360" s="31">
        <v>727.5</v>
      </c>
      <c r="L360" s="31">
        <v>712.65</v>
      </c>
      <c r="M360" s="31">
        <v>3.43025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153.9</v>
      </c>
      <c r="D361" s="38">
        <v>154.56666666666669</v>
      </c>
      <c r="E361" s="38">
        <v>152.83333333333337</v>
      </c>
      <c r="F361" s="38">
        <v>151.76666666666668</v>
      </c>
      <c r="G361" s="38">
        <v>150.03333333333336</v>
      </c>
      <c r="H361" s="38">
        <v>155.63333333333338</v>
      </c>
      <c r="I361" s="38">
        <v>157.36666666666667</v>
      </c>
      <c r="J361" s="38">
        <v>158.43333333333339</v>
      </c>
      <c r="K361" s="31">
        <v>156.30000000000001</v>
      </c>
      <c r="L361" s="31">
        <v>153.5</v>
      </c>
      <c r="M361" s="31">
        <v>9.1016700000000004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5010.7</v>
      </c>
      <c r="D362" s="38">
        <v>4965.833333333333</v>
      </c>
      <c r="E362" s="38">
        <v>4898.8166666666657</v>
      </c>
      <c r="F362" s="38">
        <v>4786.9333333333325</v>
      </c>
      <c r="G362" s="38">
        <v>4719.9166666666652</v>
      </c>
      <c r="H362" s="38">
        <v>5077.7166666666662</v>
      </c>
      <c r="I362" s="38">
        <v>5144.7333333333345</v>
      </c>
      <c r="J362" s="38">
        <v>5256.6166666666668</v>
      </c>
      <c r="K362" s="31">
        <v>5032.8500000000004</v>
      </c>
      <c r="L362" s="31">
        <v>4853.95</v>
      </c>
      <c r="M362" s="31">
        <v>4.2359499999999999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221.65</v>
      </c>
      <c r="D363" s="38">
        <v>220.86666666666667</v>
      </c>
      <c r="E363" s="38">
        <v>219.58333333333334</v>
      </c>
      <c r="F363" s="38">
        <v>217.51666666666668</v>
      </c>
      <c r="G363" s="38">
        <v>216.23333333333335</v>
      </c>
      <c r="H363" s="38">
        <v>222.93333333333334</v>
      </c>
      <c r="I363" s="38">
        <v>224.21666666666664</v>
      </c>
      <c r="J363" s="38">
        <v>226.28333333333333</v>
      </c>
      <c r="K363" s="31">
        <v>222.15</v>
      </c>
      <c r="L363" s="31">
        <v>218.8</v>
      </c>
      <c r="M363" s="31">
        <v>11.09009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3890.75</v>
      </c>
      <c r="D364" s="38">
        <v>3899.9333333333329</v>
      </c>
      <c r="E364" s="38">
        <v>3861.8666666666659</v>
      </c>
      <c r="F364" s="38">
        <v>3832.9833333333331</v>
      </c>
      <c r="G364" s="38">
        <v>3794.9166666666661</v>
      </c>
      <c r="H364" s="38">
        <v>3928.8166666666657</v>
      </c>
      <c r="I364" s="38">
        <v>3966.8833333333323</v>
      </c>
      <c r="J364" s="38">
        <v>3995.7666666666655</v>
      </c>
      <c r="K364" s="31">
        <v>3938</v>
      </c>
      <c r="L364" s="31">
        <v>3871.05</v>
      </c>
      <c r="M364" s="31">
        <v>0.14688000000000001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1757.35</v>
      </c>
      <c r="D365" s="38">
        <v>1753.4666666666665</v>
      </c>
      <c r="E365" s="38">
        <v>1743.883333333333</v>
      </c>
      <c r="F365" s="38">
        <v>1730.4166666666665</v>
      </c>
      <c r="G365" s="38">
        <v>1720.833333333333</v>
      </c>
      <c r="H365" s="38">
        <v>1766.9333333333329</v>
      </c>
      <c r="I365" s="38">
        <v>1776.5166666666664</v>
      </c>
      <c r="J365" s="38">
        <v>1789.9833333333329</v>
      </c>
      <c r="K365" s="31">
        <v>1763.05</v>
      </c>
      <c r="L365" s="31">
        <v>1740</v>
      </c>
      <c r="M365" s="31">
        <v>0.89258000000000004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3731.3</v>
      </c>
      <c r="D366" s="38">
        <v>3740.5166666666664</v>
      </c>
      <c r="E366" s="38">
        <v>3716.0333333333328</v>
      </c>
      <c r="F366" s="38">
        <v>3700.7666666666664</v>
      </c>
      <c r="G366" s="38">
        <v>3676.2833333333328</v>
      </c>
      <c r="H366" s="38">
        <v>3755.7833333333328</v>
      </c>
      <c r="I366" s="38">
        <v>3780.2666666666664</v>
      </c>
      <c r="J366" s="38">
        <v>3795.5333333333328</v>
      </c>
      <c r="K366" s="31">
        <v>3765</v>
      </c>
      <c r="L366" s="31">
        <v>3725.25</v>
      </c>
      <c r="M366" s="31">
        <v>1.5248699999999999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2486.75</v>
      </c>
      <c r="D367" s="38">
        <v>2484.1</v>
      </c>
      <c r="E367" s="38">
        <v>2474.9499999999998</v>
      </c>
      <c r="F367" s="38">
        <v>2463.15</v>
      </c>
      <c r="G367" s="38">
        <v>2454</v>
      </c>
      <c r="H367" s="38">
        <v>2495.8999999999996</v>
      </c>
      <c r="I367" s="38">
        <v>2505.0500000000002</v>
      </c>
      <c r="J367" s="38">
        <v>2516.8499999999995</v>
      </c>
      <c r="K367" s="31">
        <v>2493.25</v>
      </c>
      <c r="L367" s="31">
        <v>2472.3000000000002</v>
      </c>
      <c r="M367" s="31">
        <v>2.72682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1067.05</v>
      </c>
      <c r="D368" s="38">
        <v>1069.7166666666665</v>
      </c>
      <c r="E368" s="38">
        <v>1059.0333333333328</v>
      </c>
      <c r="F368" s="38">
        <v>1051.0166666666664</v>
      </c>
      <c r="G368" s="38">
        <v>1040.3333333333328</v>
      </c>
      <c r="H368" s="38">
        <v>1077.7333333333329</v>
      </c>
      <c r="I368" s="38">
        <v>1088.4166666666667</v>
      </c>
      <c r="J368" s="38">
        <v>1096.4333333333329</v>
      </c>
      <c r="K368" s="31">
        <v>1080.4000000000001</v>
      </c>
      <c r="L368" s="31">
        <v>1061.7</v>
      </c>
      <c r="M368" s="31">
        <v>17.095949999999998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99.9</v>
      </c>
      <c r="D369" s="38">
        <v>99.766666666666666</v>
      </c>
      <c r="E369" s="38">
        <v>99.033333333333331</v>
      </c>
      <c r="F369" s="38">
        <v>98.166666666666671</v>
      </c>
      <c r="G369" s="38">
        <v>97.433333333333337</v>
      </c>
      <c r="H369" s="38">
        <v>100.63333333333333</v>
      </c>
      <c r="I369" s="38">
        <v>101.36666666666665</v>
      </c>
      <c r="J369" s="38">
        <v>102.23333333333332</v>
      </c>
      <c r="K369" s="31">
        <v>100.5</v>
      </c>
      <c r="L369" s="31">
        <v>98.9</v>
      </c>
      <c r="M369" s="31">
        <v>20.515460000000001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657.9</v>
      </c>
      <c r="D370" s="38">
        <v>666.63333333333333</v>
      </c>
      <c r="E370" s="38">
        <v>645.26666666666665</v>
      </c>
      <c r="F370" s="38">
        <v>632.63333333333333</v>
      </c>
      <c r="G370" s="38">
        <v>611.26666666666665</v>
      </c>
      <c r="H370" s="38">
        <v>679.26666666666665</v>
      </c>
      <c r="I370" s="38">
        <v>700.63333333333321</v>
      </c>
      <c r="J370" s="38">
        <v>713.26666666666665</v>
      </c>
      <c r="K370" s="31">
        <v>688</v>
      </c>
      <c r="L370" s="31">
        <v>654</v>
      </c>
      <c r="M370" s="31">
        <v>27.34618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327.05</v>
      </c>
      <c r="D371" s="38">
        <v>326.66666666666669</v>
      </c>
      <c r="E371" s="38">
        <v>324.33333333333337</v>
      </c>
      <c r="F371" s="38">
        <v>321.61666666666667</v>
      </c>
      <c r="G371" s="38">
        <v>319.28333333333336</v>
      </c>
      <c r="H371" s="38">
        <v>329.38333333333338</v>
      </c>
      <c r="I371" s="38">
        <v>331.71666666666675</v>
      </c>
      <c r="J371" s="38">
        <v>334.43333333333339</v>
      </c>
      <c r="K371" s="31">
        <v>329</v>
      </c>
      <c r="L371" s="31">
        <v>323.95</v>
      </c>
      <c r="M371" s="31">
        <v>2.5917599999999998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1428.9</v>
      </c>
      <c r="D372" s="38">
        <v>1401.2666666666667</v>
      </c>
      <c r="E372" s="38">
        <v>1348.6833333333334</v>
      </c>
      <c r="F372" s="38">
        <v>1268.4666666666667</v>
      </c>
      <c r="G372" s="38">
        <v>1215.8833333333334</v>
      </c>
      <c r="H372" s="38">
        <v>1481.4833333333333</v>
      </c>
      <c r="I372" s="38">
        <v>1534.0666666666668</v>
      </c>
      <c r="J372" s="38">
        <v>1614.2833333333333</v>
      </c>
      <c r="K372" s="31">
        <v>1453.85</v>
      </c>
      <c r="L372" s="31">
        <v>1321.05</v>
      </c>
      <c r="M372" s="31">
        <v>3.5298099999999999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4850.1000000000004</v>
      </c>
      <c r="D373" s="38">
        <v>4820.4000000000005</v>
      </c>
      <c r="E373" s="38">
        <v>4780.8000000000011</v>
      </c>
      <c r="F373" s="38">
        <v>4711.5000000000009</v>
      </c>
      <c r="G373" s="38">
        <v>4671.9000000000015</v>
      </c>
      <c r="H373" s="38">
        <v>4889.7000000000007</v>
      </c>
      <c r="I373" s="38">
        <v>4929.3000000000011</v>
      </c>
      <c r="J373" s="38">
        <v>4998.6000000000004</v>
      </c>
      <c r="K373" s="31">
        <v>4860</v>
      </c>
      <c r="L373" s="31">
        <v>4751.1000000000004</v>
      </c>
      <c r="M373" s="31">
        <v>3.2953100000000002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1116.4000000000001</v>
      </c>
      <c r="D374" s="38">
        <v>1120.5</v>
      </c>
      <c r="E374" s="38">
        <v>1106.9000000000001</v>
      </c>
      <c r="F374" s="38">
        <v>1097.4000000000001</v>
      </c>
      <c r="G374" s="38">
        <v>1083.8000000000002</v>
      </c>
      <c r="H374" s="38">
        <v>1130</v>
      </c>
      <c r="I374" s="38">
        <v>1143.5999999999999</v>
      </c>
      <c r="J374" s="38">
        <v>1153.0999999999999</v>
      </c>
      <c r="K374" s="31">
        <v>1134.0999999999999</v>
      </c>
      <c r="L374" s="31">
        <v>1111</v>
      </c>
      <c r="M374" s="31">
        <v>0.79564000000000001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420.4</v>
      </c>
      <c r="D375" s="38">
        <v>421.73333333333335</v>
      </c>
      <c r="E375" s="38">
        <v>415.4666666666667</v>
      </c>
      <c r="F375" s="38">
        <v>410.53333333333336</v>
      </c>
      <c r="G375" s="38">
        <v>404.26666666666671</v>
      </c>
      <c r="H375" s="38">
        <v>426.66666666666669</v>
      </c>
      <c r="I375" s="38">
        <v>432.93333333333334</v>
      </c>
      <c r="J375" s="38">
        <v>437.86666666666667</v>
      </c>
      <c r="K375" s="31">
        <v>428</v>
      </c>
      <c r="L375" s="31">
        <v>416.8</v>
      </c>
      <c r="M375" s="31">
        <v>15.809150000000001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270.05</v>
      </c>
      <c r="D376" s="38">
        <v>269.53333333333336</v>
      </c>
      <c r="E376" s="38">
        <v>267.11666666666673</v>
      </c>
      <c r="F376" s="38">
        <v>264.18333333333339</v>
      </c>
      <c r="G376" s="38">
        <v>261.76666666666677</v>
      </c>
      <c r="H376" s="38">
        <v>272.4666666666667</v>
      </c>
      <c r="I376" s="38">
        <v>274.88333333333333</v>
      </c>
      <c r="J376" s="38">
        <v>277.81666666666666</v>
      </c>
      <c r="K376" s="31">
        <v>271.95</v>
      </c>
      <c r="L376" s="31">
        <v>266.60000000000002</v>
      </c>
      <c r="M376" s="31">
        <v>116.9315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247.2</v>
      </c>
      <c r="D377" s="38">
        <v>245.5333333333333</v>
      </c>
      <c r="E377" s="38">
        <v>243.36666666666662</v>
      </c>
      <c r="F377" s="38">
        <v>239.5333333333333</v>
      </c>
      <c r="G377" s="38">
        <v>237.36666666666662</v>
      </c>
      <c r="H377" s="38">
        <v>249.36666666666662</v>
      </c>
      <c r="I377" s="38">
        <v>251.5333333333333</v>
      </c>
      <c r="J377" s="38">
        <v>255.36666666666662</v>
      </c>
      <c r="K377" s="31">
        <v>247.7</v>
      </c>
      <c r="L377" s="31">
        <v>241.7</v>
      </c>
      <c r="M377" s="31">
        <v>68.471450000000004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498.9</v>
      </c>
      <c r="D378" s="38">
        <v>493.91666666666669</v>
      </c>
      <c r="E378" s="38">
        <v>483.03333333333336</v>
      </c>
      <c r="F378" s="38">
        <v>467.16666666666669</v>
      </c>
      <c r="G378" s="38">
        <v>456.28333333333336</v>
      </c>
      <c r="H378" s="38">
        <v>509.78333333333336</v>
      </c>
      <c r="I378" s="38">
        <v>520.66666666666674</v>
      </c>
      <c r="J378" s="38">
        <v>536.5333333333333</v>
      </c>
      <c r="K378" s="31">
        <v>504.8</v>
      </c>
      <c r="L378" s="31">
        <v>478.05</v>
      </c>
      <c r="M378" s="31">
        <v>41.326430000000002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557.79999999999995</v>
      </c>
      <c r="D379" s="38">
        <v>558.93333333333328</v>
      </c>
      <c r="E379" s="38">
        <v>553.06666666666661</v>
      </c>
      <c r="F379" s="38">
        <v>548.33333333333337</v>
      </c>
      <c r="G379" s="38">
        <v>542.4666666666667</v>
      </c>
      <c r="H379" s="38">
        <v>563.66666666666652</v>
      </c>
      <c r="I379" s="38">
        <v>569.53333333333308</v>
      </c>
      <c r="J379" s="38">
        <v>574.26666666666642</v>
      </c>
      <c r="K379" s="31">
        <v>564.79999999999995</v>
      </c>
      <c r="L379" s="31">
        <v>554.20000000000005</v>
      </c>
      <c r="M379" s="31">
        <v>2.1709100000000001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689.5</v>
      </c>
      <c r="D380" s="38">
        <v>687.48333333333323</v>
      </c>
      <c r="E380" s="38">
        <v>680.01666666666642</v>
      </c>
      <c r="F380" s="38">
        <v>670.53333333333319</v>
      </c>
      <c r="G380" s="38">
        <v>663.06666666666638</v>
      </c>
      <c r="H380" s="38">
        <v>696.96666666666647</v>
      </c>
      <c r="I380" s="38">
        <v>704.43333333333339</v>
      </c>
      <c r="J380" s="38">
        <v>713.91666666666652</v>
      </c>
      <c r="K380" s="31">
        <v>694.95</v>
      </c>
      <c r="L380" s="31">
        <v>678</v>
      </c>
      <c r="M380" s="31">
        <v>1.2251099999999999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127.85</v>
      </c>
      <c r="D381" s="38">
        <v>128.83333333333331</v>
      </c>
      <c r="E381" s="38">
        <v>126.21666666666664</v>
      </c>
      <c r="F381" s="38">
        <v>124.58333333333333</v>
      </c>
      <c r="G381" s="38">
        <v>121.96666666666665</v>
      </c>
      <c r="H381" s="38">
        <v>130.46666666666664</v>
      </c>
      <c r="I381" s="38">
        <v>133.08333333333331</v>
      </c>
      <c r="J381" s="38">
        <v>134.71666666666661</v>
      </c>
      <c r="K381" s="31">
        <v>131.44999999999999</v>
      </c>
      <c r="L381" s="31">
        <v>127.2</v>
      </c>
      <c r="M381" s="31">
        <v>2.6033599999999999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15387.8</v>
      </c>
      <c r="D382" s="38">
        <v>15421.866666666667</v>
      </c>
      <c r="E382" s="38">
        <v>15290.083333333334</v>
      </c>
      <c r="F382" s="38">
        <v>15192.366666666667</v>
      </c>
      <c r="G382" s="38">
        <v>15060.583333333334</v>
      </c>
      <c r="H382" s="38">
        <v>15519.583333333334</v>
      </c>
      <c r="I382" s="38">
        <v>15651.366666666667</v>
      </c>
      <c r="J382" s="38">
        <v>15749.083333333334</v>
      </c>
      <c r="K382" s="31">
        <v>15553.65</v>
      </c>
      <c r="L382" s="31">
        <v>15324.15</v>
      </c>
      <c r="M382" s="31">
        <v>2.112E-2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62.35</v>
      </c>
      <c r="D383" s="38">
        <v>62.516666666666673</v>
      </c>
      <c r="E383" s="38">
        <v>61.983333333333348</v>
      </c>
      <c r="F383" s="38">
        <v>61.616666666666674</v>
      </c>
      <c r="G383" s="38">
        <v>61.08333333333335</v>
      </c>
      <c r="H383" s="38">
        <v>62.883333333333347</v>
      </c>
      <c r="I383" s="38">
        <v>63.416666666666664</v>
      </c>
      <c r="J383" s="38">
        <v>63.783333333333346</v>
      </c>
      <c r="K383" s="31">
        <v>63.05</v>
      </c>
      <c r="L383" s="31">
        <v>62.15</v>
      </c>
      <c r="M383" s="31">
        <v>225.37361000000001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1709.85</v>
      </c>
      <c r="D384" s="38">
        <v>1717.6833333333334</v>
      </c>
      <c r="E384" s="38">
        <v>1691.3666666666668</v>
      </c>
      <c r="F384" s="38">
        <v>1672.8833333333334</v>
      </c>
      <c r="G384" s="38">
        <v>1646.5666666666668</v>
      </c>
      <c r="H384" s="38">
        <v>1736.1666666666667</v>
      </c>
      <c r="I384" s="38">
        <v>1762.4833333333333</v>
      </c>
      <c r="J384" s="38">
        <v>1780.9666666666667</v>
      </c>
      <c r="K384" s="31">
        <v>1744</v>
      </c>
      <c r="L384" s="31">
        <v>1699.2</v>
      </c>
      <c r="M384" s="31">
        <v>9.6375399999999996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400</v>
      </c>
      <c r="D385" s="38">
        <v>401.56666666666666</v>
      </c>
      <c r="E385" s="38">
        <v>396.13333333333333</v>
      </c>
      <c r="F385" s="38">
        <v>392.26666666666665</v>
      </c>
      <c r="G385" s="38">
        <v>386.83333333333331</v>
      </c>
      <c r="H385" s="38">
        <v>405.43333333333334</v>
      </c>
      <c r="I385" s="38">
        <v>410.86666666666662</v>
      </c>
      <c r="J385" s="38">
        <v>414.73333333333335</v>
      </c>
      <c r="K385" s="31">
        <v>407</v>
      </c>
      <c r="L385" s="31">
        <v>397.7</v>
      </c>
      <c r="M385" s="31">
        <v>1.26983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1259.9000000000001</v>
      </c>
      <c r="D386" s="38">
        <v>1275.8333333333335</v>
      </c>
      <c r="E386" s="38">
        <v>1232.7166666666669</v>
      </c>
      <c r="F386" s="38">
        <v>1205.5333333333335</v>
      </c>
      <c r="G386" s="38">
        <v>1162.416666666667</v>
      </c>
      <c r="H386" s="38">
        <v>1303.0166666666669</v>
      </c>
      <c r="I386" s="38">
        <v>1346.1333333333337</v>
      </c>
      <c r="J386" s="38">
        <v>1373.3166666666668</v>
      </c>
      <c r="K386" s="31">
        <v>1318.95</v>
      </c>
      <c r="L386" s="31">
        <v>1248.6500000000001</v>
      </c>
      <c r="M386" s="31">
        <v>1.3487800000000001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124.5</v>
      </c>
      <c r="D387" s="38">
        <v>124.16666666666667</v>
      </c>
      <c r="E387" s="38">
        <v>123.13333333333334</v>
      </c>
      <c r="F387" s="38">
        <v>121.76666666666667</v>
      </c>
      <c r="G387" s="38">
        <v>120.73333333333333</v>
      </c>
      <c r="H387" s="38">
        <v>125.53333333333335</v>
      </c>
      <c r="I387" s="38">
        <v>126.56666666666668</v>
      </c>
      <c r="J387" s="38">
        <v>127.93333333333335</v>
      </c>
      <c r="K387" s="31">
        <v>125.2</v>
      </c>
      <c r="L387" s="31">
        <v>122.8</v>
      </c>
      <c r="M387" s="31">
        <v>126.14724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157.55000000000001</v>
      </c>
      <c r="D388" s="38">
        <v>156.78333333333333</v>
      </c>
      <c r="E388" s="38">
        <v>155.16666666666666</v>
      </c>
      <c r="F388" s="38">
        <v>152.78333333333333</v>
      </c>
      <c r="G388" s="38">
        <v>151.16666666666666</v>
      </c>
      <c r="H388" s="38">
        <v>159.16666666666666</v>
      </c>
      <c r="I388" s="38">
        <v>160.78333333333333</v>
      </c>
      <c r="J388" s="38">
        <v>163.16666666666666</v>
      </c>
      <c r="K388" s="31">
        <v>158.4</v>
      </c>
      <c r="L388" s="31">
        <v>154.4</v>
      </c>
      <c r="M388" s="31">
        <v>8.9765599999999992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1101.3</v>
      </c>
      <c r="D389" s="38">
        <v>1092.8166666666668</v>
      </c>
      <c r="E389" s="38">
        <v>1074.6333333333337</v>
      </c>
      <c r="F389" s="38">
        <v>1047.9666666666669</v>
      </c>
      <c r="G389" s="38">
        <v>1029.7833333333338</v>
      </c>
      <c r="H389" s="38">
        <v>1119.4833333333336</v>
      </c>
      <c r="I389" s="38">
        <v>1137.6666666666665</v>
      </c>
      <c r="J389" s="38">
        <v>1164.3333333333335</v>
      </c>
      <c r="K389" s="31">
        <v>1111</v>
      </c>
      <c r="L389" s="31">
        <v>1066.1500000000001</v>
      </c>
      <c r="M389" s="31">
        <v>3.4230700000000001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530.54999999999995</v>
      </c>
      <c r="D390" s="38">
        <v>539.05000000000007</v>
      </c>
      <c r="E390" s="38">
        <v>518.10000000000014</v>
      </c>
      <c r="F390" s="38">
        <v>505.65000000000009</v>
      </c>
      <c r="G390" s="38">
        <v>484.70000000000016</v>
      </c>
      <c r="H390" s="38">
        <v>551.50000000000011</v>
      </c>
      <c r="I390" s="38">
        <v>572.45000000000016</v>
      </c>
      <c r="J390" s="38">
        <v>584.90000000000009</v>
      </c>
      <c r="K390" s="31">
        <v>560</v>
      </c>
      <c r="L390" s="31">
        <v>526.6</v>
      </c>
      <c r="M390" s="31">
        <v>33.933480000000003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214.8</v>
      </c>
      <c r="D391" s="38">
        <v>216.03333333333333</v>
      </c>
      <c r="E391" s="38">
        <v>212.81666666666666</v>
      </c>
      <c r="F391" s="38">
        <v>210.83333333333334</v>
      </c>
      <c r="G391" s="38">
        <v>207.61666666666667</v>
      </c>
      <c r="H391" s="38">
        <v>218.01666666666665</v>
      </c>
      <c r="I391" s="38">
        <v>221.23333333333329</v>
      </c>
      <c r="J391" s="38">
        <v>223.21666666666664</v>
      </c>
      <c r="K391" s="31">
        <v>219.25</v>
      </c>
      <c r="L391" s="31">
        <v>214.05</v>
      </c>
      <c r="M391" s="31">
        <v>3.5983800000000001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108.6</v>
      </c>
      <c r="D392" s="38">
        <v>108.95</v>
      </c>
      <c r="E392" s="38">
        <v>107.95</v>
      </c>
      <c r="F392" s="38">
        <v>107.3</v>
      </c>
      <c r="G392" s="38">
        <v>106.3</v>
      </c>
      <c r="H392" s="38">
        <v>109.60000000000001</v>
      </c>
      <c r="I392" s="38">
        <v>110.60000000000001</v>
      </c>
      <c r="J392" s="38">
        <v>111.25000000000001</v>
      </c>
      <c r="K392" s="31">
        <v>109.95</v>
      </c>
      <c r="L392" s="31">
        <v>108.3</v>
      </c>
      <c r="M392" s="31">
        <v>13.782730000000001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2579.1999999999998</v>
      </c>
      <c r="D393" s="38">
        <v>2577.35</v>
      </c>
      <c r="E393" s="38">
        <v>2545.9499999999998</v>
      </c>
      <c r="F393" s="38">
        <v>2512.6999999999998</v>
      </c>
      <c r="G393" s="38">
        <v>2481.2999999999997</v>
      </c>
      <c r="H393" s="38">
        <v>2610.6</v>
      </c>
      <c r="I393" s="38">
        <v>2642.0000000000005</v>
      </c>
      <c r="J393" s="38">
        <v>2675.25</v>
      </c>
      <c r="K393" s="31">
        <v>2608.75</v>
      </c>
      <c r="L393" s="31">
        <v>2544.1</v>
      </c>
      <c r="M393" s="31">
        <v>0.35680000000000001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50.5</v>
      </c>
      <c r="D394" s="38">
        <v>50.233333333333327</v>
      </c>
      <c r="E394" s="38">
        <v>49.566666666666656</v>
      </c>
      <c r="F394" s="38">
        <v>48.633333333333326</v>
      </c>
      <c r="G394" s="38">
        <v>47.966666666666654</v>
      </c>
      <c r="H394" s="38">
        <v>51.166666666666657</v>
      </c>
      <c r="I394" s="38">
        <v>51.833333333333329</v>
      </c>
      <c r="J394" s="38">
        <v>52.766666666666659</v>
      </c>
      <c r="K394" s="31">
        <v>50.9</v>
      </c>
      <c r="L394" s="31">
        <v>49.3</v>
      </c>
      <c r="M394" s="31">
        <v>18.587779999999999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1952.1</v>
      </c>
      <c r="D395" s="38">
        <v>1958</v>
      </c>
      <c r="E395" s="38">
        <v>1941.1</v>
      </c>
      <c r="F395" s="38">
        <v>1930.1</v>
      </c>
      <c r="G395" s="38">
        <v>1913.1999999999998</v>
      </c>
      <c r="H395" s="38">
        <v>1969</v>
      </c>
      <c r="I395" s="38">
        <v>1985.9</v>
      </c>
      <c r="J395" s="38">
        <v>1996.9</v>
      </c>
      <c r="K395" s="31">
        <v>1974.9</v>
      </c>
      <c r="L395" s="31">
        <v>1947</v>
      </c>
      <c r="M395" s="31">
        <v>0.67766999999999999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218.6</v>
      </c>
      <c r="D396" s="38">
        <v>217.88333333333333</v>
      </c>
      <c r="E396" s="38">
        <v>215.91666666666666</v>
      </c>
      <c r="F396" s="38">
        <v>213.23333333333332</v>
      </c>
      <c r="G396" s="38">
        <v>211.26666666666665</v>
      </c>
      <c r="H396" s="38">
        <v>220.56666666666666</v>
      </c>
      <c r="I396" s="38">
        <v>222.53333333333336</v>
      </c>
      <c r="J396" s="38">
        <v>225.21666666666667</v>
      </c>
      <c r="K396" s="31">
        <v>219.85</v>
      </c>
      <c r="L396" s="31">
        <v>215.2</v>
      </c>
      <c r="M396" s="31">
        <v>57.623649999999998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238.9</v>
      </c>
      <c r="D397" s="38">
        <v>236.9666666666667</v>
      </c>
      <c r="E397" s="38">
        <v>233.38333333333338</v>
      </c>
      <c r="F397" s="38">
        <v>227.86666666666667</v>
      </c>
      <c r="G397" s="38">
        <v>224.28333333333336</v>
      </c>
      <c r="H397" s="38">
        <v>242.48333333333341</v>
      </c>
      <c r="I397" s="38">
        <v>246.06666666666672</v>
      </c>
      <c r="J397" s="38">
        <v>251.58333333333343</v>
      </c>
      <c r="K397" s="31">
        <v>240.55</v>
      </c>
      <c r="L397" s="31">
        <v>231.45</v>
      </c>
      <c r="M397" s="31">
        <v>188.95677000000001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153.1</v>
      </c>
      <c r="D398" s="38">
        <v>153.80000000000001</v>
      </c>
      <c r="E398" s="38">
        <v>151.85000000000002</v>
      </c>
      <c r="F398" s="38">
        <v>150.60000000000002</v>
      </c>
      <c r="G398" s="38">
        <v>148.65000000000003</v>
      </c>
      <c r="H398" s="38">
        <v>155.05000000000001</v>
      </c>
      <c r="I398" s="38">
        <v>157</v>
      </c>
      <c r="J398" s="38">
        <v>158.25</v>
      </c>
      <c r="K398" s="31">
        <v>155.75</v>
      </c>
      <c r="L398" s="31">
        <v>152.55000000000001</v>
      </c>
      <c r="M398" s="31">
        <v>11.347860000000001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929.95</v>
      </c>
      <c r="D399" s="38">
        <v>933.75</v>
      </c>
      <c r="E399" s="38">
        <v>922.7</v>
      </c>
      <c r="F399" s="38">
        <v>915.45</v>
      </c>
      <c r="G399" s="38">
        <v>904.40000000000009</v>
      </c>
      <c r="H399" s="38">
        <v>941</v>
      </c>
      <c r="I399" s="38">
        <v>952.05</v>
      </c>
      <c r="J399" s="38">
        <v>959.3</v>
      </c>
      <c r="K399" s="31">
        <v>944.8</v>
      </c>
      <c r="L399" s="31">
        <v>926.5</v>
      </c>
      <c r="M399" s="31">
        <v>0.87844999999999995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2520</v>
      </c>
      <c r="D400" s="38">
        <v>2530.3666666666668</v>
      </c>
      <c r="E400" s="38">
        <v>2505.2833333333338</v>
      </c>
      <c r="F400" s="38">
        <v>2490.5666666666671</v>
      </c>
      <c r="G400" s="38">
        <v>2465.483333333334</v>
      </c>
      <c r="H400" s="38">
        <v>2545.0833333333335</v>
      </c>
      <c r="I400" s="38">
        <v>2570.1666666666665</v>
      </c>
      <c r="J400" s="38">
        <v>2584.8833333333332</v>
      </c>
      <c r="K400" s="31">
        <v>2555.4499999999998</v>
      </c>
      <c r="L400" s="31">
        <v>2515.65</v>
      </c>
      <c r="M400" s="31">
        <v>46.108730000000001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114.8</v>
      </c>
      <c r="D401" s="38">
        <v>114.93333333333334</v>
      </c>
      <c r="E401" s="38">
        <v>114.16666666666667</v>
      </c>
      <c r="F401" s="38">
        <v>113.53333333333333</v>
      </c>
      <c r="G401" s="38">
        <v>112.76666666666667</v>
      </c>
      <c r="H401" s="38">
        <v>115.56666666666668</v>
      </c>
      <c r="I401" s="38">
        <v>116.33333333333333</v>
      </c>
      <c r="J401" s="38">
        <v>116.96666666666668</v>
      </c>
      <c r="K401" s="31">
        <v>115.7</v>
      </c>
      <c r="L401" s="31">
        <v>114.3</v>
      </c>
      <c r="M401" s="31">
        <v>3.0595300000000001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710.85</v>
      </c>
      <c r="D402" s="38">
        <v>715.58333333333337</v>
      </c>
      <c r="E402" s="38">
        <v>702.36666666666679</v>
      </c>
      <c r="F402" s="38">
        <v>693.88333333333344</v>
      </c>
      <c r="G402" s="38">
        <v>680.66666666666686</v>
      </c>
      <c r="H402" s="38">
        <v>724.06666666666672</v>
      </c>
      <c r="I402" s="38">
        <v>737.28333333333319</v>
      </c>
      <c r="J402" s="38">
        <v>745.76666666666665</v>
      </c>
      <c r="K402" s="31">
        <v>728.8</v>
      </c>
      <c r="L402" s="31">
        <v>707.1</v>
      </c>
      <c r="M402" s="31">
        <v>4.3024800000000001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473.35</v>
      </c>
      <c r="D403" s="38">
        <v>465.81666666666666</v>
      </c>
      <c r="E403" s="38">
        <v>455.63333333333333</v>
      </c>
      <c r="F403" s="38">
        <v>437.91666666666669</v>
      </c>
      <c r="G403" s="38">
        <v>427.73333333333335</v>
      </c>
      <c r="H403" s="38">
        <v>483.5333333333333</v>
      </c>
      <c r="I403" s="38">
        <v>493.71666666666658</v>
      </c>
      <c r="J403" s="38">
        <v>511.43333333333328</v>
      </c>
      <c r="K403" s="31">
        <v>476</v>
      </c>
      <c r="L403" s="31">
        <v>448.1</v>
      </c>
      <c r="M403" s="31">
        <v>15.986409999999999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809.55</v>
      </c>
      <c r="D404" s="38">
        <v>814.19999999999993</v>
      </c>
      <c r="E404" s="38">
        <v>799.39999999999986</v>
      </c>
      <c r="F404" s="38">
        <v>789.24999999999989</v>
      </c>
      <c r="G404" s="38">
        <v>774.44999999999982</v>
      </c>
      <c r="H404" s="38">
        <v>824.34999999999991</v>
      </c>
      <c r="I404" s="38">
        <v>839.14999999999986</v>
      </c>
      <c r="J404" s="38">
        <v>849.3</v>
      </c>
      <c r="K404" s="31">
        <v>829</v>
      </c>
      <c r="L404" s="31">
        <v>804.05</v>
      </c>
      <c r="M404" s="31">
        <v>0.44474000000000002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1535.2</v>
      </c>
      <c r="D405" s="38">
        <v>1542.3999999999999</v>
      </c>
      <c r="E405" s="38">
        <v>1524.7999999999997</v>
      </c>
      <c r="F405" s="38">
        <v>1514.3999999999999</v>
      </c>
      <c r="G405" s="38">
        <v>1496.7999999999997</v>
      </c>
      <c r="H405" s="38">
        <v>1552.7999999999997</v>
      </c>
      <c r="I405" s="38">
        <v>1570.3999999999996</v>
      </c>
      <c r="J405" s="38">
        <v>1580.7999999999997</v>
      </c>
      <c r="K405" s="31">
        <v>1560</v>
      </c>
      <c r="L405" s="31">
        <v>1532</v>
      </c>
      <c r="M405" s="31">
        <v>2.2918799999999999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95.7</v>
      </c>
      <c r="D406" s="38">
        <v>95.216666666666683</v>
      </c>
      <c r="E406" s="38">
        <v>94.53333333333336</v>
      </c>
      <c r="F406" s="38">
        <v>93.366666666666674</v>
      </c>
      <c r="G406" s="38">
        <v>92.683333333333351</v>
      </c>
      <c r="H406" s="38">
        <v>96.383333333333368</v>
      </c>
      <c r="I406" s="38">
        <v>97.066666666666677</v>
      </c>
      <c r="J406" s="38">
        <v>98.233333333333377</v>
      </c>
      <c r="K406" s="31">
        <v>95.9</v>
      </c>
      <c r="L406" s="31">
        <v>94.05</v>
      </c>
      <c r="M406" s="31">
        <v>54.588500000000003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7200.9</v>
      </c>
      <c r="D407" s="38">
        <v>7174.6333333333341</v>
      </c>
      <c r="E407" s="38">
        <v>7121.2666666666682</v>
      </c>
      <c r="F407" s="38">
        <v>7041.6333333333341</v>
      </c>
      <c r="G407" s="38">
        <v>6988.2666666666682</v>
      </c>
      <c r="H407" s="38">
        <v>7254.2666666666682</v>
      </c>
      <c r="I407" s="38">
        <v>7307.633333333335</v>
      </c>
      <c r="J407" s="38">
        <v>7387.2666666666682</v>
      </c>
      <c r="K407" s="31">
        <v>7228</v>
      </c>
      <c r="L407" s="31">
        <v>7095</v>
      </c>
      <c r="M407" s="31">
        <v>0.10092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1335.1</v>
      </c>
      <c r="D408" s="38">
        <v>1330.7499999999998</v>
      </c>
      <c r="E408" s="38">
        <v>1318.6999999999996</v>
      </c>
      <c r="F408" s="38">
        <v>1302.2999999999997</v>
      </c>
      <c r="G408" s="38">
        <v>1290.2499999999995</v>
      </c>
      <c r="H408" s="38">
        <v>1347.1499999999996</v>
      </c>
      <c r="I408" s="38">
        <v>1359.1999999999998</v>
      </c>
      <c r="J408" s="38">
        <v>1375.5999999999997</v>
      </c>
      <c r="K408" s="31">
        <v>1342.8</v>
      </c>
      <c r="L408" s="31">
        <v>1314.35</v>
      </c>
      <c r="M408" s="31">
        <v>0.43752999999999997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835.55</v>
      </c>
      <c r="D409" s="38">
        <v>837</v>
      </c>
      <c r="E409" s="38">
        <v>831</v>
      </c>
      <c r="F409" s="38">
        <v>826.45</v>
      </c>
      <c r="G409" s="38">
        <v>820.45</v>
      </c>
      <c r="H409" s="38">
        <v>841.55</v>
      </c>
      <c r="I409" s="38">
        <v>847.55</v>
      </c>
      <c r="J409" s="38">
        <v>852.09999999999991</v>
      </c>
      <c r="K409" s="31">
        <v>843</v>
      </c>
      <c r="L409" s="31">
        <v>832.45</v>
      </c>
      <c r="M409" s="31">
        <v>15.207599999999999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1278.55</v>
      </c>
      <c r="D410" s="38">
        <v>1280.8833333333332</v>
      </c>
      <c r="E410" s="38">
        <v>1271.9666666666665</v>
      </c>
      <c r="F410" s="38">
        <v>1265.3833333333332</v>
      </c>
      <c r="G410" s="38">
        <v>1256.4666666666665</v>
      </c>
      <c r="H410" s="38">
        <v>1287.4666666666665</v>
      </c>
      <c r="I410" s="38">
        <v>1296.3833333333334</v>
      </c>
      <c r="J410" s="38">
        <v>1302.9666666666665</v>
      </c>
      <c r="K410" s="31">
        <v>1289.8</v>
      </c>
      <c r="L410" s="31">
        <v>1274.3</v>
      </c>
      <c r="M410" s="31">
        <v>7.0331700000000001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2954.65</v>
      </c>
      <c r="D411" s="38">
        <v>2964.5499999999997</v>
      </c>
      <c r="E411" s="38">
        <v>2925.0999999999995</v>
      </c>
      <c r="F411" s="38">
        <v>2895.5499999999997</v>
      </c>
      <c r="G411" s="38">
        <v>2856.0999999999995</v>
      </c>
      <c r="H411" s="38">
        <v>2994.0999999999995</v>
      </c>
      <c r="I411" s="38">
        <v>3033.5499999999993</v>
      </c>
      <c r="J411" s="38">
        <v>3063.0999999999995</v>
      </c>
      <c r="K411" s="31">
        <v>3004</v>
      </c>
      <c r="L411" s="31">
        <v>2935</v>
      </c>
      <c r="M411" s="31">
        <v>0.58389000000000002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422.05</v>
      </c>
      <c r="D412" s="38">
        <v>421.01666666666665</v>
      </c>
      <c r="E412" s="38">
        <v>419.0333333333333</v>
      </c>
      <c r="F412" s="38">
        <v>416.01666666666665</v>
      </c>
      <c r="G412" s="38">
        <v>414.0333333333333</v>
      </c>
      <c r="H412" s="38">
        <v>424.0333333333333</v>
      </c>
      <c r="I412" s="38">
        <v>426.01666666666665</v>
      </c>
      <c r="J412" s="38">
        <v>429.0333333333333</v>
      </c>
      <c r="K412" s="31">
        <v>423</v>
      </c>
      <c r="L412" s="31">
        <v>418</v>
      </c>
      <c r="M412" s="31">
        <v>0.67625999999999997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795.25</v>
      </c>
      <c r="D413" s="38">
        <v>793.93333333333339</v>
      </c>
      <c r="E413" s="38">
        <v>782.91666666666674</v>
      </c>
      <c r="F413" s="38">
        <v>770.58333333333337</v>
      </c>
      <c r="G413" s="38">
        <v>759.56666666666672</v>
      </c>
      <c r="H413" s="38">
        <v>806.26666666666677</v>
      </c>
      <c r="I413" s="38">
        <v>817.28333333333342</v>
      </c>
      <c r="J413" s="38">
        <v>829.61666666666679</v>
      </c>
      <c r="K413" s="31">
        <v>804.95</v>
      </c>
      <c r="L413" s="31">
        <v>781.6</v>
      </c>
      <c r="M413" s="31">
        <v>1.2726599999999999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23610.2</v>
      </c>
      <c r="D414" s="38">
        <v>23636.483333333334</v>
      </c>
      <c r="E414" s="38">
        <v>23497.966666666667</v>
      </c>
      <c r="F414" s="38">
        <v>23385.733333333334</v>
      </c>
      <c r="G414" s="38">
        <v>23247.216666666667</v>
      </c>
      <c r="H414" s="38">
        <v>23748.716666666667</v>
      </c>
      <c r="I414" s="38">
        <v>23887.233333333337</v>
      </c>
      <c r="J414" s="38">
        <v>23999.466666666667</v>
      </c>
      <c r="K414" s="31">
        <v>23775</v>
      </c>
      <c r="L414" s="31">
        <v>23524.25</v>
      </c>
      <c r="M414" s="31">
        <v>0.24001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45.05</v>
      </c>
      <c r="D415" s="38">
        <v>45.016666666666673</v>
      </c>
      <c r="E415" s="38">
        <v>44.583333333333343</v>
      </c>
      <c r="F415" s="38">
        <v>44.116666666666667</v>
      </c>
      <c r="G415" s="38">
        <v>43.683333333333337</v>
      </c>
      <c r="H415" s="38">
        <v>45.483333333333348</v>
      </c>
      <c r="I415" s="38">
        <v>45.916666666666671</v>
      </c>
      <c r="J415" s="38">
        <v>46.383333333333354</v>
      </c>
      <c r="K415" s="31">
        <v>45.45</v>
      </c>
      <c r="L415" s="31">
        <v>44.55</v>
      </c>
      <c r="M415" s="31">
        <v>61.116619999999998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1843.25</v>
      </c>
      <c r="D416" s="38">
        <v>1837.6333333333332</v>
      </c>
      <c r="E416" s="38">
        <v>1820.2666666666664</v>
      </c>
      <c r="F416" s="38">
        <v>1797.2833333333333</v>
      </c>
      <c r="G416" s="38">
        <v>1779.9166666666665</v>
      </c>
      <c r="H416" s="38">
        <v>1860.6166666666663</v>
      </c>
      <c r="I416" s="38">
        <v>1877.9833333333331</v>
      </c>
      <c r="J416" s="38">
        <v>1900.9666666666662</v>
      </c>
      <c r="K416" s="31">
        <v>1855</v>
      </c>
      <c r="L416" s="31">
        <v>1814.65</v>
      </c>
      <c r="M416" s="31">
        <v>13.730499999999999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467.75</v>
      </c>
      <c r="D417" s="38">
        <v>467.91666666666669</v>
      </c>
      <c r="E417" s="38">
        <v>461.83333333333337</v>
      </c>
      <c r="F417" s="38">
        <v>455.91666666666669</v>
      </c>
      <c r="G417" s="38">
        <v>449.83333333333337</v>
      </c>
      <c r="H417" s="38">
        <v>473.83333333333337</v>
      </c>
      <c r="I417" s="38">
        <v>479.91666666666674</v>
      </c>
      <c r="J417" s="38">
        <v>485.83333333333337</v>
      </c>
      <c r="K417" s="31">
        <v>474</v>
      </c>
      <c r="L417" s="31">
        <v>462</v>
      </c>
      <c r="M417" s="31">
        <v>5.4649900000000002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3652.85</v>
      </c>
      <c r="D418" s="38">
        <v>3644.1999999999994</v>
      </c>
      <c r="E418" s="38">
        <v>3621.9499999999989</v>
      </c>
      <c r="F418" s="38">
        <v>3591.0499999999997</v>
      </c>
      <c r="G418" s="38">
        <v>3568.7999999999993</v>
      </c>
      <c r="H418" s="38">
        <v>3675.0999999999985</v>
      </c>
      <c r="I418" s="38">
        <v>3697.3499999999995</v>
      </c>
      <c r="J418" s="38">
        <v>3728.2499999999982</v>
      </c>
      <c r="K418" s="31">
        <v>3666.45</v>
      </c>
      <c r="L418" s="31">
        <v>3613.3</v>
      </c>
      <c r="M418" s="31">
        <v>3.07091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55.45</v>
      </c>
      <c r="D419" s="38">
        <v>55.683333333333337</v>
      </c>
      <c r="E419" s="38">
        <v>54.766666666666673</v>
      </c>
      <c r="F419" s="38">
        <v>54.083333333333336</v>
      </c>
      <c r="G419" s="38">
        <v>53.166666666666671</v>
      </c>
      <c r="H419" s="38">
        <v>56.366666666666674</v>
      </c>
      <c r="I419" s="38">
        <v>57.283333333333331</v>
      </c>
      <c r="J419" s="38">
        <v>57.966666666666676</v>
      </c>
      <c r="K419" s="31">
        <v>56.6</v>
      </c>
      <c r="L419" s="31">
        <v>55</v>
      </c>
      <c r="M419" s="31">
        <v>58.34798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5044.05</v>
      </c>
      <c r="D420" s="38">
        <v>5058.8499999999995</v>
      </c>
      <c r="E420" s="38">
        <v>5004.1999999999989</v>
      </c>
      <c r="F420" s="38">
        <v>4964.3499999999995</v>
      </c>
      <c r="G420" s="38">
        <v>4909.6999999999989</v>
      </c>
      <c r="H420" s="38">
        <v>5098.6999999999989</v>
      </c>
      <c r="I420" s="38">
        <v>5153.3499999999985</v>
      </c>
      <c r="J420" s="38">
        <v>5193.1999999999989</v>
      </c>
      <c r="K420" s="31">
        <v>5113.5</v>
      </c>
      <c r="L420" s="31">
        <v>5019</v>
      </c>
      <c r="M420" s="31">
        <v>0.11310000000000001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579.1</v>
      </c>
      <c r="D421" s="38">
        <v>581.36666666666667</v>
      </c>
      <c r="E421" s="38">
        <v>574.73333333333335</v>
      </c>
      <c r="F421" s="38">
        <v>570.36666666666667</v>
      </c>
      <c r="G421" s="38">
        <v>563.73333333333335</v>
      </c>
      <c r="H421" s="38">
        <v>585.73333333333335</v>
      </c>
      <c r="I421" s="38">
        <v>592.36666666666679</v>
      </c>
      <c r="J421" s="38">
        <v>596.73333333333335</v>
      </c>
      <c r="K421" s="31">
        <v>588</v>
      </c>
      <c r="L421" s="31">
        <v>577</v>
      </c>
      <c r="M421" s="31">
        <v>2.1986500000000002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4364.1000000000004</v>
      </c>
      <c r="D422" s="38">
        <v>4366.3666666666668</v>
      </c>
      <c r="E422" s="38">
        <v>4282.7333333333336</v>
      </c>
      <c r="F422" s="38">
        <v>4201.3666666666668</v>
      </c>
      <c r="G422" s="38">
        <v>4117.7333333333336</v>
      </c>
      <c r="H422" s="38">
        <v>4447.7333333333336</v>
      </c>
      <c r="I422" s="38">
        <v>4531.3666666666668</v>
      </c>
      <c r="J422" s="38">
        <v>4612.7333333333336</v>
      </c>
      <c r="K422" s="31">
        <v>4450</v>
      </c>
      <c r="L422" s="31">
        <v>4285</v>
      </c>
      <c r="M422" s="31">
        <v>0.61692000000000002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590.9</v>
      </c>
      <c r="D423" s="38">
        <v>585.2833333333333</v>
      </c>
      <c r="E423" s="38">
        <v>575.66666666666663</v>
      </c>
      <c r="F423" s="38">
        <v>560.43333333333328</v>
      </c>
      <c r="G423" s="38">
        <v>550.81666666666661</v>
      </c>
      <c r="H423" s="38">
        <v>600.51666666666665</v>
      </c>
      <c r="I423" s="38">
        <v>610.13333333333344</v>
      </c>
      <c r="J423" s="38">
        <v>625.36666666666667</v>
      </c>
      <c r="K423" s="31">
        <v>594.9</v>
      </c>
      <c r="L423" s="31">
        <v>570.04999999999995</v>
      </c>
      <c r="M423" s="31">
        <v>21.546520000000001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1033.9000000000001</v>
      </c>
      <c r="D424" s="38">
        <v>1015.15</v>
      </c>
      <c r="E424" s="38">
        <v>985.3</v>
      </c>
      <c r="F424" s="38">
        <v>936.69999999999993</v>
      </c>
      <c r="G424" s="38">
        <v>906.84999999999991</v>
      </c>
      <c r="H424" s="38">
        <v>1063.75</v>
      </c>
      <c r="I424" s="38">
        <v>1093.6000000000001</v>
      </c>
      <c r="J424" s="38">
        <v>1142.2</v>
      </c>
      <c r="K424" s="31">
        <v>1045</v>
      </c>
      <c r="L424" s="31">
        <v>966.55</v>
      </c>
      <c r="M424" s="31">
        <v>8.6079899999999991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2301.4499999999998</v>
      </c>
      <c r="D425" s="38">
        <v>2294.6</v>
      </c>
      <c r="E425" s="38">
        <v>2281.85</v>
      </c>
      <c r="F425" s="38">
        <v>2262.25</v>
      </c>
      <c r="G425" s="38">
        <v>2249.5</v>
      </c>
      <c r="H425" s="38">
        <v>2314.1999999999998</v>
      </c>
      <c r="I425" s="38">
        <v>2326.9499999999998</v>
      </c>
      <c r="J425" s="38">
        <v>2346.5499999999997</v>
      </c>
      <c r="K425" s="31">
        <v>2307.35</v>
      </c>
      <c r="L425" s="31">
        <v>2275</v>
      </c>
      <c r="M425" s="31">
        <v>2.5760900000000002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611</v>
      </c>
      <c r="D426" s="38">
        <v>616.58333333333337</v>
      </c>
      <c r="E426" s="38">
        <v>602.26666666666677</v>
      </c>
      <c r="F426" s="38">
        <v>593.53333333333342</v>
      </c>
      <c r="G426" s="38">
        <v>579.21666666666681</v>
      </c>
      <c r="H426" s="38">
        <v>625.31666666666672</v>
      </c>
      <c r="I426" s="38">
        <v>639.63333333333333</v>
      </c>
      <c r="J426" s="38">
        <v>648.36666666666667</v>
      </c>
      <c r="K426" s="31">
        <v>630.9</v>
      </c>
      <c r="L426" s="31">
        <v>607.85</v>
      </c>
      <c r="M426" s="31">
        <v>3.3321100000000001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571.70000000000005</v>
      </c>
      <c r="D427" s="38">
        <v>572.66666666666663</v>
      </c>
      <c r="E427" s="38">
        <v>569.7833333333333</v>
      </c>
      <c r="F427" s="38">
        <v>567.86666666666667</v>
      </c>
      <c r="G427" s="38">
        <v>564.98333333333335</v>
      </c>
      <c r="H427" s="38">
        <v>574.58333333333326</v>
      </c>
      <c r="I427" s="38">
        <v>577.4666666666667</v>
      </c>
      <c r="J427" s="38">
        <v>579.38333333333321</v>
      </c>
      <c r="K427" s="31">
        <v>575.54999999999995</v>
      </c>
      <c r="L427" s="31">
        <v>570.75</v>
      </c>
      <c r="M427" s="31">
        <v>93.808099999999996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86.05</v>
      </c>
      <c r="D428" s="38">
        <v>85.433333333333337</v>
      </c>
      <c r="E428" s="38">
        <v>84.616666666666674</v>
      </c>
      <c r="F428" s="38">
        <v>83.183333333333337</v>
      </c>
      <c r="G428" s="38">
        <v>82.366666666666674</v>
      </c>
      <c r="H428" s="38">
        <v>86.866666666666674</v>
      </c>
      <c r="I428" s="38">
        <v>87.683333333333337</v>
      </c>
      <c r="J428" s="38">
        <v>89.116666666666674</v>
      </c>
      <c r="K428" s="31">
        <v>86.25</v>
      </c>
      <c r="L428" s="31">
        <v>84</v>
      </c>
      <c r="M428" s="31">
        <v>110.90877999999999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365.6</v>
      </c>
      <c r="D429" s="38">
        <v>367.7833333333333</v>
      </c>
      <c r="E429" s="38">
        <v>360.56666666666661</v>
      </c>
      <c r="F429" s="38">
        <v>355.5333333333333</v>
      </c>
      <c r="G429" s="38">
        <v>348.31666666666661</v>
      </c>
      <c r="H429" s="38">
        <v>372.81666666666661</v>
      </c>
      <c r="I429" s="38">
        <v>380.0333333333333</v>
      </c>
      <c r="J429" s="38">
        <v>385.06666666666661</v>
      </c>
      <c r="K429" s="31">
        <v>375</v>
      </c>
      <c r="L429" s="31">
        <v>362.75</v>
      </c>
      <c r="M429" s="31">
        <v>2.9218600000000001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151.35</v>
      </c>
      <c r="D430" s="38">
        <v>151.6</v>
      </c>
      <c r="E430" s="38">
        <v>150.5</v>
      </c>
      <c r="F430" s="38">
        <v>149.65</v>
      </c>
      <c r="G430" s="38">
        <v>148.55000000000001</v>
      </c>
      <c r="H430" s="38">
        <v>152.44999999999999</v>
      </c>
      <c r="I430" s="38">
        <v>153.54999999999995</v>
      </c>
      <c r="J430" s="38">
        <v>154.39999999999998</v>
      </c>
      <c r="K430" s="31">
        <v>152.69999999999999</v>
      </c>
      <c r="L430" s="31">
        <v>150.75</v>
      </c>
      <c r="M430" s="31">
        <v>5.3440399999999997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405.15</v>
      </c>
      <c r="D431" s="38">
        <v>406.21666666666664</v>
      </c>
      <c r="E431" s="38">
        <v>402.98333333333329</v>
      </c>
      <c r="F431" s="38">
        <v>400.81666666666666</v>
      </c>
      <c r="G431" s="38">
        <v>397.58333333333331</v>
      </c>
      <c r="H431" s="38">
        <v>408.38333333333327</v>
      </c>
      <c r="I431" s="38">
        <v>411.61666666666662</v>
      </c>
      <c r="J431" s="38">
        <v>413.78333333333325</v>
      </c>
      <c r="K431" s="31">
        <v>409.45</v>
      </c>
      <c r="L431" s="31">
        <v>404.05</v>
      </c>
      <c r="M431" s="31">
        <v>1.9939199999999999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226.65</v>
      </c>
      <c r="D432" s="38">
        <v>226.28333333333333</v>
      </c>
      <c r="E432" s="38">
        <v>224.61666666666667</v>
      </c>
      <c r="F432" s="38">
        <v>222.58333333333334</v>
      </c>
      <c r="G432" s="38">
        <v>220.91666666666669</v>
      </c>
      <c r="H432" s="38">
        <v>228.31666666666666</v>
      </c>
      <c r="I432" s="38">
        <v>229.98333333333335</v>
      </c>
      <c r="J432" s="38">
        <v>232.01666666666665</v>
      </c>
      <c r="K432" s="31">
        <v>227.95</v>
      </c>
      <c r="L432" s="31">
        <v>224.25</v>
      </c>
      <c r="M432" s="31">
        <v>1.86992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1137.4000000000001</v>
      </c>
      <c r="D433" s="38">
        <v>1136.1500000000001</v>
      </c>
      <c r="E433" s="38">
        <v>1128.4000000000001</v>
      </c>
      <c r="F433" s="38">
        <v>1119.4000000000001</v>
      </c>
      <c r="G433" s="38">
        <v>1111.6500000000001</v>
      </c>
      <c r="H433" s="38">
        <v>1145.1500000000001</v>
      </c>
      <c r="I433" s="38">
        <v>1152.9000000000001</v>
      </c>
      <c r="J433" s="38">
        <v>1161.9000000000001</v>
      </c>
      <c r="K433" s="31">
        <v>1143.9000000000001</v>
      </c>
      <c r="L433" s="31">
        <v>1127.1500000000001</v>
      </c>
      <c r="M433" s="31">
        <v>9.4138400000000004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553.54999999999995</v>
      </c>
      <c r="D434" s="38">
        <v>549.36666666666667</v>
      </c>
      <c r="E434" s="38">
        <v>543.73333333333335</v>
      </c>
      <c r="F434" s="38">
        <v>533.91666666666663</v>
      </c>
      <c r="G434" s="38">
        <v>528.2833333333333</v>
      </c>
      <c r="H434" s="38">
        <v>559.18333333333339</v>
      </c>
      <c r="I434" s="38">
        <v>564.81666666666683</v>
      </c>
      <c r="J434" s="38">
        <v>574.63333333333344</v>
      </c>
      <c r="K434" s="31">
        <v>555</v>
      </c>
      <c r="L434" s="31">
        <v>539.54999999999995</v>
      </c>
      <c r="M434" s="31">
        <v>13.233079999999999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2597</v>
      </c>
      <c r="D435" s="38">
        <v>2589.3166666666666</v>
      </c>
      <c r="E435" s="38">
        <v>2568.6333333333332</v>
      </c>
      <c r="F435" s="38">
        <v>2540.2666666666664</v>
      </c>
      <c r="G435" s="38">
        <v>2519.583333333333</v>
      </c>
      <c r="H435" s="38">
        <v>2617.6833333333334</v>
      </c>
      <c r="I435" s="38">
        <v>2638.3666666666668</v>
      </c>
      <c r="J435" s="38">
        <v>2666.7333333333336</v>
      </c>
      <c r="K435" s="31">
        <v>2610</v>
      </c>
      <c r="L435" s="31">
        <v>2560.9499999999998</v>
      </c>
      <c r="M435" s="31">
        <v>0.39749000000000001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1267.55</v>
      </c>
      <c r="D436" s="38">
        <v>1262.1666666666667</v>
      </c>
      <c r="E436" s="38">
        <v>1242.3833333333334</v>
      </c>
      <c r="F436" s="38">
        <v>1217.2166666666667</v>
      </c>
      <c r="G436" s="38">
        <v>1197.4333333333334</v>
      </c>
      <c r="H436" s="38">
        <v>1287.3333333333335</v>
      </c>
      <c r="I436" s="38">
        <v>1307.1166666666668</v>
      </c>
      <c r="J436" s="38">
        <v>1332.2833333333335</v>
      </c>
      <c r="K436" s="31">
        <v>1281.95</v>
      </c>
      <c r="L436" s="31">
        <v>1237</v>
      </c>
      <c r="M436" s="31">
        <v>2.66059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367.35</v>
      </c>
      <c r="D437" s="38">
        <v>371.34999999999997</v>
      </c>
      <c r="E437" s="38">
        <v>360.99999999999994</v>
      </c>
      <c r="F437" s="38">
        <v>354.65</v>
      </c>
      <c r="G437" s="38">
        <v>344.29999999999995</v>
      </c>
      <c r="H437" s="38">
        <v>377.69999999999993</v>
      </c>
      <c r="I437" s="38">
        <v>388.04999999999995</v>
      </c>
      <c r="J437" s="38">
        <v>394.39999999999992</v>
      </c>
      <c r="K437" s="31">
        <v>381.7</v>
      </c>
      <c r="L437" s="31">
        <v>365</v>
      </c>
      <c r="M437" s="31">
        <v>2.43431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390.8</v>
      </c>
      <c r="D438" s="38">
        <v>396.65000000000003</v>
      </c>
      <c r="E438" s="38">
        <v>382.25000000000006</v>
      </c>
      <c r="F438" s="38">
        <v>373.70000000000005</v>
      </c>
      <c r="G438" s="38">
        <v>359.30000000000007</v>
      </c>
      <c r="H438" s="38">
        <v>405.20000000000005</v>
      </c>
      <c r="I438" s="38">
        <v>419.6</v>
      </c>
      <c r="J438" s="38">
        <v>428.15000000000003</v>
      </c>
      <c r="K438" s="31">
        <v>411.05</v>
      </c>
      <c r="L438" s="31">
        <v>388.1</v>
      </c>
      <c r="M438" s="31">
        <v>3.8651499999999999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4303.3</v>
      </c>
      <c r="D439" s="38">
        <v>4328.3499999999995</v>
      </c>
      <c r="E439" s="38">
        <v>4250.9999999999991</v>
      </c>
      <c r="F439" s="38">
        <v>4198.7</v>
      </c>
      <c r="G439" s="38">
        <v>4121.3499999999995</v>
      </c>
      <c r="H439" s="38">
        <v>4380.6499999999987</v>
      </c>
      <c r="I439" s="38">
        <v>4457.9999999999991</v>
      </c>
      <c r="J439" s="38">
        <v>4510.2999999999984</v>
      </c>
      <c r="K439" s="31">
        <v>4405.7</v>
      </c>
      <c r="L439" s="31">
        <v>4276.05</v>
      </c>
      <c r="M439" s="31">
        <v>3.9243299999999999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524.29999999999995</v>
      </c>
      <c r="D440" s="38">
        <v>523.26666666666665</v>
      </c>
      <c r="E440" s="38">
        <v>521.5333333333333</v>
      </c>
      <c r="F440" s="38">
        <v>518.76666666666665</v>
      </c>
      <c r="G440" s="38">
        <v>517.0333333333333</v>
      </c>
      <c r="H440" s="38">
        <v>526.0333333333333</v>
      </c>
      <c r="I440" s="38">
        <v>527.76666666666665</v>
      </c>
      <c r="J440" s="38">
        <v>530.5333333333333</v>
      </c>
      <c r="K440" s="31">
        <v>525</v>
      </c>
      <c r="L440" s="31">
        <v>520.5</v>
      </c>
      <c r="M440" s="31">
        <v>7.1379599999999996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19.899999999999999</v>
      </c>
      <c r="D441" s="38">
        <v>19.95</v>
      </c>
      <c r="E441" s="38">
        <v>19.75</v>
      </c>
      <c r="F441" s="38">
        <v>19.600000000000001</v>
      </c>
      <c r="G441" s="38">
        <v>19.400000000000002</v>
      </c>
      <c r="H441" s="38">
        <v>20.099999999999998</v>
      </c>
      <c r="I441" s="38">
        <v>20.299999999999994</v>
      </c>
      <c r="J441" s="38">
        <v>20.449999999999996</v>
      </c>
      <c r="K441" s="31">
        <v>20.149999999999999</v>
      </c>
      <c r="L441" s="31">
        <v>19.8</v>
      </c>
      <c r="M441" s="31">
        <v>717.93106999999998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279.64999999999998</v>
      </c>
      <c r="D442" s="38">
        <v>277.68333333333334</v>
      </c>
      <c r="E442" s="38">
        <v>271.9666666666667</v>
      </c>
      <c r="F442" s="38">
        <v>264.28333333333336</v>
      </c>
      <c r="G442" s="38">
        <v>258.56666666666672</v>
      </c>
      <c r="H442" s="38">
        <v>285.36666666666667</v>
      </c>
      <c r="I442" s="38">
        <v>291.08333333333326</v>
      </c>
      <c r="J442" s="38">
        <v>298.76666666666665</v>
      </c>
      <c r="K442" s="31">
        <v>283.39999999999998</v>
      </c>
      <c r="L442" s="31">
        <v>270</v>
      </c>
      <c r="M442" s="31">
        <v>12.73884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810.8</v>
      </c>
      <c r="D443" s="38">
        <v>808.68333333333339</v>
      </c>
      <c r="E443" s="38">
        <v>801.91666666666674</v>
      </c>
      <c r="F443" s="38">
        <v>793.0333333333333</v>
      </c>
      <c r="G443" s="38">
        <v>786.26666666666665</v>
      </c>
      <c r="H443" s="38">
        <v>817.56666666666683</v>
      </c>
      <c r="I443" s="38">
        <v>824.33333333333348</v>
      </c>
      <c r="J443" s="38">
        <v>833.21666666666692</v>
      </c>
      <c r="K443" s="31">
        <v>815.45</v>
      </c>
      <c r="L443" s="31">
        <v>799.8</v>
      </c>
      <c r="M443" s="31">
        <v>6.8227200000000003</v>
      </c>
      <c r="N443" s="1"/>
      <c r="O443" s="1"/>
    </row>
    <row r="444" spans="1:15" ht="12.75" customHeight="1">
      <c r="A444" s="33">
        <v>434</v>
      </c>
      <c r="B444" s="58" t="s">
        <v>872</v>
      </c>
      <c r="C444" s="31">
        <v>572.29999999999995</v>
      </c>
      <c r="D444" s="38">
        <v>546.83333333333337</v>
      </c>
      <c r="E444" s="38">
        <v>512.66666666666674</v>
      </c>
      <c r="F444" s="38">
        <v>453.03333333333336</v>
      </c>
      <c r="G444" s="38">
        <v>418.86666666666673</v>
      </c>
      <c r="H444" s="38">
        <v>606.4666666666667</v>
      </c>
      <c r="I444" s="38">
        <v>640.63333333333344</v>
      </c>
      <c r="J444" s="38">
        <v>700.26666666666677</v>
      </c>
      <c r="K444" s="31">
        <v>581</v>
      </c>
      <c r="L444" s="31">
        <v>487.2</v>
      </c>
      <c r="M444" s="31">
        <v>55.637999999999998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1034.95</v>
      </c>
      <c r="D445" s="38">
        <v>1051.0166666666667</v>
      </c>
      <c r="E445" s="38">
        <v>1014.0333333333333</v>
      </c>
      <c r="F445" s="38">
        <v>993.11666666666656</v>
      </c>
      <c r="G445" s="38">
        <v>956.13333333333321</v>
      </c>
      <c r="H445" s="38">
        <v>1071.9333333333334</v>
      </c>
      <c r="I445" s="38">
        <v>1108.9166666666665</v>
      </c>
      <c r="J445" s="38">
        <v>1129.8333333333335</v>
      </c>
      <c r="K445" s="31">
        <v>1088</v>
      </c>
      <c r="L445" s="31">
        <v>1030.0999999999999</v>
      </c>
      <c r="M445" s="31">
        <v>14.29185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1001.05</v>
      </c>
      <c r="D446" s="38">
        <v>1001.0833333333334</v>
      </c>
      <c r="E446" s="38">
        <v>996.16666666666674</v>
      </c>
      <c r="F446" s="38">
        <v>991.28333333333342</v>
      </c>
      <c r="G446" s="38">
        <v>986.36666666666679</v>
      </c>
      <c r="H446" s="38">
        <v>1005.9666666666667</v>
      </c>
      <c r="I446" s="38">
        <v>1010.8833333333334</v>
      </c>
      <c r="J446" s="38">
        <v>1015.7666666666667</v>
      </c>
      <c r="K446" s="31">
        <v>1006</v>
      </c>
      <c r="L446" s="31">
        <v>996.2</v>
      </c>
      <c r="M446" s="31">
        <v>5.8317500000000004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1704</v>
      </c>
      <c r="D447" s="38">
        <v>1705.3</v>
      </c>
      <c r="E447" s="38">
        <v>1690.6999999999998</v>
      </c>
      <c r="F447" s="38">
        <v>1677.3999999999999</v>
      </c>
      <c r="G447" s="38">
        <v>1662.7999999999997</v>
      </c>
      <c r="H447" s="38">
        <v>1718.6</v>
      </c>
      <c r="I447" s="38">
        <v>1733.1999999999998</v>
      </c>
      <c r="J447" s="38">
        <v>1746.5</v>
      </c>
      <c r="K447" s="31">
        <v>1719.9</v>
      </c>
      <c r="L447" s="31">
        <v>1692</v>
      </c>
      <c r="M447" s="31">
        <v>9.9363299999999999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3401.65</v>
      </c>
      <c r="D448" s="38">
        <v>3394.4666666666667</v>
      </c>
      <c r="E448" s="38">
        <v>3379.1833333333334</v>
      </c>
      <c r="F448" s="38">
        <v>3356.7166666666667</v>
      </c>
      <c r="G448" s="38">
        <v>3341.4333333333334</v>
      </c>
      <c r="H448" s="38">
        <v>3416.9333333333334</v>
      </c>
      <c r="I448" s="38">
        <v>3432.2166666666672</v>
      </c>
      <c r="J448" s="38">
        <v>3454.6833333333334</v>
      </c>
      <c r="K448" s="31">
        <v>3409.75</v>
      </c>
      <c r="L448" s="31">
        <v>3372</v>
      </c>
      <c r="M448" s="31">
        <v>13.755789999999999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848.5</v>
      </c>
      <c r="D449" s="38">
        <v>846.23333333333323</v>
      </c>
      <c r="E449" s="38">
        <v>843.06666666666649</v>
      </c>
      <c r="F449" s="38">
        <v>837.63333333333321</v>
      </c>
      <c r="G449" s="38">
        <v>834.46666666666647</v>
      </c>
      <c r="H449" s="38">
        <v>851.66666666666652</v>
      </c>
      <c r="I449" s="38">
        <v>854.83333333333326</v>
      </c>
      <c r="J449" s="38">
        <v>860.26666666666654</v>
      </c>
      <c r="K449" s="31">
        <v>849.4</v>
      </c>
      <c r="L449" s="31">
        <v>840.8</v>
      </c>
      <c r="M449" s="31">
        <v>6.8077800000000002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7016.8</v>
      </c>
      <c r="D450" s="38">
        <v>7028.45</v>
      </c>
      <c r="E450" s="38">
        <v>6991.9</v>
      </c>
      <c r="F450" s="38">
        <v>6967</v>
      </c>
      <c r="G450" s="38">
        <v>6930.45</v>
      </c>
      <c r="H450" s="38">
        <v>7053.3499999999995</v>
      </c>
      <c r="I450" s="38">
        <v>7089.9000000000005</v>
      </c>
      <c r="J450" s="38">
        <v>7114.7999999999993</v>
      </c>
      <c r="K450" s="31">
        <v>7065</v>
      </c>
      <c r="L450" s="31">
        <v>7003.55</v>
      </c>
      <c r="M450" s="31">
        <v>0.54283000000000003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2449.0500000000002</v>
      </c>
      <c r="D451" s="38">
        <v>2465.7000000000003</v>
      </c>
      <c r="E451" s="38">
        <v>2420.4000000000005</v>
      </c>
      <c r="F451" s="38">
        <v>2391.7500000000005</v>
      </c>
      <c r="G451" s="38">
        <v>2346.4500000000007</v>
      </c>
      <c r="H451" s="38">
        <v>2494.3500000000004</v>
      </c>
      <c r="I451" s="38">
        <v>2539.6500000000005</v>
      </c>
      <c r="J451" s="38">
        <v>2568.3000000000002</v>
      </c>
      <c r="K451" s="31">
        <v>2511</v>
      </c>
      <c r="L451" s="31">
        <v>2437.0500000000002</v>
      </c>
      <c r="M451" s="31">
        <v>0.96575999999999995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401.05</v>
      </c>
      <c r="D452" s="38">
        <v>402</v>
      </c>
      <c r="E452" s="38">
        <v>399.1</v>
      </c>
      <c r="F452" s="38">
        <v>397.15000000000003</v>
      </c>
      <c r="G452" s="38">
        <v>394.25000000000006</v>
      </c>
      <c r="H452" s="38">
        <v>403.95</v>
      </c>
      <c r="I452" s="38">
        <v>406.84999999999997</v>
      </c>
      <c r="J452" s="38">
        <v>408.79999999999995</v>
      </c>
      <c r="K452" s="31">
        <v>404.9</v>
      </c>
      <c r="L452" s="31">
        <v>400.05</v>
      </c>
      <c r="M452" s="31">
        <v>21.657599999999999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620.5</v>
      </c>
      <c r="D453" s="38">
        <v>619.5333333333333</v>
      </c>
      <c r="E453" s="38">
        <v>615.76666666666665</v>
      </c>
      <c r="F453" s="38">
        <v>611.0333333333333</v>
      </c>
      <c r="G453" s="38">
        <v>607.26666666666665</v>
      </c>
      <c r="H453" s="38">
        <v>624.26666666666665</v>
      </c>
      <c r="I453" s="38">
        <v>628.0333333333333</v>
      </c>
      <c r="J453" s="38">
        <v>632.76666666666665</v>
      </c>
      <c r="K453" s="31">
        <v>623.29999999999995</v>
      </c>
      <c r="L453" s="31">
        <v>614.79999999999995</v>
      </c>
      <c r="M453" s="31">
        <v>95.803650000000005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239.35</v>
      </c>
      <c r="D454" s="38">
        <v>236.61666666666667</v>
      </c>
      <c r="E454" s="38">
        <v>232.83333333333334</v>
      </c>
      <c r="F454" s="38">
        <v>226.31666666666666</v>
      </c>
      <c r="G454" s="38">
        <v>222.53333333333333</v>
      </c>
      <c r="H454" s="38">
        <v>243.13333333333335</v>
      </c>
      <c r="I454" s="38">
        <v>246.91666666666666</v>
      </c>
      <c r="J454" s="38">
        <v>253.43333333333337</v>
      </c>
      <c r="K454" s="31">
        <v>240.4</v>
      </c>
      <c r="L454" s="31">
        <v>230.1</v>
      </c>
      <c r="M454" s="31">
        <v>145.1917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116.9</v>
      </c>
      <c r="D455" s="38">
        <v>116.61666666666667</v>
      </c>
      <c r="E455" s="38">
        <v>116.13333333333335</v>
      </c>
      <c r="F455" s="38">
        <v>115.36666666666667</v>
      </c>
      <c r="G455" s="38">
        <v>114.88333333333335</v>
      </c>
      <c r="H455" s="38">
        <v>117.38333333333335</v>
      </c>
      <c r="I455" s="38">
        <v>117.86666666666667</v>
      </c>
      <c r="J455" s="38">
        <v>118.63333333333335</v>
      </c>
      <c r="K455" s="31">
        <v>117.1</v>
      </c>
      <c r="L455" s="31">
        <v>115.85</v>
      </c>
      <c r="M455" s="31">
        <v>226.29651000000001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75.7</v>
      </c>
      <c r="D456" s="38">
        <v>76.066666666666677</v>
      </c>
      <c r="E456" s="38">
        <v>74.78333333333336</v>
      </c>
      <c r="F456" s="38">
        <v>73.866666666666688</v>
      </c>
      <c r="G456" s="38">
        <v>72.583333333333371</v>
      </c>
      <c r="H456" s="38">
        <v>76.983333333333348</v>
      </c>
      <c r="I456" s="38">
        <v>78.26666666666668</v>
      </c>
      <c r="J456" s="38">
        <v>79.183333333333337</v>
      </c>
      <c r="K456" s="31">
        <v>77.349999999999994</v>
      </c>
      <c r="L456" s="31">
        <v>75.150000000000006</v>
      </c>
      <c r="M456" s="31">
        <v>17.978429999999999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1402.9</v>
      </c>
      <c r="D457" s="38">
        <v>1408.9833333333333</v>
      </c>
      <c r="E457" s="38">
        <v>1386.9166666666667</v>
      </c>
      <c r="F457" s="38">
        <v>1370.9333333333334</v>
      </c>
      <c r="G457" s="38">
        <v>1348.8666666666668</v>
      </c>
      <c r="H457" s="38">
        <v>1424.9666666666667</v>
      </c>
      <c r="I457" s="38">
        <v>1447.0333333333333</v>
      </c>
      <c r="J457" s="38">
        <v>1463.0166666666667</v>
      </c>
      <c r="K457" s="31">
        <v>1431.05</v>
      </c>
      <c r="L457" s="31">
        <v>1393</v>
      </c>
      <c r="M457" s="31">
        <v>0.83026999999999995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440.55</v>
      </c>
      <c r="D458" s="38">
        <v>441.25</v>
      </c>
      <c r="E458" s="38">
        <v>438.3</v>
      </c>
      <c r="F458" s="38">
        <v>436.05</v>
      </c>
      <c r="G458" s="38">
        <v>433.1</v>
      </c>
      <c r="H458" s="38">
        <v>443.5</v>
      </c>
      <c r="I458" s="38">
        <v>446.45000000000005</v>
      </c>
      <c r="J458" s="38">
        <v>448.7</v>
      </c>
      <c r="K458" s="31">
        <v>444.2</v>
      </c>
      <c r="L458" s="31">
        <v>439</v>
      </c>
      <c r="M458" s="31">
        <v>1.61921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2212.85</v>
      </c>
      <c r="D459" s="38">
        <v>2245.9500000000003</v>
      </c>
      <c r="E459" s="38">
        <v>2166.9000000000005</v>
      </c>
      <c r="F459" s="38">
        <v>2120.9500000000003</v>
      </c>
      <c r="G459" s="38">
        <v>2041.9000000000005</v>
      </c>
      <c r="H459" s="38">
        <v>2291.9000000000005</v>
      </c>
      <c r="I459" s="38">
        <v>2370.9500000000007</v>
      </c>
      <c r="J459" s="38">
        <v>2416.9000000000005</v>
      </c>
      <c r="K459" s="31">
        <v>2325</v>
      </c>
      <c r="L459" s="31">
        <v>2200</v>
      </c>
      <c r="M459" s="31">
        <v>0.74248999999999998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1218.8499999999999</v>
      </c>
      <c r="D460" s="38">
        <v>1215.7333333333333</v>
      </c>
      <c r="E460" s="38">
        <v>1207.4666666666667</v>
      </c>
      <c r="F460" s="38">
        <v>1196.0833333333333</v>
      </c>
      <c r="G460" s="38">
        <v>1187.8166666666666</v>
      </c>
      <c r="H460" s="38">
        <v>1227.1166666666668</v>
      </c>
      <c r="I460" s="38">
        <v>1235.3833333333337</v>
      </c>
      <c r="J460" s="38">
        <v>1246.7666666666669</v>
      </c>
      <c r="K460" s="31">
        <v>1224</v>
      </c>
      <c r="L460" s="31">
        <v>1204.3499999999999</v>
      </c>
      <c r="M460" s="31">
        <v>11.759449999999999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838.2</v>
      </c>
      <c r="D461" s="38">
        <v>841.58333333333337</v>
      </c>
      <c r="E461" s="38">
        <v>830.7166666666667</v>
      </c>
      <c r="F461" s="38">
        <v>823.23333333333335</v>
      </c>
      <c r="G461" s="38">
        <v>812.36666666666667</v>
      </c>
      <c r="H461" s="38">
        <v>849.06666666666672</v>
      </c>
      <c r="I461" s="38">
        <v>859.93333333333328</v>
      </c>
      <c r="J461" s="38">
        <v>867.41666666666674</v>
      </c>
      <c r="K461" s="31">
        <v>852.45</v>
      </c>
      <c r="L461" s="31">
        <v>834.1</v>
      </c>
      <c r="M461" s="31">
        <v>3.9389400000000001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123.85</v>
      </c>
      <c r="D462" s="38">
        <v>124.11666666666667</v>
      </c>
      <c r="E462" s="38">
        <v>123.08333333333334</v>
      </c>
      <c r="F462" s="38">
        <v>122.31666666666666</v>
      </c>
      <c r="G462" s="38">
        <v>121.28333333333333</v>
      </c>
      <c r="H462" s="38">
        <v>124.88333333333335</v>
      </c>
      <c r="I462" s="38">
        <v>125.91666666666669</v>
      </c>
      <c r="J462" s="38">
        <v>126.68333333333337</v>
      </c>
      <c r="K462" s="31">
        <v>125.15</v>
      </c>
      <c r="L462" s="31">
        <v>123.35</v>
      </c>
      <c r="M462" s="31">
        <v>2.51363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856.65</v>
      </c>
      <c r="D463" s="38">
        <v>854.70000000000016</v>
      </c>
      <c r="E463" s="38">
        <v>847.40000000000032</v>
      </c>
      <c r="F463" s="38">
        <v>838.1500000000002</v>
      </c>
      <c r="G463" s="38">
        <v>830.85000000000036</v>
      </c>
      <c r="H463" s="38">
        <v>863.95000000000027</v>
      </c>
      <c r="I463" s="38">
        <v>871.25000000000023</v>
      </c>
      <c r="J463" s="38">
        <v>880.50000000000023</v>
      </c>
      <c r="K463" s="31">
        <v>862</v>
      </c>
      <c r="L463" s="31">
        <v>845.45</v>
      </c>
      <c r="M463" s="31">
        <v>1.71713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2766.5</v>
      </c>
      <c r="D464" s="38">
        <v>2736.9499999999994</v>
      </c>
      <c r="E464" s="38">
        <v>2625.7499999999986</v>
      </c>
      <c r="F464" s="38">
        <v>2484.9999999999991</v>
      </c>
      <c r="G464" s="38">
        <v>2373.7999999999984</v>
      </c>
      <c r="H464" s="38">
        <v>2877.6999999999989</v>
      </c>
      <c r="I464" s="38">
        <v>2988.8999999999996</v>
      </c>
      <c r="J464" s="38">
        <v>3129.6499999999992</v>
      </c>
      <c r="K464" s="31">
        <v>2848.15</v>
      </c>
      <c r="L464" s="31">
        <v>2596.1999999999998</v>
      </c>
      <c r="M464" s="31">
        <v>3.5446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3172.85</v>
      </c>
      <c r="D465" s="38">
        <v>3183.9500000000003</v>
      </c>
      <c r="E465" s="38">
        <v>3128.9000000000005</v>
      </c>
      <c r="F465" s="38">
        <v>3084.9500000000003</v>
      </c>
      <c r="G465" s="38">
        <v>3029.9000000000005</v>
      </c>
      <c r="H465" s="38">
        <v>3227.9000000000005</v>
      </c>
      <c r="I465" s="38">
        <v>3282.9500000000007</v>
      </c>
      <c r="J465" s="38">
        <v>3326.9000000000005</v>
      </c>
      <c r="K465" s="31">
        <v>3239</v>
      </c>
      <c r="L465" s="31">
        <v>3140</v>
      </c>
      <c r="M465" s="31">
        <v>0.54042000000000001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3078.3</v>
      </c>
      <c r="D466" s="38">
        <v>3070.2666666666664</v>
      </c>
      <c r="E466" s="38">
        <v>3058.0333333333328</v>
      </c>
      <c r="F466" s="38">
        <v>3037.7666666666664</v>
      </c>
      <c r="G466" s="38">
        <v>3025.5333333333328</v>
      </c>
      <c r="H466" s="38">
        <v>3090.5333333333328</v>
      </c>
      <c r="I466" s="38">
        <v>3102.7666666666664</v>
      </c>
      <c r="J466" s="38">
        <v>3123.0333333333328</v>
      </c>
      <c r="K466" s="31">
        <v>3082.5</v>
      </c>
      <c r="L466" s="31">
        <v>3050</v>
      </c>
      <c r="M466" s="31">
        <v>7.0662099999999999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1975.75</v>
      </c>
      <c r="D467" s="38">
        <v>1976.9833333333336</v>
      </c>
      <c r="E467" s="38">
        <v>1961.4166666666672</v>
      </c>
      <c r="F467" s="38">
        <v>1947.0833333333337</v>
      </c>
      <c r="G467" s="38">
        <v>1931.5166666666673</v>
      </c>
      <c r="H467" s="38">
        <v>1991.3166666666671</v>
      </c>
      <c r="I467" s="38">
        <v>2006.8833333333337</v>
      </c>
      <c r="J467" s="38">
        <v>2021.2166666666669</v>
      </c>
      <c r="K467" s="31">
        <v>1992.55</v>
      </c>
      <c r="L467" s="31">
        <v>1962.65</v>
      </c>
      <c r="M467" s="31">
        <v>3.1269800000000001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636</v>
      </c>
      <c r="D468" s="38">
        <v>635.25</v>
      </c>
      <c r="E468" s="38">
        <v>628.75</v>
      </c>
      <c r="F468" s="38">
        <v>621.5</v>
      </c>
      <c r="G468" s="38">
        <v>615</v>
      </c>
      <c r="H468" s="38">
        <v>642.5</v>
      </c>
      <c r="I468" s="38">
        <v>649</v>
      </c>
      <c r="J468" s="38">
        <v>656.25</v>
      </c>
      <c r="K468" s="31">
        <v>641.75</v>
      </c>
      <c r="L468" s="31">
        <v>628</v>
      </c>
      <c r="M468" s="31">
        <v>4.0403799999999999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803.05</v>
      </c>
      <c r="D469" s="38">
        <v>799.2166666666667</v>
      </c>
      <c r="E469" s="38">
        <v>793.83333333333337</v>
      </c>
      <c r="F469" s="38">
        <v>784.61666666666667</v>
      </c>
      <c r="G469" s="38">
        <v>779.23333333333335</v>
      </c>
      <c r="H469" s="38">
        <v>808.43333333333339</v>
      </c>
      <c r="I469" s="38">
        <v>813.81666666666661</v>
      </c>
      <c r="J469" s="38">
        <v>823.03333333333342</v>
      </c>
      <c r="K469" s="31">
        <v>804.6</v>
      </c>
      <c r="L469" s="31">
        <v>790</v>
      </c>
      <c r="M469" s="31">
        <v>0.53381000000000001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1999.95</v>
      </c>
      <c r="D470" s="38">
        <v>1989.3333333333333</v>
      </c>
      <c r="E470" s="38">
        <v>1960.6666666666665</v>
      </c>
      <c r="F470" s="38">
        <v>1921.3833333333332</v>
      </c>
      <c r="G470" s="38">
        <v>1892.7166666666665</v>
      </c>
      <c r="H470" s="38">
        <v>2028.6166666666666</v>
      </c>
      <c r="I470" s="38">
        <v>2057.2833333333328</v>
      </c>
      <c r="J470" s="38">
        <v>2096.5666666666666</v>
      </c>
      <c r="K470" s="31">
        <v>2018</v>
      </c>
      <c r="L470" s="31">
        <v>1950.05</v>
      </c>
      <c r="M470" s="31">
        <v>10.660629999999999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35.700000000000003</v>
      </c>
      <c r="D471" s="38">
        <v>34.799999999999997</v>
      </c>
      <c r="E471" s="38">
        <v>33.449999999999996</v>
      </c>
      <c r="F471" s="38">
        <v>31.199999999999996</v>
      </c>
      <c r="G471" s="38">
        <v>29.849999999999994</v>
      </c>
      <c r="H471" s="38">
        <v>37.049999999999997</v>
      </c>
      <c r="I471" s="38">
        <v>38.399999999999991</v>
      </c>
      <c r="J471" s="38">
        <v>40.65</v>
      </c>
      <c r="K471" s="31">
        <v>36.15</v>
      </c>
      <c r="L471" s="31">
        <v>32.549999999999997</v>
      </c>
      <c r="M471" s="31">
        <v>1252.9926700000001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303.89999999999998</v>
      </c>
      <c r="D472" s="38">
        <v>299.63333333333333</v>
      </c>
      <c r="E472" s="38">
        <v>294.26666666666665</v>
      </c>
      <c r="F472" s="38">
        <v>284.63333333333333</v>
      </c>
      <c r="G472" s="38">
        <v>279.26666666666665</v>
      </c>
      <c r="H472" s="38">
        <v>309.26666666666665</v>
      </c>
      <c r="I472" s="38">
        <v>314.63333333333333</v>
      </c>
      <c r="J472" s="38">
        <v>324.26666666666665</v>
      </c>
      <c r="K472" s="31">
        <v>305</v>
      </c>
      <c r="L472" s="31">
        <v>290</v>
      </c>
      <c r="M472" s="31">
        <v>11.14743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371.2</v>
      </c>
      <c r="D473" s="38">
        <v>369.75</v>
      </c>
      <c r="E473" s="38">
        <v>361.6</v>
      </c>
      <c r="F473" s="38">
        <v>352</v>
      </c>
      <c r="G473" s="38">
        <v>343.85</v>
      </c>
      <c r="H473" s="38">
        <v>379.35</v>
      </c>
      <c r="I473" s="38">
        <v>387.5</v>
      </c>
      <c r="J473" s="38">
        <v>397.1</v>
      </c>
      <c r="K473" s="31">
        <v>377.9</v>
      </c>
      <c r="L473" s="31">
        <v>360.15</v>
      </c>
      <c r="M473" s="31">
        <v>9.9977099999999997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775.4</v>
      </c>
      <c r="D474" s="38">
        <v>770.35</v>
      </c>
      <c r="E474" s="38">
        <v>763.2</v>
      </c>
      <c r="F474" s="38">
        <v>751</v>
      </c>
      <c r="G474" s="38">
        <v>743.85</v>
      </c>
      <c r="H474" s="38">
        <v>782.55000000000007</v>
      </c>
      <c r="I474" s="38">
        <v>789.69999999999993</v>
      </c>
      <c r="J474" s="38">
        <v>801.90000000000009</v>
      </c>
      <c r="K474" s="31">
        <v>777.5</v>
      </c>
      <c r="L474" s="31">
        <v>758.15</v>
      </c>
      <c r="M474" s="31">
        <v>0.44972000000000001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2817.5</v>
      </c>
      <c r="D475" s="38">
        <v>2826.8166666666671</v>
      </c>
      <c r="E475" s="38">
        <v>2782.733333333334</v>
      </c>
      <c r="F475" s="38">
        <v>2747.9666666666672</v>
      </c>
      <c r="G475" s="38">
        <v>2703.8833333333341</v>
      </c>
      <c r="H475" s="38">
        <v>2861.5833333333339</v>
      </c>
      <c r="I475" s="38">
        <v>2905.666666666667</v>
      </c>
      <c r="J475" s="38">
        <v>2940.4333333333338</v>
      </c>
      <c r="K475" s="31">
        <v>2870.9</v>
      </c>
      <c r="L475" s="31">
        <v>2792.05</v>
      </c>
      <c r="M475" s="31">
        <v>1.04403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46.8</v>
      </c>
      <c r="D476" s="38">
        <v>46.516666666666659</v>
      </c>
      <c r="E476" s="38">
        <v>45.633333333333319</v>
      </c>
      <c r="F476" s="38">
        <v>44.466666666666661</v>
      </c>
      <c r="G476" s="38">
        <v>43.583333333333321</v>
      </c>
      <c r="H476" s="38">
        <v>47.683333333333316</v>
      </c>
      <c r="I476" s="38">
        <v>48.566666666666656</v>
      </c>
      <c r="J476" s="38">
        <v>49.733333333333313</v>
      </c>
      <c r="K476" s="31">
        <v>47.4</v>
      </c>
      <c r="L476" s="31">
        <v>45.35</v>
      </c>
      <c r="M476" s="31">
        <v>368.49324999999999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1349.5</v>
      </c>
      <c r="D477" s="38">
        <v>1346.3666666666666</v>
      </c>
      <c r="E477" s="38">
        <v>1332.2833333333331</v>
      </c>
      <c r="F477" s="38">
        <v>1315.0666666666666</v>
      </c>
      <c r="G477" s="38">
        <v>1300.9833333333331</v>
      </c>
      <c r="H477" s="38">
        <v>1363.583333333333</v>
      </c>
      <c r="I477" s="38">
        <v>1377.6666666666665</v>
      </c>
      <c r="J477" s="38">
        <v>1394.883333333333</v>
      </c>
      <c r="K477" s="31">
        <v>1360.45</v>
      </c>
      <c r="L477" s="31">
        <v>1329.15</v>
      </c>
      <c r="M477" s="31">
        <v>14.8004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31.35</v>
      </c>
      <c r="D478" s="38">
        <v>31.3</v>
      </c>
      <c r="E478" s="38">
        <v>30.75</v>
      </c>
      <c r="F478" s="38">
        <v>30.15</v>
      </c>
      <c r="G478" s="38">
        <v>29.599999999999998</v>
      </c>
      <c r="H478" s="38">
        <v>31.900000000000002</v>
      </c>
      <c r="I478" s="38">
        <v>32.450000000000003</v>
      </c>
      <c r="J478" s="38">
        <v>33.050000000000004</v>
      </c>
      <c r="K478" s="31">
        <v>31.85</v>
      </c>
      <c r="L478" s="31">
        <v>30.7</v>
      </c>
      <c r="M478" s="31">
        <v>210.55663999999999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376.05</v>
      </c>
      <c r="D479" s="38">
        <v>376.95</v>
      </c>
      <c r="E479" s="38">
        <v>374.2</v>
      </c>
      <c r="F479" s="38">
        <v>372.35</v>
      </c>
      <c r="G479" s="38">
        <v>369.6</v>
      </c>
      <c r="H479" s="38">
        <v>378.79999999999995</v>
      </c>
      <c r="I479" s="38">
        <v>381.54999999999995</v>
      </c>
      <c r="J479" s="38">
        <v>383.39999999999992</v>
      </c>
      <c r="K479" s="31">
        <v>379.7</v>
      </c>
      <c r="L479" s="31">
        <v>375.1</v>
      </c>
      <c r="M479" s="31">
        <v>0.75990000000000002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8219.2999999999993</v>
      </c>
      <c r="D480" s="38">
        <v>8234.5833333333339</v>
      </c>
      <c r="E480" s="38">
        <v>8190.2166666666672</v>
      </c>
      <c r="F480" s="38">
        <v>8161.1333333333332</v>
      </c>
      <c r="G480" s="38">
        <v>8116.7666666666664</v>
      </c>
      <c r="H480" s="38">
        <v>8263.6666666666679</v>
      </c>
      <c r="I480" s="38">
        <v>8308.0333333333328</v>
      </c>
      <c r="J480" s="38">
        <v>8337.1166666666686</v>
      </c>
      <c r="K480" s="31">
        <v>8278.9500000000007</v>
      </c>
      <c r="L480" s="31">
        <v>8205.5</v>
      </c>
      <c r="M480" s="31">
        <v>2.1679400000000002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91.8</v>
      </c>
      <c r="D481" s="38">
        <v>92.683333333333337</v>
      </c>
      <c r="E481" s="38">
        <v>90.616666666666674</v>
      </c>
      <c r="F481" s="38">
        <v>89.433333333333337</v>
      </c>
      <c r="G481" s="38">
        <v>87.366666666666674</v>
      </c>
      <c r="H481" s="38">
        <v>93.866666666666674</v>
      </c>
      <c r="I481" s="38">
        <v>95.933333333333337</v>
      </c>
      <c r="J481" s="38">
        <v>97.116666666666674</v>
      </c>
      <c r="K481" s="31">
        <v>94.75</v>
      </c>
      <c r="L481" s="31">
        <v>91.5</v>
      </c>
      <c r="M481" s="31">
        <v>116.33369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1531.8</v>
      </c>
      <c r="D482" s="38">
        <v>1520.2833333333335</v>
      </c>
      <c r="E482" s="38">
        <v>1503.666666666667</v>
      </c>
      <c r="F482" s="38">
        <v>1475.5333333333335</v>
      </c>
      <c r="G482" s="38">
        <v>1458.916666666667</v>
      </c>
      <c r="H482" s="38">
        <v>1548.416666666667</v>
      </c>
      <c r="I482" s="38">
        <v>1565.0333333333333</v>
      </c>
      <c r="J482" s="38">
        <v>1593.166666666667</v>
      </c>
      <c r="K482" s="31">
        <v>1536.9</v>
      </c>
      <c r="L482" s="31">
        <v>1492.15</v>
      </c>
      <c r="M482" s="31">
        <v>1.2111099999999999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1002.5</v>
      </c>
      <c r="D483" s="38">
        <v>999.4</v>
      </c>
      <c r="E483" s="38">
        <v>991.94999999999993</v>
      </c>
      <c r="F483" s="38">
        <v>981.4</v>
      </c>
      <c r="G483" s="38">
        <v>973.94999999999993</v>
      </c>
      <c r="H483" s="38">
        <v>1009.9499999999999</v>
      </c>
      <c r="I483" s="38">
        <v>1017.4</v>
      </c>
      <c r="J483" s="31">
        <v>1027.9499999999998</v>
      </c>
      <c r="K483" s="31">
        <v>1006.85</v>
      </c>
      <c r="L483" s="31">
        <v>988.85</v>
      </c>
      <c r="M483" s="58">
        <v>5.16608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634</v>
      </c>
      <c r="D484" s="38">
        <v>632.0333333333333</v>
      </c>
      <c r="E484" s="38">
        <v>627.81666666666661</v>
      </c>
      <c r="F484" s="38">
        <v>621.63333333333333</v>
      </c>
      <c r="G484" s="38">
        <v>617.41666666666663</v>
      </c>
      <c r="H484" s="38">
        <v>638.21666666666658</v>
      </c>
      <c r="I484" s="38">
        <v>642.43333333333328</v>
      </c>
      <c r="J484" s="31">
        <v>648.61666666666656</v>
      </c>
      <c r="K484" s="31">
        <v>636.25</v>
      </c>
      <c r="L484" s="31">
        <v>625.85</v>
      </c>
      <c r="M484" s="58">
        <v>6.2115799999999997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585.70000000000005</v>
      </c>
      <c r="D485" s="38">
        <v>585.26666666666677</v>
      </c>
      <c r="E485" s="38">
        <v>580.53333333333353</v>
      </c>
      <c r="F485" s="38">
        <v>575.36666666666679</v>
      </c>
      <c r="G485" s="38">
        <v>570.63333333333355</v>
      </c>
      <c r="H485" s="38">
        <v>590.43333333333351</v>
      </c>
      <c r="I485" s="38">
        <v>595.16666666666686</v>
      </c>
      <c r="J485" s="38">
        <v>600.33333333333348</v>
      </c>
      <c r="K485" s="31">
        <v>590</v>
      </c>
      <c r="L485" s="31">
        <v>580.1</v>
      </c>
      <c r="M485" s="31">
        <v>18.840060000000001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738.8</v>
      </c>
      <c r="D486" s="38">
        <v>744.6</v>
      </c>
      <c r="E486" s="38">
        <v>731.2</v>
      </c>
      <c r="F486" s="38">
        <v>723.6</v>
      </c>
      <c r="G486" s="38">
        <v>710.2</v>
      </c>
      <c r="H486" s="38">
        <v>752.2</v>
      </c>
      <c r="I486" s="38">
        <v>765.59999999999991</v>
      </c>
      <c r="J486" s="31">
        <v>773.2</v>
      </c>
      <c r="K486" s="31">
        <v>758</v>
      </c>
      <c r="L486" s="31">
        <v>737</v>
      </c>
      <c r="M486" s="58">
        <v>0.67212000000000005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688.3</v>
      </c>
      <c r="D487" s="38">
        <v>689.20000000000016</v>
      </c>
      <c r="E487" s="38">
        <v>674.5500000000003</v>
      </c>
      <c r="F487" s="38">
        <v>660.80000000000018</v>
      </c>
      <c r="G487" s="38">
        <v>646.15000000000032</v>
      </c>
      <c r="H487" s="38">
        <v>702.95000000000027</v>
      </c>
      <c r="I487" s="38">
        <v>717.60000000000014</v>
      </c>
      <c r="J487" s="38">
        <v>731.35000000000025</v>
      </c>
      <c r="K487" s="31">
        <v>703.85</v>
      </c>
      <c r="L487" s="31">
        <v>675.45</v>
      </c>
      <c r="M487" s="31">
        <v>10.569470000000001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368.4</v>
      </c>
      <c r="D488" s="38">
        <v>368.5</v>
      </c>
      <c r="E488" s="38">
        <v>362.4</v>
      </c>
      <c r="F488" s="38">
        <v>356.4</v>
      </c>
      <c r="G488" s="38">
        <v>350.29999999999995</v>
      </c>
      <c r="H488" s="38">
        <v>374.5</v>
      </c>
      <c r="I488" s="38">
        <v>380.6</v>
      </c>
      <c r="J488" s="38">
        <v>386.6</v>
      </c>
      <c r="K488" s="31">
        <v>374.6</v>
      </c>
      <c r="L488" s="31">
        <v>362.5</v>
      </c>
      <c r="M488" s="31">
        <v>1.7947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368.5</v>
      </c>
      <c r="D489" s="38">
        <v>366.11666666666662</v>
      </c>
      <c r="E489" s="38">
        <v>359.38333333333321</v>
      </c>
      <c r="F489" s="38">
        <v>350.26666666666659</v>
      </c>
      <c r="G489" s="38">
        <v>343.53333333333319</v>
      </c>
      <c r="H489" s="38">
        <v>375.23333333333323</v>
      </c>
      <c r="I489" s="38">
        <v>381.9666666666667</v>
      </c>
      <c r="J489" s="38">
        <v>391.08333333333326</v>
      </c>
      <c r="K489" s="31">
        <v>372.85</v>
      </c>
      <c r="L489" s="31">
        <v>357</v>
      </c>
      <c r="M489" s="31">
        <v>5.9291099999999997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383.55</v>
      </c>
      <c r="D490" s="38">
        <v>384.88333333333338</v>
      </c>
      <c r="E490" s="38">
        <v>378.36666666666679</v>
      </c>
      <c r="F490" s="38">
        <v>373.18333333333339</v>
      </c>
      <c r="G490" s="38">
        <v>366.6666666666668</v>
      </c>
      <c r="H490" s="38">
        <v>390.06666666666678</v>
      </c>
      <c r="I490" s="38">
        <v>396.58333333333331</v>
      </c>
      <c r="J490" s="38">
        <v>401.76666666666677</v>
      </c>
      <c r="K490" s="31">
        <v>391.4</v>
      </c>
      <c r="L490" s="31">
        <v>379.7</v>
      </c>
      <c r="M490" s="31">
        <v>2.7741799999999999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899.3</v>
      </c>
      <c r="D491" s="38">
        <v>900.5</v>
      </c>
      <c r="E491" s="38">
        <v>889</v>
      </c>
      <c r="F491" s="38">
        <v>878.7</v>
      </c>
      <c r="G491" s="38">
        <v>867.2</v>
      </c>
      <c r="H491" s="38">
        <v>910.8</v>
      </c>
      <c r="I491" s="38">
        <v>922.3</v>
      </c>
      <c r="J491" s="38">
        <v>932.59999999999991</v>
      </c>
      <c r="K491" s="31">
        <v>912</v>
      </c>
      <c r="L491" s="31">
        <v>890.2</v>
      </c>
      <c r="M491" s="31">
        <v>12.113619999999999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1227.8</v>
      </c>
      <c r="D492" s="38">
        <v>1229.7833333333335</v>
      </c>
      <c r="E492" s="38">
        <v>1215.5666666666671</v>
      </c>
      <c r="F492" s="38">
        <v>1203.3333333333335</v>
      </c>
      <c r="G492" s="38">
        <v>1189.116666666667</v>
      </c>
      <c r="H492" s="38">
        <v>1242.0166666666671</v>
      </c>
      <c r="I492" s="38">
        <v>1256.2333333333338</v>
      </c>
      <c r="J492" s="38">
        <v>1268.4666666666672</v>
      </c>
      <c r="K492" s="31">
        <v>1244</v>
      </c>
      <c r="L492" s="31">
        <v>1217.55</v>
      </c>
      <c r="M492" s="31">
        <v>2.8803399999999999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234.35</v>
      </c>
      <c r="D493" s="38">
        <v>234.31666666666663</v>
      </c>
      <c r="E493" s="38">
        <v>233.68333333333328</v>
      </c>
      <c r="F493" s="38">
        <v>233.01666666666665</v>
      </c>
      <c r="G493" s="38">
        <v>232.3833333333333</v>
      </c>
      <c r="H493" s="38">
        <v>234.98333333333326</v>
      </c>
      <c r="I493" s="38">
        <v>235.61666666666665</v>
      </c>
      <c r="J493" s="38">
        <v>236.28333333333325</v>
      </c>
      <c r="K493" s="31">
        <v>234.95</v>
      </c>
      <c r="L493" s="31">
        <v>233.65</v>
      </c>
      <c r="M493" s="31">
        <v>38.579569999999997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307.7</v>
      </c>
      <c r="D494" s="38">
        <v>308.83333333333331</v>
      </c>
      <c r="E494" s="38">
        <v>305.01666666666665</v>
      </c>
      <c r="F494" s="38">
        <v>302.33333333333331</v>
      </c>
      <c r="G494" s="38">
        <v>298.51666666666665</v>
      </c>
      <c r="H494" s="38">
        <v>311.51666666666665</v>
      </c>
      <c r="I494" s="38">
        <v>315.33333333333337</v>
      </c>
      <c r="J494" s="38">
        <v>318.01666666666665</v>
      </c>
      <c r="K494" s="31">
        <v>312.64999999999998</v>
      </c>
      <c r="L494" s="31">
        <v>306.14999999999998</v>
      </c>
      <c r="M494" s="31">
        <v>2.98068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475.15</v>
      </c>
      <c r="D495" s="38">
        <v>472.36666666666662</v>
      </c>
      <c r="E495" s="38">
        <v>467.78333333333325</v>
      </c>
      <c r="F495" s="38">
        <v>460.41666666666663</v>
      </c>
      <c r="G495" s="38">
        <v>455.83333333333326</v>
      </c>
      <c r="H495" s="38">
        <v>479.73333333333323</v>
      </c>
      <c r="I495" s="38">
        <v>484.31666666666661</v>
      </c>
      <c r="J495" s="38">
        <v>491.68333333333322</v>
      </c>
      <c r="K495" s="31">
        <v>476.95</v>
      </c>
      <c r="L495" s="31">
        <v>465</v>
      </c>
      <c r="M495" s="31">
        <v>2.5022700000000002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1816</v>
      </c>
      <c r="D496" s="38">
        <v>1815.1666666666667</v>
      </c>
      <c r="E496" s="38">
        <v>1805.8333333333335</v>
      </c>
      <c r="F496" s="38">
        <v>1795.6666666666667</v>
      </c>
      <c r="G496" s="38">
        <v>1786.3333333333335</v>
      </c>
      <c r="H496" s="38">
        <v>1825.3333333333335</v>
      </c>
      <c r="I496" s="38">
        <v>1834.666666666667</v>
      </c>
      <c r="J496" s="38">
        <v>1844.8333333333335</v>
      </c>
      <c r="K496" s="31">
        <v>1824.5</v>
      </c>
      <c r="L496" s="31">
        <v>1805</v>
      </c>
      <c r="M496" s="31">
        <v>0.30314999999999998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2187.15</v>
      </c>
      <c r="D497" s="38">
        <v>2188.0666666666671</v>
      </c>
      <c r="E497" s="38">
        <v>2161.0833333333339</v>
      </c>
      <c r="F497" s="38">
        <v>2135.0166666666669</v>
      </c>
      <c r="G497" s="38">
        <v>2108.0333333333338</v>
      </c>
      <c r="H497" s="38">
        <v>2214.1333333333341</v>
      </c>
      <c r="I497" s="38">
        <v>2241.1166666666668</v>
      </c>
      <c r="J497" s="38">
        <v>2267.1833333333343</v>
      </c>
      <c r="K497" s="31">
        <v>2215.0500000000002</v>
      </c>
      <c r="L497" s="31">
        <v>2162</v>
      </c>
      <c r="M497" s="31">
        <v>0.19302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7.55</v>
      </c>
      <c r="D498" s="38">
        <v>7.583333333333333</v>
      </c>
      <c r="E498" s="38">
        <v>7.4666666666666659</v>
      </c>
      <c r="F498" s="38">
        <v>7.3833333333333329</v>
      </c>
      <c r="G498" s="38">
        <v>7.2666666666666657</v>
      </c>
      <c r="H498" s="38">
        <v>7.6666666666666661</v>
      </c>
      <c r="I498" s="38">
        <v>7.7833333333333332</v>
      </c>
      <c r="J498" s="38">
        <v>7.8666666666666663</v>
      </c>
      <c r="K498" s="31">
        <v>7.7</v>
      </c>
      <c r="L498" s="31">
        <v>7.5</v>
      </c>
      <c r="M498" s="31">
        <v>507.92309999999998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808.05</v>
      </c>
      <c r="D499" s="38">
        <v>807.23333333333323</v>
      </c>
      <c r="E499" s="38">
        <v>800.81666666666649</v>
      </c>
      <c r="F499" s="38">
        <v>793.58333333333326</v>
      </c>
      <c r="G499" s="38">
        <v>787.16666666666652</v>
      </c>
      <c r="H499" s="38">
        <v>814.46666666666647</v>
      </c>
      <c r="I499" s="38">
        <v>820.88333333333321</v>
      </c>
      <c r="J499" s="38">
        <v>828.11666666666645</v>
      </c>
      <c r="K499" s="31">
        <v>813.65</v>
      </c>
      <c r="L499" s="31">
        <v>800</v>
      </c>
      <c r="M499" s="31">
        <v>9.6403800000000004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317.95</v>
      </c>
      <c r="D500" s="38">
        <v>317.78333333333336</v>
      </c>
      <c r="E500" s="38">
        <v>313.06666666666672</v>
      </c>
      <c r="F500" s="38">
        <v>308.18333333333334</v>
      </c>
      <c r="G500" s="38">
        <v>303.4666666666667</v>
      </c>
      <c r="H500" s="38">
        <v>322.66666666666674</v>
      </c>
      <c r="I500" s="38">
        <v>327.38333333333333</v>
      </c>
      <c r="J500" s="38">
        <v>332.26666666666677</v>
      </c>
      <c r="K500" s="31">
        <v>322.5</v>
      </c>
      <c r="L500" s="31">
        <v>312.89999999999998</v>
      </c>
      <c r="M500" s="31">
        <v>7.18649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114.95</v>
      </c>
      <c r="D501" s="38">
        <v>115.33333333333333</v>
      </c>
      <c r="E501" s="38">
        <v>113.56666666666666</v>
      </c>
      <c r="F501" s="38">
        <v>112.18333333333334</v>
      </c>
      <c r="G501" s="38">
        <v>110.41666666666667</v>
      </c>
      <c r="H501" s="38">
        <v>116.71666666666665</v>
      </c>
      <c r="I501" s="38">
        <v>118.48333333333333</v>
      </c>
      <c r="J501" s="38">
        <v>119.86666666666665</v>
      </c>
      <c r="K501" s="31">
        <v>117.1</v>
      </c>
      <c r="L501" s="31">
        <v>113.95</v>
      </c>
      <c r="M501" s="31">
        <v>15.518940000000001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915.7</v>
      </c>
      <c r="D502" s="38">
        <v>920.38333333333333</v>
      </c>
      <c r="E502" s="38">
        <v>905.76666666666665</v>
      </c>
      <c r="F502" s="38">
        <v>895.83333333333337</v>
      </c>
      <c r="G502" s="38">
        <v>881.2166666666667</v>
      </c>
      <c r="H502" s="38">
        <v>930.31666666666661</v>
      </c>
      <c r="I502" s="38">
        <v>944.93333333333317</v>
      </c>
      <c r="J502" s="38">
        <v>954.86666666666656</v>
      </c>
      <c r="K502" s="31">
        <v>935</v>
      </c>
      <c r="L502" s="31">
        <v>910.45</v>
      </c>
      <c r="M502" s="31">
        <v>1.0197499999999999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1595.5</v>
      </c>
      <c r="D503" s="38">
        <v>1591</v>
      </c>
      <c r="E503" s="38">
        <v>1579.5</v>
      </c>
      <c r="F503" s="38">
        <v>1563.5</v>
      </c>
      <c r="G503" s="38">
        <v>1552</v>
      </c>
      <c r="H503" s="38">
        <v>1607</v>
      </c>
      <c r="I503" s="38">
        <v>1618.5</v>
      </c>
      <c r="J503" s="38">
        <v>1634.5</v>
      </c>
      <c r="K503" s="31">
        <v>1602.5</v>
      </c>
      <c r="L503" s="31">
        <v>1575</v>
      </c>
      <c r="M503" s="31">
        <v>0.52837000000000001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414.6</v>
      </c>
      <c r="D504" s="38">
        <v>414.5333333333333</v>
      </c>
      <c r="E504" s="38">
        <v>411.71666666666658</v>
      </c>
      <c r="F504" s="38">
        <v>408.83333333333326</v>
      </c>
      <c r="G504" s="38">
        <v>406.01666666666654</v>
      </c>
      <c r="H504" s="38">
        <v>417.41666666666663</v>
      </c>
      <c r="I504" s="38">
        <v>420.23333333333335</v>
      </c>
      <c r="J504" s="38">
        <v>423.11666666666667</v>
      </c>
      <c r="K504" s="31">
        <v>417.35</v>
      </c>
      <c r="L504" s="31">
        <v>411.65</v>
      </c>
      <c r="M504" s="31">
        <v>36.671300000000002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16.95</v>
      </c>
      <c r="D505" s="38">
        <v>16.916666666666668</v>
      </c>
      <c r="E505" s="38">
        <v>16.783333333333335</v>
      </c>
      <c r="F505" s="38">
        <v>16.616666666666667</v>
      </c>
      <c r="G505" s="38">
        <v>16.483333333333334</v>
      </c>
      <c r="H505" s="38">
        <v>17.083333333333336</v>
      </c>
      <c r="I505" s="38">
        <v>17.216666666666669</v>
      </c>
      <c r="J505" s="31">
        <v>17.383333333333336</v>
      </c>
      <c r="K505" s="31">
        <v>17.05</v>
      </c>
      <c r="L505" s="31">
        <v>16.75</v>
      </c>
      <c r="M505" s="58">
        <v>794.37088000000006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271.10000000000002</v>
      </c>
      <c r="D506" s="38">
        <v>271.63333333333338</v>
      </c>
      <c r="E506" s="38">
        <v>267.96666666666675</v>
      </c>
      <c r="F506" s="38">
        <v>264.83333333333337</v>
      </c>
      <c r="G506" s="38">
        <v>261.16666666666674</v>
      </c>
      <c r="H506" s="38">
        <v>274.76666666666677</v>
      </c>
      <c r="I506" s="38">
        <v>278.43333333333339</v>
      </c>
      <c r="J506" s="31">
        <v>281.56666666666678</v>
      </c>
      <c r="K506" s="31">
        <v>275.3</v>
      </c>
      <c r="L506" s="31">
        <v>268.5</v>
      </c>
      <c r="M506" s="58">
        <v>87.490880000000004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512.9</v>
      </c>
      <c r="D507" s="38">
        <v>509.98333333333329</v>
      </c>
      <c r="E507" s="38">
        <v>505.01666666666654</v>
      </c>
      <c r="F507" s="38">
        <v>497.13333333333327</v>
      </c>
      <c r="G507" s="38">
        <v>492.16666666666652</v>
      </c>
      <c r="H507" s="38">
        <v>517.86666666666656</v>
      </c>
      <c r="I507" s="38">
        <v>522.83333333333337</v>
      </c>
      <c r="J507" s="38">
        <v>530.71666666666658</v>
      </c>
      <c r="K507" s="31">
        <v>514.95000000000005</v>
      </c>
      <c r="L507" s="31">
        <v>502.1</v>
      </c>
      <c r="M507" s="31">
        <v>8.8120399999999997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13383.55</v>
      </c>
      <c r="D508" s="38">
        <v>13438.116666666667</v>
      </c>
      <c r="E508" s="38">
        <v>13248.933333333334</v>
      </c>
      <c r="F508" s="38">
        <v>13114.316666666668</v>
      </c>
      <c r="G508" s="38">
        <v>12925.133333333335</v>
      </c>
      <c r="H508" s="38">
        <v>13572.733333333334</v>
      </c>
      <c r="I508" s="38">
        <v>13761.916666666664</v>
      </c>
      <c r="J508" s="38">
        <v>13896.533333333333</v>
      </c>
      <c r="K508" s="31">
        <v>13627.3</v>
      </c>
      <c r="L508" s="31">
        <v>13303.5</v>
      </c>
      <c r="M508" s="31">
        <v>3.6940000000000001E-2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89.75</v>
      </c>
      <c r="D509" s="38">
        <v>89.516666666666666</v>
      </c>
      <c r="E509" s="38">
        <v>88.533333333333331</v>
      </c>
      <c r="F509" s="38">
        <v>87.316666666666663</v>
      </c>
      <c r="G509" s="38">
        <v>86.333333333333329</v>
      </c>
      <c r="H509" s="38">
        <v>90.733333333333334</v>
      </c>
      <c r="I509" s="38">
        <v>91.716666666666654</v>
      </c>
      <c r="J509" s="31">
        <v>92.933333333333337</v>
      </c>
      <c r="K509" s="31">
        <v>90.5</v>
      </c>
      <c r="L509" s="31">
        <v>88.3</v>
      </c>
      <c r="M509" s="58">
        <v>367.55759999999998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653.1</v>
      </c>
      <c r="D510" s="38">
        <v>651.63333333333333</v>
      </c>
      <c r="E510" s="38">
        <v>646.56666666666661</v>
      </c>
      <c r="F510" s="38">
        <v>640.0333333333333</v>
      </c>
      <c r="G510" s="38">
        <v>634.96666666666658</v>
      </c>
      <c r="H510" s="38">
        <v>658.16666666666663</v>
      </c>
      <c r="I510" s="38">
        <v>663.23333333333346</v>
      </c>
      <c r="J510" s="38">
        <v>669.76666666666665</v>
      </c>
      <c r="K510" s="31">
        <v>656.7</v>
      </c>
      <c r="L510" s="31">
        <v>645.1</v>
      </c>
      <c r="M510" s="31">
        <v>13.285209999999999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1563.15</v>
      </c>
      <c r="D511" s="38">
        <v>1563.3833333333332</v>
      </c>
      <c r="E511" s="38">
        <v>1551.7666666666664</v>
      </c>
      <c r="F511" s="38">
        <v>1540.3833333333332</v>
      </c>
      <c r="G511" s="38">
        <v>1528.7666666666664</v>
      </c>
      <c r="H511" s="38">
        <v>1574.7666666666664</v>
      </c>
      <c r="I511" s="38">
        <v>1586.3833333333332</v>
      </c>
      <c r="J511" s="38">
        <v>1597.7666666666664</v>
      </c>
      <c r="K511" s="31">
        <v>1575</v>
      </c>
      <c r="L511" s="31">
        <v>1552</v>
      </c>
      <c r="M511" s="31">
        <v>2.1463199999999998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6"/>
  <sheetViews>
    <sheetView zoomScale="85" zoomScaleNormal="85" workbookViewId="0">
      <pane ySplit="9" topLeftCell="A10" activePane="bottomLeft" state="frozen"/>
      <selection pane="bottomLeft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3"/>
      <c r="B5" s="354"/>
      <c r="C5" s="353"/>
      <c r="D5" s="354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5" t="s">
        <v>567</v>
      </c>
      <c r="C7" s="354"/>
      <c r="D7" s="7">
        <f>Main!B10</f>
        <v>45160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45159</v>
      </c>
      <c r="B10" s="32">
        <v>543319</v>
      </c>
      <c r="C10" s="31" t="s">
        <v>1094</v>
      </c>
      <c r="D10" s="31" t="s">
        <v>1134</v>
      </c>
      <c r="E10" s="31" t="s">
        <v>576</v>
      </c>
      <c r="F10" s="93">
        <v>208000</v>
      </c>
      <c r="G10" s="32">
        <v>10.93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45159</v>
      </c>
      <c r="B11" s="32">
        <v>543319</v>
      </c>
      <c r="C11" s="31" t="s">
        <v>1094</v>
      </c>
      <c r="D11" s="31" t="s">
        <v>1108</v>
      </c>
      <c r="E11" s="31" t="s">
        <v>576</v>
      </c>
      <c r="F11" s="93">
        <v>56000</v>
      </c>
      <c r="G11" s="32">
        <v>10.93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45159</v>
      </c>
      <c r="B12" s="32">
        <v>543319</v>
      </c>
      <c r="C12" s="31" t="s">
        <v>1094</v>
      </c>
      <c r="D12" s="31" t="s">
        <v>1135</v>
      </c>
      <c r="E12" s="31" t="s">
        <v>576</v>
      </c>
      <c r="F12" s="93">
        <v>144000</v>
      </c>
      <c r="G12" s="32">
        <v>10.93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45159</v>
      </c>
      <c r="B13" s="32">
        <v>543319</v>
      </c>
      <c r="C13" s="31" t="s">
        <v>1094</v>
      </c>
      <c r="D13" s="31" t="s">
        <v>1136</v>
      </c>
      <c r="E13" s="31" t="s">
        <v>577</v>
      </c>
      <c r="F13" s="93">
        <v>400000</v>
      </c>
      <c r="G13" s="32">
        <v>10.93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45159</v>
      </c>
      <c r="B14" s="32">
        <v>543938</v>
      </c>
      <c r="C14" s="31" t="s">
        <v>1095</v>
      </c>
      <c r="D14" s="31" t="s">
        <v>1137</v>
      </c>
      <c r="E14" s="31" t="s">
        <v>576</v>
      </c>
      <c r="F14" s="93">
        <v>22400</v>
      </c>
      <c r="G14" s="32">
        <v>159.71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45159</v>
      </c>
      <c r="B15" s="32">
        <v>543453</v>
      </c>
      <c r="C15" s="31" t="s">
        <v>1072</v>
      </c>
      <c r="D15" s="31" t="s">
        <v>1138</v>
      </c>
      <c r="E15" s="31" t="s">
        <v>577</v>
      </c>
      <c r="F15" s="93">
        <v>27000</v>
      </c>
      <c r="G15" s="32">
        <v>130.82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45159</v>
      </c>
      <c r="B16" s="32">
        <v>543453</v>
      </c>
      <c r="C16" s="31" t="s">
        <v>1072</v>
      </c>
      <c r="D16" s="31" t="s">
        <v>1138</v>
      </c>
      <c r="E16" s="31" t="s">
        <v>576</v>
      </c>
      <c r="F16" s="93">
        <v>28500</v>
      </c>
      <c r="G16" s="32">
        <v>131.63999999999999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45159</v>
      </c>
      <c r="B17" s="32">
        <v>543453</v>
      </c>
      <c r="C17" s="31" t="s">
        <v>1072</v>
      </c>
      <c r="D17" s="31" t="s">
        <v>1139</v>
      </c>
      <c r="E17" s="31" t="s">
        <v>576</v>
      </c>
      <c r="F17" s="93">
        <v>30000</v>
      </c>
      <c r="G17" s="32">
        <v>130.58000000000001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45159</v>
      </c>
      <c r="B18" s="32">
        <v>543453</v>
      </c>
      <c r="C18" s="31" t="s">
        <v>1072</v>
      </c>
      <c r="D18" s="31" t="s">
        <v>1140</v>
      </c>
      <c r="E18" s="31" t="s">
        <v>577</v>
      </c>
      <c r="F18" s="93">
        <v>39000</v>
      </c>
      <c r="G18" s="32">
        <v>131.03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45159</v>
      </c>
      <c r="B19" s="32">
        <v>543453</v>
      </c>
      <c r="C19" s="31" t="s">
        <v>1072</v>
      </c>
      <c r="D19" s="31" t="s">
        <v>1140</v>
      </c>
      <c r="E19" s="31" t="s">
        <v>576</v>
      </c>
      <c r="F19" s="93">
        <v>43500</v>
      </c>
      <c r="G19" s="32">
        <v>131.62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45159</v>
      </c>
      <c r="B20" s="32">
        <v>543453</v>
      </c>
      <c r="C20" s="31" t="s">
        <v>1072</v>
      </c>
      <c r="D20" s="31" t="s">
        <v>1096</v>
      </c>
      <c r="E20" s="31" t="s">
        <v>577</v>
      </c>
      <c r="F20" s="93">
        <v>84000</v>
      </c>
      <c r="G20" s="32">
        <v>131.6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45159</v>
      </c>
      <c r="B21" s="32">
        <v>543453</v>
      </c>
      <c r="C21" s="31" t="s">
        <v>1072</v>
      </c>
      <c r="D21" s="31" t="s">
        <v>1096</v>
      </c>
      <c r="E21" s="31" t="s">
        <v>576</v>
      </c>
      <c r="F21" s="93">
        <v>9000</v>
      </c>
      <c r="G21" s="32">
        <v>130.11000000000001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45159</v>
      </c>
      <c r="B22" s="32">
        <v>539277</v>
      </c>
      <c r="C22" s="31" t="s">
        <v>1141</v>
      </c>
      <c r="D22" s="31" t="s">
        <v>1142</v>
      </c>
      <c r="E22" s="31" t="s">
        <v>577</v>
      </c>
      <c r="F22" s="93">
        <v>12000000</v>
      </c>
      <c r="G22" s="32">
        <v>0.66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45159</v>
      </c>
      <c r="B23" s="32">
        <v>524828</v>
      </c>
      <c r="C23" s="31" t="s">
        <v>1143</v>
      </c>
      <c r="D23" s="31" t="s">
        <v>1144</v>
      </c>
      <c r="E23" s="31" t="s">
        <v>576</v>
      </c>
      <c r="F23" s="93">
        <v>29150</v>
      </c>
      <c r="G23" s="32">
        <v>211.57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45159</v>
      </c>
      <c r="B24" s="32">
        <v>508664</v>
      </c>
      <c r="C24" s="31" t="s">
        <v>1145</v>
      </c>
      <c r="D24" s="31" t="s">
        <v>1146</v>
      </c>
      <c r="E24" s="31" t="s">
        <v>577</v>
      </c>
      <c r="F24" s="93">
        <v>247715</v>
      </c>
      <c r="G24" s="32">
        <v>33.159999999999997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45159</v>
      </c>
      <c r="B25" s="32">
        <v>508664</v>
      </c>
      <c r="C25" s="31" t="s">
        <v>1145</v>
      </c>
      <c r="D25" s="31" t="s">
        <v>1147</v>
      </c>
      <c r="E25" s="31" t="s">
        <v>577</v>
      </c>
      <c r="F25" s="93">
        <v>98772</v>
      </c>
      <c r="G25" s="32">
        <v>33.159999999999997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45159</v>
      </c>
      <c r="B26" s="32">
        <v>540023</v>
      </c>
      <c r="C26" s="31" t="s">
        <v>1148</v>
      </c>
      <c r="D26" s="31" t="s">
        <v>1149</v>
      </c>
      <c r="E26" s="31" t="s">
        <v>577</v>
      </c>
      <c r="F26" s="93">
        <v>1750300</v>
      </c>
      <c r="G26" s="32">
        <v>6.5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45159</v>
      </c>
      <c r="B27" s="32">
        <v>540023</v>
      </c>
      <c r="C27" s="31" t="s">
        <v>1148</v>
      </c>
      <c r="D27" s="31" t="s">
        <v>1150</v>
      </c>
      <c r="E27" s="31" t="s">
        <v>576</v>
      </c>
      <c r="F27" s="93">
        <v>1750000</v>
      </c>
      <c r="G27" s="32">
        <v>6.5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45159</v>
      </c>
      <c r="B28" s="32">
        <v>538770</v>
      </c>
      <c r="C28" s="31" t="s">
        <v>1151</v>
      </c>
      <c r="D28" s="31" t="s">
        <v>1152</v>
      </c>
      <c r="E28" s="31" t="s">
        <v>577</v>
      </c>
      <c r="F28" s="93">
        <v>48821</v>
      </c>
      <c r="G28" s="32">
        <v>24.21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45159</v>
      </c>
      <c r="B29" s="32">
        <v>543516</v>
      </c>
      <c r="C29" s="31" t="s">
        <v>1060</v>
      </c>
      <c r="D29" s="31" t="s">
        <v>1097</v>
      </c>
      <c r="E29" s="31" t="s">
        <v>577</v>
      </c>
      <c r="F29" s="93">
        <v>21000</v>
      </c>
      <c r="G29" s="32">
        <v>108.75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45159</v>
      </c>
      <c r="B30" s="32">
        <v>543516</v>
      </c>
      <c r="C30" s="31" t="s">
        <v>1060</v>
      </c>
      <c r="D30" s="31" t="s">
        <v>1153</v>
      </c>
      <c r="E30" s="31" t="s">
        <v>576</v>
      </c>
      <c r="F30" s="93">
        <v>9000</v>
      </c>
      <c r="G30" s="32">
        <v>108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45159</v>
      </c>
      <c r="B31" s="32">
        <v>543516</v>
      </c>
      <c r="C31" s="31" t="s">
        <v>1060</v>
      </c>
      <c r="D31" s="31" t="s">
        <v>1153</v>
      </c>
      <c r="E31" s="31" t="s">
        <v>577</v>
      </c>
      <c r="F31" s="93">
        <v>9000</v>
      </c>
      <c r="G31" s="32">
        <v>110.57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45159</v>
      </c>
      <c r="B32" s="32">
        <v>531913</v>
      </c>
      <c r="C32" s="31" t="s">
        <v>1019</v>
      </c>
      <c r="D32" s="31" t="s">
        <v>1154</v>
      </c>
      <c r="E32" s="31" t="s">
        <v>576</v>
      </c>
      <c r="F32" s="93">
        <v>49977</v>
      </c>
      <c r="G32" s="32">
        <v>9.0500000000000007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45159</v>
      </c>
      <c r="B33" s="32">
        <v>531913</v>
      </c>
      <c r="C33" s="31" t="s">
        <v>1019</v>
      </c>
      <c r="D33" s="31" t="s">
        <v>1155</v>
      </c>
      <c r="E33" s="31" t="s">
        <v>576</v>
      </c>
      <c r="F33" s="93">
        <v>40298</v>
      </c>
      <c r="G33" s="32">
        <v>9.06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45159</v>
      </c>
      <c r="B34" s="32">
        <v>531913</v>
      </c>
      <c r="C34" s="31" t="s">
        <v>1019</v>
      </c>
      <c r="D34" s="31" t="s">
        <v>930</v>
      </c>
      <c r="E34" s="31" t="s">
        <v>577</v>
      </c>
      <c r="F34" s="93">
        <v>100000</v>
      </c>
      <c r="G34" s="32">
        <v>9.09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45159</v>
      </c>
      <c r="B35" s="32">
        <v>531913</v>
      </c>
      <c r="C35" s="31" t="s">
        <v>1019</v>
      </c>
      <c r="D35" s="31" t="s">
        <v>1074</v>
      </c>
      <c r="E35" s="31" t="s">
        <v>576</v>
      </c>
      <c r="F35" s="93">
        <v>44704</v>
      </c>
      <c r="G35" s="32">
        <v>9.06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45159</v>
      </c>
      <c r="B36" s="32">
        <v>531913</v>
      </c>
      <c r="C36" s="31" t="s">
        <v>1019</v>
      </c>
      <c r="D36" s="31" t="s">
        <v>1074</v>
      </c>
      <c r="E36" s="31" t="s">
        <v>577</v>
      </c>
      <c r="F36" s="93">
        <v>1749</v>
      </c>
      <c r="G36" s="32">
        <v>8.57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45159</v>
      </c>
      <c r="B37" s="32">
        <v>531913</v>
      </c>
      <c r="C37" s="31" t="s">
        <v>1019</v>
      </c>
      <c r="D37" s="31" t="s">
        <v>1099</v>
      </c>
      <c r="E37" s="31" t="s">
        <v>576</v>
      </c>
      <c r="F37" s="93">
        <v>35992</v>
      </c>
      <c r="G37" s="32">
        <v>9.09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45159</v>
      </c>
      <c r="B38" s="32">
        <v>543546</v>
      </c>
      <c r="C38" s="31" t="s">
        <v>1073</v>
      </c>
      <c r="D38" s="31" t="s">
        <v>1098</v>
      </c>
      <c r="E38" s="31" t="s">
        <v>577</v>
      </c>
      <c r="F38" s="93">
        <v>180000</v>
      </c>
      <c r="G38" s="32">
        <v>4.76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45159</v>
      </c>
      <c r="B39" s="32">
        <v>543546</v>
      </c>
      <c r="C39" s="31" t="s">
        <v>1073</v>
      </c>
      <c r="D39" s="31" t="s">
        <v>1075</v>
      </c>
      <c r="E39" s="31" t="s">
        <v>577</v>
      </c>
      <c r="F39" s="93">
        <v>1540000</v>
      </c>
      <c r="G39" s="32">
        <v>4.7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45159</v>
      </c>
      <c r="B40" s="32">
        <v>543546</v>
      </c>
      <c r="C40" s="31" t="s">
        <v>1073</v>
      </c>
      <c r="D40" s="31" t="s">
        <v>1075</v>
      </c>
      <c r="E40" s="31" t="s">
        <v>576</v>
      </c>
      <c r="F40" s="93">
        <v>10000</v>
      </c>
      <c r="G40" s="32">
        <v>4.68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45159</v>
      </c>
      <c r="B41" s="32">
        <v>543546</v>
      </c>
      <c r="C41" s="31" t="s">
        <v>1073</v>
      </c>
      <c r="D41" s="31" t="s">
        <v>930</v>
      </c>
      <c r="E41" s="31" t="s">
        <v>577</v>
      </c>
      <c r="F41" s="93">
        <v>240000</v>
      </c>
      <c r="G41" s="32">
        <v>4.68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45159</v>
      </c>
      <c r="B42" s="32">
        <v>543546</v>
      </c>
      <c r="C42" s="31" t="s">
        <v>1073</v>
      </c>
      <c r="D42" s="31" t="s">
        <v>930</v>
      </c>
      <c r="E42" s="31" t="s">
        <v>576</v>
      </c>
      <c r="F42" s="93">
        <v>240000</v>
      </c>
      <c r="G42" s="32">
        <v>4.68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45159</v>
      </c>
      <c r="B43" s="32">
        <v>543769</v>
      </c>
      <c r="C43" s="31" t="s">
        <v>1100</v>
      </c>
      <c r="D43" s="31" t="s">
        <v>1156</v>
      </c>
      <c r="E43" s="31" t="s">
        <v>577</v>
      </c>
      <c r="F43" s="93">
        <v>92000</v>
      </c>
      <c r="G43" s="32">
        <v>16.79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45159</v>
      </c>
      <c r="B44" s="32">
        <v>543769</v>
      </c>
      <c r="C44" s="31" t="s">
        <v>1100</v>
      </c>
      <c r="D44" s="31" t="s">
        <v>930</v>
      </c>
      <c r="E44" s="31" t="s">
        <v>577</v>
      </c>
      <c r="F44" s="93">
        <v>116000</v>
      </c>
      <c r="G44" s="32">
        <v>20.2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45159</v>
      </c>
      <c r="B45" s="32">
        <v>502901</v>
      </c>
      <c r="C45" s="31" t="s">
        <v>1157</v>
      </c>
      <c r="D45" s="31" t="s">
        <v>1158</v>
      </c>
      <c r="E45" s="31" t="s">
        <v>577</v>
      </c>
      <c r="F45" s="93">
        <v>500</v>
      </c>
      <c r="G45" s="32">
        <v>3700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45159</v>
      </c>
      <c r="B46" s="32">
        <v>502901</v>
      </c>
      <c r="C46" s="31" t="s">
        <v>1157</v>
      </c>
      <c r="D46" s="31" t="s">
        <v>1159</v>
      </c>
      <c r="E46" s="31" t="s">
        <v>576</v>
      </c>
      <c r="F46" s="93">
        <v>500</v>
      </c>
      <c r="G46" s="32">
        <v>3700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45159</v>
      </c>
      <c r="B47" s="32">
        <v>542924</v>
      </c>
      <c r="C47" s="31" t="s">
        <v>1076</v>
      </c>
      <c r="D47" s="31" t="s">
        <v>1160</v>
      </c>
      <c r="E47" s="31" t="s">
        <v>577</v>
      </c>
      <c r="F47" s="93">
        <v>70000</v>
      </c>
      <c r="G47" s="32">
        <v>3.71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45159</v>
      </c>
      <c r="B48" s="32">
        <v>539679</v>
      </c>
      <c r="C48" s="31" t="s">
        <v>1077</v>
      </c>
      <c r="D48" s="31" t="s">
        <v>1161</v>
      </c>
      <c r="E48" s="31" t="s">
        <v>576</v>
      </c>
      <c r="F48" s="93">
        <v>53707</v>
      </c>
      <c r="G48" s="32">
        <v>22.57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45159</v>
      </c>
      <c r="B49" s="32">
        <v>540385</v>
      </c>
      <c r="C49" s="31" t="s">
        <v>1162</v>
      </c>
      <c r="D49" s="31" t="s">
        <v>1163</v>
      </c>
      <c r="E49" s="31" t="s">
        <v>576</v>
      </c>
      <c r="F49" s="93">
        <v>18810</v>
      </c>
      <c r="G49" s="32">
        <v>8.9700000000000006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45159</v>
      </c>
      <c r="B50" s="32">
        <v>540385</v>
      </c>
      <c r="C50" s="31" t="s">
        <v>1162</v>
      </c>
      <c r="D50" s="31" t="s">
        <v>1164</v>
      </c>
      <c r="E50" s="31" t="s">
        <v>577</v>
      </c>
      <c r="F50" s="93">
        <v>27460</v>
      </c>
      <c r="G50" s="32">
        <v>8.9700000000000006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45159</v>
      </c>
      <c r="B51" s="32">
        <v>543207</v>
      </c>
      <c r="C51" s="31" t="s">
        <v>1165</v>
      </c>
      <c r="D51" s="31" t="s">
        <v>1166</v>
      </c>
      <c r="E51" s="31" t="s">
        <v>576</v>
      </c>
      <c r="F51" s="93">
        <v>1808</v>
      </c>
      <c r="G51" s="32">
        <v>9.19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45159</v>
      </c>
      <c r="B52" s="32">
        <v>543207</v>
      </c>
      <c r="C52" s="31" t="s">
        <v>1165</v>
      </c>
      <c r="D52" s="31" t="s">
        <v>1166</v>
      </c>
      <c r="E52" s="31" t="s">
        <v>577</v>
      </c>
      <c r="F52" s="93">
        <v>62394</v>
      </c>
      <c r="G52" s="32">
        <v>9.7200000000000006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45159</v>
      </c>
      <c r="B53" s="32">
        <v>530557</v>
      </c>
      <c r="C53" s="31" t="s">
        <v>1038</v>
      </c>
      <c r="D53" s="31" t="s">
        <v>1039</v>
      </c>
      <c r="E53" s="31" t="s">
        <v>577</v>
      </c>
      <c r="F53" s="93">
        <v>18195670</v>
      </c>
      <c r="G53" s="32">
        <v>0.62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45159</v>
      </c>
      <c r="B54" s="32">
        <v>530557</v>
      </c>
      <c r="C54" s="31" t="s">
        <v>1038</v>
      </c>
      <c r="D54" s="31" t="s">
        <v>1039</v>
      </c>
      <c r="E54" s="31" t="s">
        <v>576</v>
      </c>
      <c r="F54" s="93">
        <v>16875157</v>
      </c>
      <c r="G54" s="32">
        <v>0.62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45159</v>
      </c>
      <c r="B55" s="32">
        <v>539495</v>
      </c>
      <c r="C55" s="31" t="s">
        <v>1167</v>
      </c>
      <c r="D55" s="31" t="s">
        <v>1168</v>
      </c>
      <c r="E55" s="31" t="s">
        <v>576</v>
      </c>
      <c r="F55" s="93">
        <v>20237</v>
      </c>
      <c r="G55" s="32">
        <v>36.47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45159</v>
      </c>
      <c r="B56" s="32">
        <v>539495</v>
      </c>
      <c r="C56" s="31" t="s">
        <v>1167</v>
      </c>
      <c r="D56" s="31" t="s">
        <v>1169</v>
      </c>
      <c r="E56" s="31" t="s">
        <v>577</v>
      </c>
      <c r="F56" s="93">
        <v>20474</v>
      </c>
      <c r="G56" s="32">
        <v>36.47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45159</v>
      </c>
      <c r="B57" s="32">
        <v>538714</v>
      </c>
      <c r="C57" s="31" t="s">
        <v>1170</v>
      </c>
      <c r="D57" s="31" t="s">
        <v>1171</v>
      </c>
      <c r="E57" s="31" t="s">
        <v>577</v>
      </c>
      <c r="F57" s="93">
        <v>68612</v>
      </c>
      <c r="G57" s="32">
        <v>74.42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45159</v>
      </c>
      <c r="B58" s="32">
        <v>538714</v>
      </c>
      <c r="C58" s="31" t="s">
        <v>1170</v>
      </c>
      <c r="D58" s="31" t="s">
        <v>1172</v>
      </c>
      <c r="E58" s="31" t="s">
        <v>577</v>
      </c>
      <c r="F58" s="93">
        <v>55000</v>
      </c>
      <c r="G58" s="32">
        <v>74.040000000000006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45159</v>
      </c>
      <c r="B59" s="32">
        <v>538714</v>
      </c>
      <c r="C59" s="31" t="s">
        <v>1170</v>
      </c>
      <c r="D59" s="31" t="s">
        <v>1173</v>
      </c>
      <c r="E59" s="31" t="s">
        <v>576</v>
      </c>
      <c r="F59" s="93">
        <v>112793</v>
      </c>
      <c r="G59" s="32">
        <v>74.239999999999995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45159</v>
      </c>
      <c r="B60" s="32">
        <v>539124</v>
      </c>
      <c r="C60" s="31" t="s">
        <v>1174</v>
      </c>
      <c r="D60" s="31" t="s">
        <v>1175</v>
      </c>
      <c r="E60" s="31" t="s">
        <v>577</v>
      </c>
      <c r="F60" s="93">
        <v>60846</v>
      </c>
      <c r="G60" s="32">
        <v>30.93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45159</v>
      </c>
      <c r="B61" s="32">
        <v>539124</v>
      </c>
      <c r="C61" s="31" t="s">
        <v>1174</v>
      </c>
      <c r="D61" s="31" t="s">
        <v>1176</v>
      </c>
      <c r="E61" s="31" t="s">
        <v>576</v>
      </c>
      <c r="F61" s="93">
        <v>50000</v>
      </c>
      <c r="G61" s="32">
        <v>31.36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45159</v>
      </c>
      <c r="B62" s="32">
        <v>543366</v>
      </c>
      <c r="C62" s="31" t="s">
        <v>982</v>
      </c>
      <c r="D62" s="31" t="s">
        <v>1061</v>
      </c>
      <c r="E62" s="31" t="s">
        <v>577</v>
      </c>
      <c r="F62" s="93">
        <v>8400</v>
      </c>
      <c r="G62" s="32">
        <v>80.150000000000006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45159</v>
      </c>
      <c r="B63" s="32">
        <v>543366</v>
      </c>
      <c r="C63" s="31" t="s">
        <v>982</v>
      </c>
      <c r="D63" s="31" t="s">
        <v>1101</v>
      </c>
      <c r="E63" s="31" t="s">
        <v>577</v>
      </c>
      <c r="F63" s="93">
        <v>1200</v>
      </c>
      <c r="G63" s="32">
        <v>79.5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45159</v>
      </c>
      <c r="B64" s="32">
        <v>543366</v>
      </c>
      <c r="C64" s="31" t="s">
        <v>982</v>
      </c>
      <c r="D64" s="31" t="s">
        <v>1101</v>
      </c>
      <c r="E64" s="31" t="s">
        <v>577</v>
      </c>
      <c r="F64" s="93">
        <v>4800</v>
      </c>
      <c r="G64" s="32">
        <v>80.75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45159</v>
      </c>
      <c r="B65" s="32">
        <v>543366</v>
      </c>
      <c r="C65" s="31" t="s">
        <v>982</v>
      </c>
      <c r="D65" s="31" t="s">
        <v>1177</v>
      </c>
      <c r="E65" s="31" t="s">
        <v>577</v>
      </c>
      <c r="F65" s="93">
        <v>10800</v>
      </c>
      <c r="G65" s="32">
        <v>79.77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45159</v>
      </c>
      <c r="B66" s="32">
        <v>543366</v>
      </c>
      <c r="C66" s="31" t="s">
        <v>982</v>
      </c>
      <c r="D66" s="31" t="s">
        <v>1102</v>
      </c>
      <c r="E66" s="31" t="s">
        <v>577</v>
      </c>
      <c r="F66" s="93">
        <v>12000</v>
      </c>
      <c r="G66" s="32">
        <v>80.16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45159</v>
      </c>
      <c r="B67" s="32">
        <v>543366</v>
      </c>
      <c r="C67" s="31" t="s">
        <v>982</v>
      </c>
      <c r="D67" s="31" t="s">
        <v>1178</v>
      </c>
      <c r="E67" s="31" t="s">
        <v>577</v>
      </c>
      <c r="F67" s="93">
        <v>6000</v>
      </c>
      <c r="G67" s="32">
        <v>80.680000000000007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45159</v>
      </c>
      <c r="B68" s="32">
        <v>543366</v>
      </c>
      <c r="C68" s="31" t="s">
        <v>982</v>
      </c>
      <c r="D68" s="31" t="s">
        <v>1178</v>
      </c>
      <c r="E68" s="31" t="s">
        <v>577</v>
      </c>
      <c r="F68" s="93">
        <v>2400</v>
      </c>
      <c r="G68" s="32">
        <v>80.13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45159</v>
      </c>
      <c r="B69" s="32">
        <v>543537</v>
      </c>
      <c r="C69" s="31" t="s">
        <v>1179</v>
      </c>
      <c r="D69" s="31" t="s">
        <v>1180</v>
      </c>
      <c r="E69" s="31" t="s">
        <v>577</v>
      </c>
      <c r="F69" s="93">
        <v>112000</v>
      </c>
      <c r="G69" s="32">
        <v>70.680000000000007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45159</v>
      </c>
      <c r="B70" s="32">
        <v>543537</v>
      </c>
      <c r="C70" s="31" t="s">
        <v>1179</v>
      </c>
      <c r="D70" s="31" t="s">
        <v>1181</v>
      </c>
      <c r="E70" s="31" t="s">
        <v>577</v>
      </c>
      <c r="F70" s="93">
        <v>50000</v>
      </c>
      <c r="G70" s="32">
        <v>71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45159</v>
      </c>
      <c r="B71" s="32">
        <v>543537</v>
      </c>
      <c r="C71" s="31" t="s">
        <v>1179</v>
      </c>
      <c r="D71" s="31" t="s">
        <v>1182</v>
      </c>
      <c r="E71" s="31" t="s">
        <v>577</v>
      </c>
      <c r="F71" s="93">
        <v>22000</v>
      </c>
      <c r="G71" s="32">
        <v>73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45159</v>
      </c>
      <c r="B72" s="32">
        <v>543537</v>
      </c>
      <c r="C72" s="31" t="s">
        <v>1179</v>
      </c>
      <c r="D72" s="31" t="s">
        <v>1183</v>
      </c>
      <c r="E72" s="31" t="s">
        <v>577</v>
      </c>
      <c r="F72" s="93">
        <v>108000</v>
      </c>
      <c r="G72" s="32">
        <v>72.58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45159</v>
      </c>
      <c r="B73" s="32">
        <v>543537</v>
      </c>
      <c r="C73" s="31" t="s">
        <v>1179</v>
      </c>
      <c r="D73" s="31" t="s">
        <v>1184</v>
      </c>
      <c r="E73" s="31" t="s">
        <v>577</v>
      </c>
      <c r="F73" s="93">
        <v>32000</v>
      </c>
      <c r="G73" s="32">
        <v>72.5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45159</v>
      </c>
      <c r="B74" s="32">
        <v>543537</v>
      </c>
      <c r="C74" s="31" t="s">
        <v>1179</v>
      </c>
      <c r="D74" s="31" t="s">
        <v>1185</v>
      </c>
      <c r="E74" s="31" t="s">
        <v>577</v>
      </c>
      <c r="F74" s="93">
        <v>18000</v>
      </c>
      <c r="G74" s="32">
        <v>73.5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45159</v>
      </c>
      <c r="B75" s="32">
        <v>543537</v>
      </c>
      <c r="C75" s="31" t="s">
        <v>1179</v>
      </c>
      <c r="D75" s="31" t="s">
        <v>1186</v>
      </c>
      <c r="E75" s="31" t="s">
        <v>577</v>
      </c>
      <c r="F75" s="93">
        <v>48000</v>
      </c>
      <c r="G75" s="32">
        <v>72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45159</v>
      </c>
      <c r="B76" s="32">
        <v>543537</v>
      </c>
      <c r="C76" s="31" t="s">
        <v>1179</v>
      </c>
      <c r="D76" s="31" t="s">
        <v>1187</v>
      </c>
      <c r="E76" s="31" t="s">
        <v>577</v>
      </c>
      <c r="F76" s="93">
        <v>40000</v>
      </c>
      <c r="G76" s="32">
        <v>69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45159</v>
      </c>
      <c r="B77" s="32">
        <v>513709</v>
      </c>
      <c r="C77" s="31" t="s">
        <v>1188</v>
      </c>
      <c r="D77" s="31" t="s">
        <v>1189</v>
      </c>
      <c r="E77" s="31" t="s">
        <v>577</v>
      </c>
      <c r="F77" s="93">
        <v>40000</v>
      </c>
      <c r="G77" s="32">
        <v>137.22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45159</v>
      </c>
      <c r="B78" s="32">
        <v>543244</v>
      </c>
      <c r="C78" s="31" t="s">
        <v>1190</v>
      </c>
      <c r="D78" s="31" t="s">
        <v>1191</v>
      </c>
      <c r="E78" s="31" t="s">
        <v>577</v>
      </c>
      <c r="F78" s="93">
        <v>24000</v>
      </c>
      <c r="G78" s="32">
        <v>62.41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45159</v>
      </c>
      <c r="B79" s="32">
        <v>543244</v>
      </c>
      <c r="C79" s="31" t="s">
        <v>1190</v>
      </c>
      <c r="D79" s="31" t="s">
        <v>1192</v>
      </c>
      <c r="E79" s="31" t="s">
        <v>577</v>
      </c>
      <c r="F79" s="93">
        <v>14000</v>
      </c>
      <c r="G79" s="32">
        <v>61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45159</v>
      </c>
      <c r="B80" s="32">
        <v>526839</v>
      </c>
      <c r="C80" s="31" t="s">
        <v>1193</v>
      </c>
      <c r="D80" s="31" t="s">
        <v>1194</v>
      </c>
      <c r="E80" s="31" t="s">
        <v>577</v>
      </c>
      <c r="F80" s="93">
        <v>20000</v>
      </c>
      <c r="G80" s="32">
        <v>6.81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45159</v>
      </c>
      <c r="B81" s="32">
        <v>540492</v>
      </c>
      <c r="C81" s="31" t="s">
        <v>1103</v>
      </c>
      <c r="D81" s="31" t="s">
        <v>1104</v>
      </c>
      <c r="E81" s="31" t="s">
        <v>577</v>
      </c>
      <c r="F81" s="93">
        <v>875884</v>
      </c>
      <c r="G81" s="32">
        <v>107.38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45159</v>
      </c>
      <c r="B82" s="32">
        <v>539310</v>
      </c>
      <c r="C82" s="31" t="s">
        <v>1105</v>
      </c>
      <c r="D82" s="31" t="s">
        <v>1106</v>
      </c>
      <c r="E82" s="31" t="s">
        <v>577</v>
      </c>
      <c r="F82" s="93">
        <v>394118</v>
      </c>
      <c r="G82" s="32">
        <v>90.25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45159</v>
      </c>
      <c r="B83" s="32">
        <v>539310</v>
      </c>
      <c r="C83" s="31" t="s">
        <v>1105</v>
      </c>
      <c r="D83" s="31" t="s">
        <v>1106</v>
      </c>
      <c r="E83" s="31" t="s">
        <v>577</v>
      </c>
      <c r="F83" s="93">
        <v>44726</v>
      </c>
      <c r="G83" s="32">
        <v>90.2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45159</v>
      </c>
      <c r="B84" s="32">
        <v>539310</v>
      </c>
      <c r="C84" s="31" t="s">
        <v>1105</v>
      </c>
      <c r="D84" s="31" t="s">
        <v>1195</v>
      </c>
      <c r="E84" s="31" t="s">
        <v>577</v>
      </c>
      <c r="F84" s="93">
        <v>200000</v>
      </c>
      <c r="G84" s="32">
        <v>90.21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45159</v>
      </c>
      <c r="B85" s="32">
        <v>503663</v>
      </c>
      <c r="C85" s="31" t="s">
        <v>1062</v>
      </c>
      <c r="D85" s="31" t="s">
        <v>1107</v>
      </c>
      <c r="E85" s="31" t="s">
        <v>577</v>
      </c>
      <c r="F85" s="93">
        <v>2000000</v>
      </c>
      <c r="G85" s="32">
        <v>6.67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45159</v>
      </c>
      <c r="B86" s="32">
        <v>503663</v>
      </c>
      <c r="C86" s="31" t="s">
        <v>1062</v>
      </c>
      <c r="D86" s="31" t="s">
        <v>1063</v>
      </c>
      <c r="E86" s="31" t="s">
        <v>577</v>
      </c>
      <c r="F86" s="93">
        <v>1444663</v>
      </c>
      <c r="G86" s="32">
        <v>6.67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45159</v>
      </c>
      <c r="B87" s="32">
        <v>539331</v>
      </c>
      <c r="C87" s="31" t="s">
        <v>1128</v>
      </c>
      <c r="D87" s="31" t="s">
        <v>1196</v>
      </c>
      <c r="E87" s="31" t="s">
        <v>577</v>
      </c>
      <c r="F87" s="93">
        <v>135000</v>
      </c>
      <c r="G87" s="32">
        <v>139.93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45159</v>
      </c>
      <c r="B88" s="32">
        <v>531025</v>
      </c>
      <c r="C88" s="31" t="s">
        <v>1064</v>
      </c>
      <c r="D88" s="31" t="s">
        <v>930</v>
      </c>
      <c r="E88" s="31" t="s">
        <v>577</v>
      </c>
      <c r="F88" s="93">
        <v>7500000</v>
      </c>
      <c r="G88" s="32">
        <v>1.03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45159</v>
      </c>
      <c r="B89" s="32">
        <v>533427</v>
      </c>
      <c r="C89" s="31" t="s">
        <v>1197</v>
      </c>
      <c r="D89" s="31" t="s">
        <v>1198</v>
      </c>
      <c r="E89" s="31" t="s">
        <v>577</v>
      </c>
      <c r="F89" s="93">
        <v>105339</v>
      </c>
      <c r="G89" s="32">
        <v>21.38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45159</v>
      </c>
      <c r="B90" s="32">
        <v>533427</v>
      </c>
      <c r="C90" s="31" t="s">
        <v>1197</v>
      </c>
      <c r="D90" s="31" t="s">
        <v>1199</v>
      </c>
      <c r="E90" s="31" t="s">
        <v>577</v>
      </c>
      <c r="F90" s="93">
        <v>102373</v>
      </c>
      <c r="G90" s="32">
        <v>21.41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45159</v>
      </c>
      <c r="B91" s="32">
        <v>533427</v>
      </c>
      <c r="C91" s="31" t="s">
        <v>1197</v>
      </c>
      <c r="D91" s="31" t="s">
        <v>1199</v>
      </c>
      <c r="E91" s="31" t="s">
        <v>577</v>
      </c>
      <c r="F91" s="93">
        <v>4604</v>
      </c>
      <c r="G91" s="32">
        <v>21.25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45159</v>
      </c>
      <c r="B92" s="32">
        <v>543436</v>
      </c>
      <c r="C92" s="31" t="s">
        <v>1200</v>
      </c>
      <c r="D92" s="31" t="s">
        <v>1201</v>
      </c>
      <c r="E92" s="31" t="s">
        <v>577</v>
      </c>
      <c r="F92" s="93">
        <v>4000</v>
      </c>
      <c r="G92" s="32">
        <v>149.6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45159</v>
      </c>
      <c r="B93" s="32">
        <v>543436</v>
      </c>
      <c r="C93" s="31" t="s">
        <v>1200</v>
      </c>
      <c r="D93" s="31" t="s">
        <v>1202</v>
      </c>
      <c r="E93" s="31" t="s">
        <v>577</v>
      </c>
      <c r="F93" s="93">
        <v>16000</v>
      </c>
      <c r="G93" s="32">
        <v>149.6</v>
      </c>
      <c r="H93" s="32" t="s">
        <v>335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45159</v>
      </c>
      <c r="B94" s="32">
        <v>543436</v>
      </c>
      <c r="C94" s="31" t="s">
        <v>1200</v>
      </c>
      <c r="D94" s="31" t="s">
        <v>1180</v>
      </c>
      <c r="E94" s="31" t="s">
        <v>577</v>
      </c>
      <c r="F94" s="93">
        <v>24000</v>
      </c>
      <c r="G94" s="32">
        <v>149.6</v>
      </c>
      <c r="H94" s="32" t="s">
        <v>335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45159</v>
      </c>
      <c r="B95" s="32">
        <v>543436</v>
      </c>
      <c r="C95" s="31" t="s">
        <v>1200</v>
      </c>
      <c r="D95" s="31" t="s">
        <v>1203</v>
      </c>
      <c r="E95" s="31" t="s">
        <v>577</v>
      </c>
      <c r="F95" s="93">
        <v>3200</v>
      </c>
      <c r="G95" s="32">
        <v>149.6</v>
      </c>
      <c r="H95" s="32" t="s">
        <v>335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45159</v>
      </c>
      <c r="B96" s="32" t="s">
        <v>1110</v>
      </c>
      <c r="C96" s="31" t="s">
        <v>1111</v>
      </c>
      <c r="D96" s="31" t="s">
        <v>1204</v>
      </c>
      <c r="E96" s="31" t="s">
        <v>576</v>
      </c>
      <c r="F96" s="93">
        <v>135190</v>
      </c>
      <c r="G96" s="32">
        <v>137.61000000000001</v>
      </c>
      <c r="H96" s="32" t="s">
        <v>892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45159</v>
      </c>
      <c r="B97" s="32" t="s">
        <v>1110</v>
      </c>
      <c r="C97" s="31" t="s">
        <v>1111</v>
      </c>
      <c r="D97" s="31" t="s">
        <v>1112</v>
      </c>
      <c r="E97" s="31" t="s">
        <v>576</v>
      </c>
      <c r="F97" s="93">
        <v>104785</v>
      </c>
      <c r="G97" s="32">
        <v>137.97999999999999</v>
      </c>
      <c r="H97" s="32" t="s">
        <v>892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45159</v>
      </c>
      <c r="B98" s="32" t="s">
        <v>1113</v>
      </c>
      <c r="C98" s="31" t="s">
        <v>1114</v>
      </c>
      <c r="D98" s="31" t="s">
        <v>930</v>
      </c>
      <c r="E98" s="31" t="s">
        <v>576</v>
      </c>
      <c r="F98" s="93">
        <v>35000</v>
      </c>
      <c r="G98" s="32">
        <v>188.55</v>
      </c>
      <c r="H98" s="32" t="s">
        <v>892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45159</v>
      </c>
      <c r="B99" s="32" t="s">
        <v>1113</v>
      </c>
      <c r="C99" s="31" t="s">
        <v>1114</v>
      </c>
      <c r="D99" s="31" t="s">
        <v>1205</v>
      </c>
      <c r="E99" s="31" t="s">
        <v>576</v>
      </c>
      <c r="F99" s="93">
        <v>63000</v>
      </c>
      <c r="G99" s="32">
        <v>188.67</v>
      </c>
      <c r="H99" s="32" t="s">
        <v>892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45159</v>
      </c>
      <c r="B100" s="32" t="s">
        <v>1206</v>
      </c>
      <c r="C100" s="31" t="s">
        <v>1207</v>
      </c>
      <c r="D100" s="31" t="s">
        <v>1208</v>
      </c>
      <c r="E100" s="31" t="s">
        <v>576</v>
      </c>
      <c r="F100" s="93">
        <v>86007</v>
      </c>
      <c r="G100" s="32">
        <v>81.760000000000005</v>
      </c>
      <c r="H100" s="32" t="s">
        <v>892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45159</v>
      </c>
      <c r="B101" s="32" t="s">
        <v>1209</v>
      </c>
      <c r="C101" s="31" t="s">
        <v>1210</v>
      </c>
      <c r="D101" s="31" t="s">
        <v>1211</v>
      </c>
      <c r="E101" s="31" t="s">
        <v>576</v>
      </c>
      <c r="F101" s="93">
        <v>1524637</v>
      </c>
      <c r="G101" s="32">
        <v>6.09</v>
      </c>
      <c r="H101" s="32" t="s">
        <v>892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45159</v>
      </c>
      <c r="B102" s="32" t="s">
        <v>1212</v>
      </c>
      <c r="C102" s="31" t="s">
        <v>1213</v>
      </c>
      <c r="D102" s="31" t="s">
        <v>1214</v>
      </c>
      <c r="E102" s="31" t="s">
        <v>576</v>
      </c>
      <c r="F102" s="93">
        <v>159921</v>
      </c>
      <c r="G102" s="32">
        <v>111.95</v>
      </c>
      <c r="H102" s="32" t="s">
        <v>892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45159</v>
      </c>
      <c r="B103" s="32" t="s">
        <v>1215</v>
      </c>
      <c r="C103" s="31" t="s">
        <v>1216</v>
      </c>
      <c r="D103" s="31" t="s">
        <v>1214</v>
      </c>
      <c r="E103" s="31" t="s">
        <v>576</v>
      </c>
      <c r="F103" s="93">
        <v>200000</v>
      </c>
      <c r="G103" s="32">
        <v>103</v>
      </c>
      <c r="H103" s="32" t="s">
        <v>892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45159</v>
      </c>
      <c r="B104" s="32" t="s">
        <v>1080</v>
      </c>
      <c r="C104" s="31" t="s">
        <v>1081</v>
      </c>
      <c r="D104" s="31" t="s">
        <v>578</v>
      </c>
      <c r="E104" s="31" t="s">
        <v>576</v>
      </c>
      <c r="F104" s="93">
        <v>1599145</v>
      </c>
      <c r="G104" s="32">
        <v>227.03</v>
      </c>
      <c r="H104" s="32" t="s">
        <v>892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45159</v>
      </c>
      <c r="B105" s="32" t="s">
        <v>864</v>
      </c>
      <c r="C105" s="31" t="s">
        <v>1217</v>
      </c>
      <c r="D105" s="31" t="s">
        <v>1218</v>
      </c>
      <c r="E105" s="31" t="s">
        <v>576</v>
      </c>
      <c r="F105" s="93">
        <v>387783</v>
      </c>
      <c r="G105" s="32">
        <v>387.79</v>
      </c>
      <c r="H105" s="32" t="s">
        <v>892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45159</v>
      </c>
      <c r="B106" s="32" t="s">
        <v>1219</v>
      </c>
      <c r="C106" s="31" t="s">
        <v>1220</v>
      </c>
      <c r="D106" s="31" t="s">
        <v>1221</v>
      </c>
      <c r="E106" s="31" t="s">
        <v>576</v>
      </c>
      <c r="F106" s="93">
        <v>100000</v>
      </c>
      <c r="G106" s="32">
        <v>391.13</v>
      </c>
      <c r="H106" s="32" t="s">
        <v>892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45159</v>
      </c>
      <c r="B107" s="32" t="s">
        <v>1222</v>
      </c>
      <c r="C107" s="31" t="s">
        <v>1223</v>
      </c>
      <c r="D107" s="31" t="s">
        <v>1126</v>
      </c>
      <c r="E107" s="31" t="s">
        <v>576</v>
      </c>
      <c r="F107" s="93">
        <v>17479</v>
      </c>
      <c r="G107" s="32">
        <v>159.44999999999999</v>
      </c>
      <c r="H107" s="32" t="s">
        <v>892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45159</v>
      </c>
      <c r="B108" s="32" t="s">
        <v>1222</v>
      </c>
      <c r="C108" s="31" t="s">
        <v>1223</v>
      </c>
      <c r="D108" s="31" t="s">
        <v>1224</v>
      </c>
      <c r="E108" s="31" t="s">
        <v>576</v>
      </c>
      <c r="F108" s="93">
        <v>16606</v>
      </c>
      <c r="G108" s="32">
        <v>161.86000000000001</v>
      </c>
      <c r="H108" s="32" t="s">
        <v>892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45159</v>
      </c>
      <c r="B109" s="32" t="s">
        <v>1115</v>
      </c>
      <c r="C109" s="31" t="s">
        <v>1116</v>
      </c>
      <c r="D109" s="31" t="s">
        <v>1117</v>
      </c>
      <c r="E109" s="31" t="s">
        <v>576</v>
      </c>
      <c r="F109" s="93">
        <v>176000</v>
      </c>
      <c r="G109" s="32">
        <v>37.380000000000003</v>
      </c>
      <c r="H109" s="32" t="s">
        <v>892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45159</v>
      </c>
      <c r="B110" s="32" t="s">
        <v>1225</v>
      </c>
      <c r="C110" s="31" t="s">
        <v>1226</v>
      </c>
      <c r="D110" s="31" t="s">
        <v>1227</v>
      </c>
      <c r="E110" s="31" t="s">
        <v>576</v>
      </c>
      <c r="F110" s="93">
        <v>195391</v>
      </c>
      <c r="G110" s="32">
        <v>20.67</v>
      </c>
      <c r="H110" s="32" t="s">
        <v>892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45159</v>
      </c>
      <c r="B111" s="32" t="s">
        <v>1228</v>
      </c>
      <c r="C111" s="31" t="s">
        <v>1229</v>
      </c>
      <c r="D111" s="31" t="s">
        <v>1230</v>
      </c>
      <c r="E111" s="31" t="s">
        <v>576</v>
      </c>
      <c r="F111" s="93">
        <v>164800</v>
      </c>
      <c r="G111" s="32">
        <v>101.05</v>
      </c>
      <c r="H111" s="32" t="s">
        <v>892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45159</v>
      </c>
      <c r="B112" s="32" t="s">
        <v>1231</v>
      </c>
      <c r="C112" s="31" t="s">
        <v>1232</v>
      </c>
      <c r="D112" s="31" t="s">
        <v>578</v>
      </c>
      <c r="E112" s="31" t="s">
        <v>576</v>
      </c>
      <c r="F112" s="93">
        <v>211497</v>
      </c>
      <c r="G112" s="32">
        <v>168.79</v>
      </c>
      <c r="H112" s="32" t="s">
        <v>892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45159</v>
      </c>
      <c r="B113" s="32" t="s">
        <v>1233</v>
      </c>
      <c r="C113" s="31" t="s">
        <v>713</v>
      </c>
      <c r="D113" s="31" t="s">
        <v>578</v>
      </c>
      <c r="E113" s="31" t="s">
        <v>576</v>
      </c>
      <c r="F113" s="93">
        <v>1340782</v>
      </c>
      <c r="G113" s="32">
        <v>103.34</v>
      </c>
      <c r="H113" s="32" t="s">
        <v>892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45159</v>
      </c>
      <c r="B114" s="32" t="s">
        <v>1233</v>
      </c>
      <c r="C114" s="31" t="s">
        <v>713</v>
      </c>
      <c r="D114" s="31" t="s">
        <v>1120</v>
      </c>
      <c r="E114" s="31" t="s">
        <v>576</v>
      </c>
      <c r="F114" s="93">
        <v>1072831</v>
      </c>
      <c r="G114" s="32">
        <v>103.06</v>
      </c>
      <c r="H114" s="32" t="s">
        <v>892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45159</v>
      </c>
      <c r="B115" s="32" t="s">
        <v>1233</v>
      </c>
      <c r="C115" s="31" t="s">
        <v>713</v>
      </c>
      <c r="D115" s="31" t="s">
        <v>1234</v>
      </c>
      <c r="E115" s="31" t="s">
        <v>576</v>
      </c>
      <c r="F115" s="93">
        <v>1347685</v>
      </c>
      <c r="G115" s="32">
        <v>102.86</v>
      </c>
      <c r="H115" s="32" t="s">
        <v>892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45159</v>
      </c>
      <c r="B116" s="32" t="s">
        <v>1235</v>
      </c>
      <c r="C116" s="31" t="s">
        <v>1236</v>
      </c>
      <c r="D116" s="31" t="s">
        <v>1214</v>
      </c>
      <c r="E116" s="31" t="s">
        <v>576</v>
      </c>
      <c r="F116" s="93">
        <v>165200</v>
      </c>
      <c r="G116" s="32">
        <v>51.6</v>
      </c>
      <c r="H116" s="32" t="s">
        <v>892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45159</v>
      </c>
      <c r="B117" s="32" t="s">
        <v>1082</v>
      </c>
      <c r="C117" s="31" t="s">
        <v>1083</v>
      </c>
      <c r="D117" s="31" t="s">
        <v>578</v>
      </c>
      <c r="E117" s="31" t="s">
        <v>576</v>
      </c>
      <c r="F117" s="93">
        <v>153945</v>
      </c>
      <c r="G117" s="32">
        <v>1040.55</v>
      </c>
      <c r="H117" s="32" t="s">
        <v>892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45159</v>
      </c>
      <c r="B118" s="32" t="s">
        <v>1084</v>
      </c>
      <c r="C118" s="31" t="s">
        <v>1085</v>
      </c>
      <c r="D118" s="31" t="s">
        <v>1237</v>
      </c>
      <c r="E118" s="31" t="s">
        <v>576</v>
      </c>
      <c r="F118" s="93">
        <v>129000</v>
      </c>
      <c r="G118" s="32">
        <v>42.14</v>
      </c>
      <c r="H118" s="32" t="s">
        <v>892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45159</v>
      </c>
      <c r="B119" s="32" t="s">
        <v>1238</v>
      </c>
      <c r="C119" s="31" t="s">
        <v>1239</v>
      </c>
      <c r="D119" s="31" t="s">
        <v>1240</v>
      </c>
      <c r="E119" s="31" t="s">
        <v>576</v>
      </c>
      <c r="F119" s="93">
        <v>327248</v>
      </c>
      <c r="G119" s="32">
        <v>56.47</v>
      </c>
      <c r="H119" s="32" t="s">
        <v>892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45159</v>
      </c>
      <c r="B120" s="32" t="s">
        <v>1241</v>
      </c>
      <c r="C120" s="31" t="s">
        <v>1242</v>
      </c>
      <c r="D120" s="31" t="s">
        <v>1131</v>
      </c>
      <c r="E120" s="31" t="s">
        <v>576</v>
      </c>
      <c r="F120" s="93">
        <v>165000</v>
      </c>
      <c r="G120" s="32">
        <v>52.48</v>
      </c>
      <c r="H120" s="32" t="s">
        <v>892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45159</v>
      </c>
      <c r="B121" s="32" t="s">
        <v>1121</v>
      </c>
      <c r="C121" s="31" t="s">
        <v>1122</v>
      </c>
      <c r="D121" s="31" t="s">
        <v>1243</v>
      </c>
      <c r="E121" s="31" t="s">
        <v>576</v>
      </c>
      <c r="F121" s="93">
        <v>45000</v>
      </c>
      <c r="G121" s="32">
        <v>109.58</v>
      </c>
      <c r="H121" s="32" t="s">
        <v>892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45159</v>
      </c>
      <c r="B122" s="32" t="s">
        <v>1040</v>
      </c>
      <c r="C122" s="31" t="s">
        <v>1041</v>
      </c>
      <c r="D122" s="31" t="s">
        <v>1042</v>
      </c>
      <c r="E122" s="31" t="s">
        <v>576</v>
      </c>
      <c r="F122" s="93">
        <v>1243912</v>
      </c>
      <c r="G122" s="32">
        <v>104.25</v>
      </c>
      <c r="H122" s="32" t="s">
        <v>892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45159</v>
      </c>
      <c r="B123" s="32" t="s">
        <v>1124</v>
      </c>
      <c r="C123" s="31" t="s">
        <v>1125</v>
      </c>
      <c r="D123" s="31" t="s">
        <v>578</v>
      </c>
      <c r="E123" s="31" t="s">
        <v>576</v>
      </c>
      <c r="F123" s="93">
        <v>111192</v>
      </c>
      <c r="G123" s="32">
        <v>203.59</v>
      </c>
      <c r="H123" s="32" t="s">
        <v>892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45159</v>
      </c>
      <c r="B124" s="32" t="s">
        <v>1128</v>
      </c>
      <c r="C124" s="31" t="s">
        <v>1129</v>
      </c>
      <c r="D124" s="31" t="s">
        <v>1130</v>
      </c>
      <c r="E124" s="31" t="s">
        <v>576</v>
      </c>
      <c r="F124" s="93">
        <v>126544</v>
      </c>
      <c r="G124" s="32">
        <v>140.13</v>
      </c>
      <c r="H124" s="32" t="s">
        <v>892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45159</v>
      </c>
      <c r="B125" s="32" t="s">
        <v>1128</v>
      </c>
      <c r="C125" s="31" t="s">
        <v>1129</v>
      </c>
      <c r="D125" s="31" t="s">
        <v>1244</v>
      </c>
      <c r="E125" s="31" t="s">
        <v>576</v>
      </c>
      <c r="F125" s="93">
        <v>130000</v>
      </c>
      <c r="G125" s="32">
        <v>140</v>
      </c>
      <c r="H125" s="32" t="s">
        <v>892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45159</v>
      </c>
      <c r="B126" s="32" t="s">
        <v>1128</v>
      </c>
      <c r="C126" s="31" t="s">
        <v>1129</v>
      </c>
      <c r="D126" s="31" t="s">
        <v>578</v>
      </c>
      <c r="E126" s="31" t="s">
        <v>576</v>
      </c>
      <c r="F126" s="93">
        <v>207438</v>
      </c>
      <c r="G126" s="32">
        <v>141.18</v>
      </c>
      <c r="H126" s="32" t="s">
        <v>892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45159</v>
      </c>
      <c r="B127" s="32" t="s">
        <v>1245</v>
      </c>
      <c r="C127" s="31" t="s">
        <v>1246</v>
      </c>
      <c r="D127" s="31" t="s">
        <v>578</v>
      </c>
      <c r="E127" s="31" t="s">
        <v>576</v>
      </c>
      <c r="F127" s="93">
        <v>198777</v>
      </c>
      <c r="G127" s="32">
        <v>217.09</v>
      </c>
      <c r="H127" s="32" t="s">
        <v>892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45159</v>
      </c>
      <c r="B128" s="32" t="s">
        <v>731</v>
      </c>
      <c r="C128" s="31" t="s">
        <v>1109</v>
      </c>
      <c r="D128" s="31" t="s">
        <v>1247</v>
      </c>
      <c r="E128" s="31" t="s">
        <v>577</v>
      </c>
      <c r="F128" s="93">
        <v>1000000</v>
      </c>
      <c r="G128" s="32">
        <v>54.65</v>
      </c>
      <c r="H128" s="32" t="s">
        <v>892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45159</v>
      </c>
      <c r="B129" s="32" t="s">
        <v>1110</v>
      </c>
      <c r="C129" s="31" t="s">
        <v>1111</v>
      </c>
      <c r="D129" s="31" t="s">
        <v>1112</v>
      </c>
      <c r="E129" s="31" t="s">
        <v>577</v>
      </c>
      <c r="F129" s="93">
        <v>96104</v>
      </c>
      <c r="G129" s="32">
        <v>138.03</v>
      </c>
      <c r="H129" s="32" t="s">
        <v>892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45159</v>
      </c>
      <c r="B130" s="32" t="s">
        <v>1110</v>
      </c>
      <c r="C130" s="31" t="s">
        <v>1111</v>
      </c>
      <c r="D130" s="31" t="s">
        <v>1248</v>
      </c>
      <c r="E130" s="31" t="s">
        <v>577</v>
      </c>
      <c r="F130" s="93">
        <v>246969</v>
      </c>
      <c r="G130" s="32">
        <v>138.11000000000001</v>
      </c>
      <c r="H130" s="32" t="s">
        <v>892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45159</v>
      </c>
      <c r="B131" s="32" t="s">
        <v>1113</v>
      </c>
      <c r="C131" s="31" t="s">
        <v>1114</v>
      </c>
      <c r="D131" s="31" t="s">
        <v>930</v>
      </c>
      <c r="E131" s="31" t="s">
        <v>577</v>
      </c>
      <c r="F131" s="93">
        <v>62000</v>
      </c>
      <c r="G131" s="32">
        <v>188.86</v>
      </c>
      <c r="H131" s="32" t="s">
        <v>892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45159</v>
      </c>
      <c r="B132" s="32" t="s">
        <v>1206</v>
      </c>
      <c r="C132" s="31" t="s">
        <v>1207</v>
      </c>
      <c r="D132" s="31" t="s">
        <v>1208</v>
      </c>
      <c r="E132" s="31" t="s">
        <v>577</v>
      </c>
      <c r="F132" s="93">
        <v>86007</v>
      </c>
      <c r="G132" s="32">
        <v>82.02</v>
      </c>
      <c r="H132" s="32" t="s">
        <v>892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45159</v>
      </c>
      <c r="B133" s="32" t="s">
        <v>1209</v>
      </c>
      <c r="C133" s="31" t="s">
        <v>1210</v>
      </c>
      <c r="D133" s="31" t="s">
        <v>1211</v>
      </c>
      <c r="E133" s="31" t="s">
        <v>577</v>
      </c>
      <c r="F133" s="93">
        <v>1304637</v>
      </c>
      <c r="G133" s="32">
        <v>6.19</v>
      </c>
      <c r="H133" s="32" t="s">
        <v>892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45159</v>
      </c>
      <c r="B134" s="32" t="s">
        <v>1212</v>
      </c>
      <c r="C134" s="31" t="s">
        <v>1213</v>
      </c>
      <c r="D134" s="31" t="s">
        <v>1249</v>
      </c>
      <c r="E134" s="31" t="s">
        <v>577</v>
      </c>
      <c r="F134" s="93">
        <v>159538</v>
      </c>
      <c r="G134" s="32">
        <v>111.95</v>
      </c>
      <c r="H134" s="32" t="s">
        <v>892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45159</v>
      </c>
      <c r="B135" s="32" t="s">
        <v>1078</v>
      </c>
      <c r="C135" s="31" t="s">
        <v>1079</v>
      </c>
      <c r="D135" s="31" t="s">
        <v>1250</v>
      </c>
      <c r="E135" s="31" t="s">
        <v>577</v>
      </c>
      <c r="F135" s="93">
        <v>600000</v>
      </c>
      <c r="G135" s="32">
        <v>11.26</v>
      </c>
      <c r="H135" s="32" t="s">
        <v>892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45159</v>
      </c>
      <c r="B136" s="32" t="s">
        <v>1251</v>
      </c>
      <c r="C136" s="31" t="s">
        <v>1252</v>
      </c>
      <c r="D136" s="31" t="s">
        <v>1253</v>
      </c>
      <c r="E136" s="31" t="s">
        <v>577</v>
      </c>
      <c r="F136" s="93">
        <v>1455313</v>
      </c>
      <c r="G136" s="32">
        <v>11</v>
      </c>
      <c r="H136" s="32" t="s">
        <v>892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45159</v>
      </c>
      <c r="B137" s="32" t="s">
        <v>1215</v>
      </c>
      <c r="C137" s="31" t="s">
        <v>1216</v>
      </c>
      <c r="D137" s="31" t="s">
        <v>1254</v>
      </c>
      <c r="E137" s="31" t="s">
        <v>577</v>
      </c>
      <c r="F137" s="93">
        <v>199824</v>
      </c>
      <c r="G137" s="32">
        <v>103</v>
      </c>
      <c r="H137" s="32" t="s">
        <v>892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45159</v>
      </c>
      <c r="B138" s="32" t="s">
        <v>1080</v>
      </c>
      <c r="C138" s="31" t="s">
        <v>1081</v>
      </c>
      <c r="D138" s="31" t="s">
        <v>578</v>
      </c>
      <c r="E138" s="31" t="s">
        <v>577</v>
      </c>
      <c r="F138" s="93">
        <v>1599145</v>
      </c>
      <c r="G138" s="32">
        <v>226.95</v>
      </c>
      <c r="H138" s="32" t="s">
        <v>892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45159</v>
      </c>
      <c r="B139" s="32" t="s">
        <v>864</v>
      </c>
      <c r="C139" s="31" t="s">
        <v>1217</v>
      </c>
      <c r="D139" s="31" t="s">
        <v>1218</v>
      </c>
      <c r="E139" s="31" t="s">
        <v>577</v>
      </c>
      <c r="F139" s="93">
        <v>1150000</v>
      </c>
      <c r="G139" s="32">
        <v>390.26</v>
      </c>
      <c r="H139" s="32" t="s">
        <v>892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45159</v>
      </c>
      <c r="B140" s="32" t="s">
        <v>1219</v>
      </c>
      <c r="C140" s="31" t="s">
        <v>1220</v>
      </c>
      <c r="D140" s="31" t="s">
        <v>1255</v>
      </c>
      <c r="E140" s="31" t="s">
        <v>577</v>
      </c>
      <c r="F140" s="93">
        <v>345026</v>
      </c>
      <c r="G140" s="32">
        <v>389.97</v>
      </c>
      <c r="H140" s="32" t="s">
        <v>892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45159</v>
      </c>
      <c r="B141" s="32" t="s">
        <v>1219</v>
      </c>
      <c r="C141" s="31" t="s">
        <v>1220</v>
      </c>
      <c r="D141" s="31" t="s">
        <v>1256</v>
      </c>
      <c r="E141" s="31" t="s">
        <v>577</v>
      </c>
      <c r="F141" s="93">
        <v>172293</v>
      </c>
      <c r="G141" s="32">
        <v>393.33</v>
      </c>
      <c r="H141" s="32" t="s">
        <v>892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45159</v>
      </c>
      <c r="B142" s="32" t="s">
        <v>1222</v>
      </c>
      <c r="C142" s="31" t="s">
        <v>1223</v>
      </c>
      <c r="D142" s="31" t="s">
        <v>1224</v>
      </c>
      <c r="E142" s="31" t="s">
        <v>577</v>
      </c>
      <c r="F142" s="93">
        <v>6602</v>
      </c>
      <c r="G142" s="32">
        <v>159.52000000000001</v>
      </c>
      <c r="H142" s="32" t="s">
        <v>892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45159</v>
      </c>
      <c r="B143" s="32" t="s">
        <v>1222</v>
      </c>
      <c r="C143" s="31" t="s">
        <v>1223</v>
      </c>
      <c r="D143" s="31" t="s">
        <v>1126</v>
      </c>
      <c r="E143" s="31" t="s">
        <v>577</v>
      </c>
      <c r="F143" s="93">
        <v>17479</v>
      </c>
      <c r="G143" s="32">
        <v>159.29</v>
      </c>
      <c r="H143" s="32" t="s">
        <v>892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45159</v>
      </c>
      <c r="B144" s="32" t="s">
        <v>1115</v>
      </c>
      <c r="C144" s="31" t="s">
        <v>1116</v>
      </c>
      <c r="D144" s="31" t="s">
        <v>930</v>
      </c>
      <c r="E144" s="31" t="s">
        <v>577</v>
      </c>
      <c r="F144" s="93">
        <v>112000</v>
      </c>
      <c r="G144" s="32">
        <v>37.4</v>
      </c>
      <c r="H144" s="32" t="s">
        <v>892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45159</v>
      </c>
      <c r="B145" s="32" t="s">
        <v>1225</v>
      </c>
      <c r="C145" s="31" t="s">
        <v>1226</v>
      </c>
      <c r="D145" s="31" t="s">
        <v>1227</v>
      </c>
      <c r="E145" s="31" t="s">
        <v>577</v>
      </c>
      <c r="F145" s="93">
        <v>181577</v>
      </c>
      <c r="G145" s="32">
        <v>20.65</v>
      </c>
      <c r="H145" s="32" t="s">
        <v>892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45159</v>
      </c>
      <c r="B146" s="32" t="s">
        <v>1228</v>
      </c>
      <c r="C146" s="31" t="s">
        <v>1229</v>
      </c>
      <c r="D146" s="31" t="s">
        <v>1230</v>
      </c>
      <c r="E146" s="31" t="s">
        <v>577</v>
      </c>
      <c r="F146" s="93">
        <v>164800</v>
      </c>
      <c r="G146" s="32">
        <v>101.38</v>
      </c>
      <c r="H146" s="32" t="s">
        <v>892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45159</v>
      </c>
      <c r="B147" s="32" t="s">
        <v>1231</v>
      </c>
      <c r="C147" s="31" t="s">
        <v>1232</v>
      </c>
      <c r="D147" s="31" t="s">
        <v>578</v>
      </c>
      <c r="E147" s="31" t="s">
        <v>577</v>
      </c>
      <c r="F147" s="93">
        <v>211497</v>
      </c>
      <c r="G147" s="32">
        <v>168.78</v>
      </c>
      <c r="H147" s="32" t="s">
        <v>892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45159</v>
      </c>
      <c r="B148" s="32" t="s">
        <v>1233</v>
      </c>
      <c r="C148" s="31" t="s">
        <v>713</v>
      </c>
      <c r="D148" s="31" t="s">
        <v>1234</v>
      </c>
      <c r="E148" s="31" t="s">
        <v>577</v>
      </c>
      <c r="F148" s="93">
        <v>1476685</v>
      </c>
      <c r="G148" s="32">
        <v>103.06</v>
      </c>
      <c r="H148" s="32" t="s">
        <v>892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45159</v>
      </c>
      <c r="B149" s="32" t="s">
        <v>1233</v>
      </c>
      <c r="C149" s="31" t="s">
        <v>713</v>
      </c>
      <c r="D149" s="31" t="s">
        <v>1120</v>
      </c>
      <c r="E149" s="31" t="s">
        <v>577</v>
      </c>
      <c r="F149" s="93">
        <v>1124103</v>
      </c>
      <c r="G149" s="32">
        <v>102.5</v>
      </c>
      <c r="H149" s="32" t="s">
        <v>892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45159</v>
      </c>
      <c r="B150" s="32" t="s">
        <v>1233</v>
      </c>
      <c r="C150" s="31" t="s">
        <v>713</v>
      </c>
      <c r="D150" s="31" t="s">
        <v>578</v>
      </c>
      <c r="E150" s="31" t="s">
        <v>577</v>
      </c>
      <c r="F150" s="93">
        <v>1340782</v>
      </c>
      <c r="G150" s="32">
        <v>103.4</v>
      </c>
      <c r="H150" s="32" t="s">
        <v>892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45159</v>
      </c>
      <c r="B151" s="32" t="s">
        <v>1235</v>
      </c>
      <c r="C151" s="31" t="s">
        <v>1236</v>
      </c>
      <c r="D151" s="31" t="s">
        <v>1257</v>
      </c>
      <c r="E151" s="31" t="s">
        <v>577</v>
      </c>
      <c r="F151" s="93">
        <v>166000</v>
      </c>
      <c r="G151" s="32">
        <v>51.6</v>
      </c>
      <c r="H151" s="32" t="s">
        <v>892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45159</v>
      </c>
      <c r="B152" s="32" t="s">
        <v>1118</v>
      </c>
      <c r="C152" s="31" t="s">
        <v>1119</v>
      </c>
      <c r="D152" s="31" t="s">
        <v>930</v>
      </c>
      <c r="E152" s="31" t="s">
        <v>577</v>
      </c>
      <c r="F152" s="93">
        <v>14000</v>
      </c>
      <c r="G152" s="32">
        <v>63.81</v>
      </c>
      <c r="H152" s="32" t="s">
        <v>892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45159</v>
      </c>
      <c r="B153" s="32" t="s">
        <v>1082</v>
      </c>
      <c r="C153" s="31" t="s">
        <v>1083</v>
      </c>
      <c r="D153" s="31" t="s">
        <v>578</v>
      </c>
      <c r="E153" s="31" t="s">
        <v>577</v>
      </c>
      <c r="F153" s="93">
        <v>153945</v>
      </c>
      <c r="G153" s="32">
        <v>1041.0899999999999</v>
      </c>
      <c r="H153" s="32" t="s">
        <v>892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45159</v>
      </c>
      <c r="B154" s="32" t="s">
        <v>1132</v>
      </c>
      <c r="C154" s="31" t="s">
        <v>1133</v>
      </c>
      <c r="D154" s="31" t="s">
        <v>1258</v>
      </c>
      <c r="E154" s="31" t="s">
        <v>577</v>
      </c>
      <c r="F154" s="93">
        <v>1800000</v>
      </c>
      <c r="G154" s="32">
        <v>75.430000000000007</v>
      </c>
      <c r="H154" s="32" t="s">
        <v>892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45159</v>
      </c>
      <c r="B155" s="32" t="s">
        <v>1238</v>
      </c>
      <c r="C155" s="31" t="s">
        <v>1239</v>
      </c>
      <c r="D155" s="31" t="s">
        <v>1259</v>
      </c>
      <c r="E155" s="31" t="s">
        <v>577</v>
      </c>
      <c r="F155" s="93">
        <v>661761</v>
      </c>
      <c r="G155" s="32">
        <v>54.85</v>
      </c>
      <c r="H155" s="32" t="s">
        <v>892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45159</v>
      </c>
      <c r="B156" s="32" t="s">
        <v>1241</v>
      </c>
      <c r="C156" s="31" t="s">
        <v>1242</v>
      </c>
      <c r="D156" s="31" t="s">
        <v>1117</v>
      </c>
      <c r="E156" s="31" t="s">
        <v>577</v>
      </c>
      <c r="F156" s="93">
        <v>140000</v>
      </c>
      <c r="G156" s="32">
        <v>52.48</v>
      </c>
      <c r="H156" s="32" t="s">
        <v>892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5" customHeight="1">
      <c r="A157" s="92">
        <v>45159</v>
      </c>
      <c r="B157" s="32" t="s">
        <v>1121</v>
      </c>
      <c r="C157" s="31" t="s">
        <v>1122</v>
      </c>
      <c r="D157" s="31" t="s">
        <v>1123</v>
      </c>
      <c r="E157" s="31" t="s">
        <v>577</v>
      </c>
      <c r="F157" s="93">
        <v>39000</v>
      </c>
      <c r="G157" s="32">
        <v>109.9</v>
      </c>
      <c r="H157" s="32" t="s">
        <v>892</v>
      </c>
    </row>
    <row r="158" spans="1:28" ht="15" customHeight="1">
      <c r="A158" s="92">
        <v>45159</v>
      </c>
      <c r="B158" s="32" t="s">
        <v>1260</v>
      </c>
      <c r="C158" s="31" t="s">
        <v>1261</v>
      </c>
      <c r="D158" s="31" t="s">
        <v>1262</v>
      </c>
      <c r="E158" s="31" t="s">
        <v>577</v>
      </c>
      <c r="F158" s="93">
        <v>70000</v>
      </c>
      <c r="G158" s="32">
        <v>118.76</v>
      </c>
      <c r="H158" s="32" t="s">
        <v>892</v>
      </c>
    </row>
    <row r="159" spans="1:28" ht="15" customHeight="1">
      <c r="A159" s="92">
        <v>45159</v>
      </c>
      <c r="B159" s="32" t="s">
        <v>1040</v>
      </c>
      <c r="C159" s="31" t="s">
        <v>1041</v>
      </c>
      <c r="D159" s="31" t="s">
        <v>1042</v>
      </c>
      <c r="E159" s="31" t="s">
        <v>577</v>
      </c>
      <c r="F159" s="93">
        <v>1100433</v>
      </c>
      <c r="G159" s="32">
        <v>104.21</v>
      </c>
      <c r="H159" s="32" t="s">
        <v>892</v>
      </c>
    </row>
    <row r="160" spans="1:28" ht="15" customHeight="1">
      <c r="A160" s="92">
        <v>45159</v>
      </c>
      <c r="B160" s="32" t="s">
        <v>1124</v>
      </c>
      <c r="C160" s="31" t="s">
        <v>1125</v>
      </c>
      <c r="D160" s="31" t="s">
        <v>578</v>
      </c>
      <c r="E160" s="31" t="s">
        <v>577</v>
      </c>
      <c r="F160" s="93">
        <v>111192</v>
      </c>
      <c r="G160" s="32">
        <v>202.76</v>
      </c>
      <c r="H160" s="32" t="s">
        <v>892</v>
      </c>
    </row>
    <row r="161" spans="1:8" ht="15" customHeight="1">
      <c r="A161" s="92">
        <v>45159</v>
      </c>
      <c r="B161" s="32" t="s">
        <v>1124</v>
      </c>
      <c r="C161" s="31" t="s">
        <v>1125</v>
      </c>
      <c r="D161" s="31" t="s">
        <v>1127</v>
      </c>
      <c r="E161" s="31" t="s">
        <v>577</v>
      </c>
      <c r="F161" s="93">
        <v>73186</v>
      </c>
      <c r="G161" s="32">
        <v>207.54</v>
      </c>
      <c r="H161" s="32" t="s">
        <v>892</v>
      </c>
    </row>
    <row r="162" spans="1:8" ht="15" customHeight="1">
      <c r="A162" s="92">
        <v>45159</v>
      </c>
      <c r="B162" s="32" t="s">
        <v>1128</v>
      </c>
      <c r="C162" s="31" t="s">
        <v>1129</v>
      </c>
      <c r="D162" s="31" t="s">
        <v>578</v>
      </c>
      <c r="E162" s="31" t="s">
        <v>577</v>
      </c>
      <c r="F162" s="93">
        <v>207438</v>
      </c>
      <c r="G162" s="32">
        <v>141.25</v>
      </c>
      <c r="H162" s="32" t="s">
        <v>892</v>
      </c>
    </row>
    <row r="163" spans="1:8" ht="15" customHeight="1">
      <c r="A163" s="92">
        <v>45159</v>
      </c>
      <c r="B163" s="32" t="s">
        <v>1128</v>
      </c>
      <c r="C163" s="31" t="s">
        <v>1129</v>
      </c>
      <c r="D163" s="31" t="s">
        <v>1244</v>
      </c>
      <c r="E163" s="31" t="s">
        <v>577</v>
      </c>
      <c r="F163" s="93">
        <v>116000</v>
      </c>
      <c r="G163" s="32">
        <v>139.5</v>
      </c>
      <c r="H163" s="32" t="s">
        <v>892</v>
      </c>
    </row>
    <row r="164" spans="1:8" ht="15" customHeight="1">
      <c r="A164" s="92">
        <v>45159</v>
      </c>
      <c r="B164" s="32" t="s">
        <v>1128</v>
      </c>
      <c r="C164" s="31" t="s">
        <v>1129</v>
      </c>
      <c r="D164" s="31" t="s">
        <v>1196</v>
      </c>
      <c r="E164" s="31" t="s">
        <v>577</v>
      </c>
      <c r="F164" s="93">
        <v>145000</v>
      </c>
      <c r="G164" s="32">
        <v>139.99</v>
      </c>
      <c r="H164" s="32" t="s">
        <v>892</v>
      </c>
    </row>
    <row r="165" spans="1:8" ht="15" customHeight="1">
      <c r="A165" s="92">
        <v>45159</v>
      </c>
      <c r="B165" s="32" t="s">
        <v>1128</v>
      </c>
      <c r="C165" s="31" t="s">
        <v>1129</v>
      </c>
      <c r="D165" s="31" t="s">
        <v>1130</v>
      </c>
      <c r="E165" s="31" t="s">
        <v>577</v>
      </c>
      <c r="F165" s="93">
        <v>129023</v>
      </c>
      <c r="G165" s="32">
        <v>141.55000000000001</v>
      </c>
      <c r="H165" s="32" t="s">
        <v>892</v>
      </c>
    </row>
    <row r="166" spans="1:8" ht="15" customHeight="1">
      <c r="A166" s="92">
        <v>45159</v>
      </c>
      <c r="B166" s="32" t="s">
        <v>1245</v>
      </c>
      <c r="C166" s="31" t="s">
        <v>1246</v>
      </c>
      <c r="D166" s="31" t="s">
        <v>578</v>
      </c>
      <c r="E166" s="31" t="s">
        <v>577</v>
      </c>
      <c r="F166" s="93">
        <v>198777</v>
      </c>
      <c r="G166" s="32">
        <v>217.27</v>
      </c>
      <c r="H166" s="32" t="s">
        <v>892</v>
      </c>
    </row>
    <row r="167" spans="1:8" ht="15" customHeight="1">
      <c r="A167" s="92">
        <v>45159</v>
      </c>
      <c r="B167" s="32" t="s">
        <v>1087</v>
      </c>
      <c r="C167" s="31" t="s">
        <v>1088</v>
      </c>
      <c r="D167" s="31" t="s">
        <v>1086</v>
      </c>
      <c r="E167" s="31" t="s">
        <v>577</v>
      </c>
      <c r="F167" s="93">
        <v>64000</v>
      </c>
      <c r="G167" s="32">
        <v>180.22</v>
      </c>
      <c r="H167" s="32" t="s">
        <v>892</v>
      </c>
    </row>
    <row r="168" spans="1:8" ht="15" customHeight="1">
      <c r="A168" s="92"/>
      <c r="B168" s="32"/>
      <c r="C168" s="31"/>
      <c r="D168" s="31"/>
      <c r="E168" s="31"/>
      <c r="F168" s="93"/>
      <c r="G168" s="32"/>
      <c r="H168" s="95"/>
    </row>
    <row r="169" spans="1:8" ht="15" customHeight="1">
      <c r="A169" s="92"/>
      <c r="B169" s="32"/>
      <c r="C169" s="31"/>
      <c r="D169" s="31"/>
      <c r="E169" s="31"/>
      <c r="F169" s="93"/>
      <c r="G169" s="32"/>
      <c r="H169" s="95"/>
    </row>
    <row r="170" spans="1:8" ht="15" customHeight="1">
      <c r="A170" s="92"/>
      <c r="B170" s="32"/>
      <c r="C170" s="31"/>
      <c r="D170" s="31"/>
      <c r="E170" s="31"/>
      <c r="F170" s="93"/>
      <c r="G170" s="32"/>
      <c r="H170" s="95"/>
    </row>
    <row r="171" spans="1:8" ht="15" customHeight="1">
      <c r="A171" s="92"/>
      <c r="B171" s="32"/>
      <c r="C171" s="31"/>
      <c r="D171" s="31"/>
      <c r="E171" s="31"/>
      <c r="F171" s="93"/>
      <c r="G171" s="32"/>
      <c r="H171" s="95"/>
    </row>
    <row r="172" spans="1:8" ht="15" customHeight="1">
      <c r="A172" s="92"/>
      <c r="B172" s="32"/>
      <c r="C172" s="31"/>
      <c r="D172" s="31"/>
      <c r="E172" s="31"/>
      <c r="F172" s="93"/>
      <c r="G172" s="32"/>
      <c r="H172" s="95"/>
    </row>
    <row r="173" spans="1:8" ht="15" customHeight="1">
      <c r="A173" s="92"/>
      <c r="B173" s="32"/>
      <c r="C173" s="31"/>
      <c r="D173" s="31"/>
      <c r="E173" s="31"/>
      <c r="F173" s="93"/>
      <c r="G173" s="32"/>
      <c r="H173" s="95"/>
    </row>
    <row r="174" spans="1:8" ht="15" customHeight="1">
      <c r="A174" s="92"/>
      <c r="B174" s="32"/>
      <c r="C174" s="31"/>
      <c r="D174" s="31"/>
      <c r="E174" s="31"/>
      <c r="F174" s="93"/>
      <c r="G174" s="32"/>
      <c r="H174" s="95"/>
    </row>
    <row r="175" spans="1:8" ht="15" customHeight="1">
      <c r="A175" s="92"/>
      <c r="B175" s="32"/>
      <c r="C175" s="31"/>
      <c r="D175" s="31"/>
      <c r="E175" s="31"/>
      <c r="F175" s="93"/>
      <c r="G175" s="32"/>
      <c r="H175" s="95"/>
    </row>
    <row r="176" spans="1:8" ht="15" customHeight="1">
      <c r="A176" s="92"/>
      <c r="B176" s="32"/>
      <c r="C176" s="31"/>
      <c r="D176" s="31"/>
      <c r="E176" s="31"/>
      <c r="F176" s="93"/>
      <c r="G176" s="32"/>
      <c r="H176" s="95"/>
    </row>
    <row r="177" spans="1:8" ht="15" customHeight="1">
      <c r="A177" s="92"/>
      <c r="B177" s="32"/>
      <c r="C177" s="31"/>
      <c r="D177" s="31"/>
      <c r="E177" s="31"/>
      <c r="F177" s="93"/>
      <c r="G177" s="32"/>
      <c r="H177" s="95"/>
    </row>
    <row r="178" spans="1:8" ht="15" customHeight="1">
      <c r="A178" s="92"/>
      <c r="B178" s="32"/>
      <c r="C178" s="31"/>
      <c r="D178" s="31"/>
      <c r="E178" s="31"/>
      <c r="F178" s="93"/>
      <c r="G178" s="32"/>
      <c r="H178" s="95"/>
    </row>
    <row r="179" spans="1:8" ht="15" customHeight="1">
      <c r="A179" s="92"/>
      <c r="B179" s="32"/>
      <c r="C179" s="31"/>
      <c r="D179" s="31"/>
      <c r="E179" s="31"/>
      <c r="F179" s="93"/>
      <c r="G179" s="32"/>
      <c r="H179" s="95"/>
    </row>
    <row r="180" spans="1:8" ht="15" customHeight="1">
      <c r="A180" s="92"/>
      <c r="B180" s="32"/>
      <c r="C180" s="31"/>
      <c r="D180" s="31"/>
      <c r="E180" s="31"/>
      <c r="F180" s="93"/>
      <c r="G180" s="32"/>
      <c r="H180" s="95"/>
    </row>
    <row r="181" spans="1:8" ht="15" customHeight="1">
      <c r="A181" s="92"/>
      <c r="B181" s="32"/>
      <c r="C181" s="31"/>
      <c r="D181" s="31"/>
      <c r="E181" s="31"/>
      <c r="F181" s="93"/>
      <c r="G181" s="32"/>
      <c r="H181" s="95"/>
    </row>
    <row r="182" spans="1:8" ht="15" customHeight="1">
      <c r="A182" s="92"/>
      <c r="B182" s="32"/>
      <c r="C182" s="31"/>
      <c r="D182" s="31"/>
      <c r="E182" s="31"/>
      <c r="F182" s="93"/>
      <c r="G182" s="32"/>
      <c r="H182" s="95"/>
    </row>
    <row r="183" spans="1:8" ht="15" customHeight="1">
      <c r="A183" s="92"/>
      <c r="B183" s="32"/>
      <c r="C183" s="31"/>
      <c r="D183" s="31"/>
      <c r="E183" s="31"/>
      <c r="F183" s="93"/>
      <c r="G183" s="32"/>
      <c r="H183" s="95"/>
    </row>
    <row r="184" spans="1:8" ht="15" customHeight="1">
      <c r="A184" s="92"/>
      <c r="B184" s="32"/>
      <c r="C184" s="31"/>
      <c r="D184" s="31"/>
      <c r="E184" s="31"/>
      <c r="F184" s="93"/>
      <c r="G184" s="32"/>
      <c r="H184" s="95"/>
    </row>
    <row r="185" spans="1:8" ht="15" customHeight="1">
      <c r="A185" s="92"/>
      <c r="B185" s="32"/>
      <c r="C185" s="31"/>
      <c r="D185" s="31"/>
      <c r="E185" s="31"/>
      <c r="F185" s="93"/>
      <c r="G185" s="32"/>
      <c r="H185" s="95"/>
    </row>
    <row r="186" spans="1:8" ht="15" customHeight="1">
      <c r="A186" s="92"/>
      <c r="B186" s="32"/>
      <c r="C186" s="31"/>
      <c r="D186" s="31"/>
      <c r="E186" s="31"/>
      <c r="F186" s="93"/>
      <c r="G186" s="32"/>
      <c r="H186" s="95"/>
    </row>
    <row r="187" spans="1:8" ht="15" customHeight="1">
      <c r="A187" s="92"/>
      <c r="B187" s="32"/>
      <c r="C187" s="31"/>
      <c r="D187" s="31"/>
      <c r="E187" s="31"/>
      <c r="F187" s="93"/>
      <c r="G187" s="32"/>
      <c r="H187" s="95"/>
    </row>
    <row r="188" spans="1:8" ht="15" customHeight="1">
      <c r="A188" s="92"/>
      <c r="B188" s="32"/>
      <c r="C188" s="31"/>
      <c r="D188" s="31"/>
      <c r="E188" s="31"/>
      <c r="F188" s="93"/>
      <c r="G188" s="32"/>
      <c r="H188" s="95"/>
    </row>
    <row r="189" spans="1:8" ht="15" customHeight="1">
      <c r="A189" s="92"/>
      <c r="B189" s="32"/>
      <c r="C189" s="31"/>
      <c r="D189" s="31"/>
      <c r="E189" s="31"/>
      <c r="F189" s="93"/>
      <c r="G189" s="32"/>
      <c r="H189" s="95"/>
    </row>
    <row r="190" spans="1:8" ht="15" customHeight="1">
      <c r="A190" s="92"/>
      <c r="B190" s="32"/>
      <c r="C190" s="31"/>
      <c r="D190" s="31"/>
      <c r="E190" s="31"/>
      <c r="F190" s="93"/>
      <c r="G190" s="32"/>
      <c r="H190" s="95"/>
    </row>
    <row r="191" spans="1:8" ht="15" customHeight="1">
      <c r="A191" s="92"/>
      <c r="B191" s="32"/>
      <c r="C191" s="31"/>
      <c r="D191" s="31"/>
      <c r="E191" s="31"/>
      <c r="F191" s="93"/>
      <c r="G191" s="32"/>
      <c r="H191" s="95"/>
    </row>
    <row r="192" spans="1:8" ht="15" customHeight="1">
      <c r="A192" s="92"/>
      <c r="B192" s="32"/>
      <c r="C192" s="31"/>
      <c r="D192" s="31"/>
      <c r="E192" s="31"/>
      <c r="F192" s="93"/>
      <c r="G192" s="32"/>
      <c r="H192" s="95"/>
    </row>
    <row r="193" spans="1:8" ht="15" customHeight="1">
      <c r="A193" s="92"/>
      <c r="B193" s="32"/>
      <c r="C193" s="31"/>
      <c r="D193" s="31"/>
      <c r="E193" s="31"/>
      <c r="F193" s="93"/>
      <c r="G193" s="32"/>
      <c r="H193" s="95"/>
    </row>
    <row r="194" spans="1:8" ht="15" customHeight="1">
      <c r="A194" s="92"/>
      <c r="B194" s="32"/>
      <c r="C194" s="31"/>
      <c r="D194" s="31"/>
      <c r="E194" s="31"/>
      <c r="F194" s="93"/>
      <c r="G194" s="32"/>
      <c r="H194" s="95"/>
    </row>
    <row r="195" spans="1:8" ht="15" customHeight="1">
      <c r="A195" s="92"/>
      <c r="B195" s="32"/>
      <c r="C195" s="31"/>
      <c r="D195" s="31"/>
      <c r="E195" s="31"/>
      <c r="F195" s="93"/>
      <c r="G195" s="32"/>
      <c r="H195" s="95"/>
    </row>
    <row r="196" spans="1:8" ht="15" customHeight="1">
      <c r="A196" s="92"/>
      <c r="B196" s="32"/>
      <c r="C196" s="31"/>
      <c r="D196" s="31"/>
      <c r="E196" s="31"/>
      <c r="F196" s="93"/>
      <c r="G196" s="32"/>
      <c r="H196" s="95"/>
    </row>
    <row r="197" spans="1:8" ht="15" customHeight="1">
      <c r="A197" s="92"/>
      <c r="B197" s="32"/>
      <c r="C197" s="31"/>
      <c r="D197" s="31"/>
      <c r="E197" s="31"/>
      <c r="F197" s="93"/>
      <c r="G197" s="32"/>
      <c r="H197" s="95"/>
    </row>
    <row r="198" spans="1:8" ht="15" customHeight="1">
      <c r="A198" s="92"/>
      <c r="B198" s="32"/>
      <c r="C198" s="31"/>
      <c r="D198" s="31"/>
      <c r="E198" s="31"/>
      <c r="F198" s="93"/>
      <c r="G198" s="32"/>
      <c r="H198" s="95"/>
    </row>
    <row r="199" spans="1:8" ht="15" customHeight="1">
      <c r="A199" s="92"/>
      <c r="B199" s="32"/>
      <c r="C199" s="31"/>
      <c r="D199" s="31"/>
      <c r="E199" s="31"/>
      <c r="F199" s="93"/>
      <c r="G199" s="32"/>
      <c r="H199" s="95"/>
    </row>
    <row r="200" spans="1:8" ht="15" customHeight="1">
      <c r="A200" s="92"/>
      <c r="B200" s="32"/>
      <c r="C200" s="31"/>
      <c r="D200" s="31"/>
      <c r="E200" s="31"/>
      <c r="F200" s="93"/>
      <c r="G200" s="32"/>
      <c r="H200" s="95"/>
    </row>
    <row r="201" spans="1:8" ht="15" customHeight="1">
      <c r="A201" s="92"/>
      <c r="B201" s="32"/>
      <c r="C201" s="31"/>
      <c r="D201" s="31"/>
      <c r="E201" s="31"/>
      <c r="F201" s="93"/>
      <c r="G201" s="32"/>
      <c r="H201" s="95"/>
    </row>
    <row r="202" spans="1:8" ht="15" customHeight="1">
      <c r="A202" s="92"/>
      <c r="B202" s="32"/>
      <c r="C202" s="31"/>
      <c r="D202" s="31"/>
      <c r="E202" s="31"/>
      <c r="F202" s="93"/>
      <c r="G202" s="32"/>
      <c r="H202" s="95"/>
    </row>
    <row r="203" spans="1:8" ht="15" customHeight="1">
      <c r="A203" s="92"/>
      <c r="B203" s="32"/>
      <c r="C203" s="31"/>
      <c r="D203" s="31"/>
      <c r="E203" s="31"/>
      <c r="F203" s="93"/>
      <c r="G203" s="32"/>
      <c r="H203" s="95"/>
    </row>
    <row r="204" spans="1:8" ht="15" customHeight="1">
      <c r="A204" s="92"/>
      <c r="B204" s="32"/>
      <c r="C204" s="31"/>
      <c r="D204" s="31"/>
      <c r="E204" s="31"/>
      <c r="F204" s="93"/>
      <c r="G204" s="32"/>
      <c r="H204" s="95"/>
    </row>
    <row r="205" spans="1:8" ht="15" customHeight="1">
      <c r="A205" s="92"/>
      <c r="B205" s="32"/>
      <c r="C205" s="31"/>
      <c r="D205" s="31"/>
      <c r="E205" s="31"/>
      <c r="F205" s="93"/>
      <c r="G205" s="32"/>
      <c r="H205" s="95"/>
    </row>
    <row r="206" spans="1:8" ht="15" customHeight="1">
      <c r="A206" s="92"/>
      <c r="B206" s="32"/>
      <c r="C206" s="31"/>
      <c r="D206" s="31"/>
      <c r="E206" s="31"/>
      <c r="F206" s="93"/>
      <c r="G206" s="32"/>
      <c r="H206" s="95"/>
    </row>
    <row r="207" spans="1:8" ht="15" customHeight="1">
      <c r="A207" s="92"/>
      <c r="B207" s="32"/>
      <c r="C207" s="31"/>
      <c r="D207" s="31"/>
      <c r="E207" s="31"/>
      <c r="F207" s="93"/>
      <c r="G207" s="32"/>
      <c r="H207" s="95"/>
    </row>
    <row r="208" spans="1:8" ht="15" customHeight="1">
      <c r="A208" s="92"/>
      <c r="B208" s="32"/>
      <c r="C208" s="31"/>
      <c r="D208" s="31"/>
      <c r="E208" s="31"/>
      <c r="F208" s="93"/>
      <c r="G208" s="32"/>
      <c r="H208" s="95"/>
    </row>
    <row r="209" spans="1:8" ht="15" customHeight="1">
      <c r="A209" s="92"/>
      <c r="B209" s="32"/>
      <c r="C209" s="31"/>
      <c r="D209" s="31"/>
      <c r="E209" s="31"/>
      <c r="F209" s="93"/>
      <c r="G209" s="32"/>
      <c r="H209" s="95"/>
    </row>
    <row r="210" spans="1:8" ht="15" customHeight="1">
      <c r="A210" s="92"/>
      <c r="B210" s="32"/>
      <c r="C210" s="31"/>
      <c r="D210" s="31"/>
      <c r="E210" s="31"/>
      <c r="F210" s="93"/>
      <c r="G210" s="32"/>
      <c r="H210" s="95"/>
    </row>
    <row r="211" spans="1:8" ht="15" customHeight="1">
      <c r="A211" s="92"/>
      <c r="B211" s="32"/>
      <c r="C211" s="31"/>
      <c r="D211" s="31"/>
      <c r="E211" s="31"/>
      <c r="F211" s="93"/>
      <c r="G211" s="32"/>
      <c r="H211" s="95"/>
    </row>
    <row r="212" spans="1:8" ht="15" customHeight="1">
      <c r="A212" s="92"/>
      <c r="B212" s="32"/>
      <c r="C212" s="31"/>
      <c r="D212" s="31"/>
      <c r="E212" s="31"/>
      <c r="F212" s="93"/>
      <c r="G212" s="32"/>
      <c r="H212" s="95"/>
    </row>
    <row r="213" spans="1:8" ht="15" customHeight="1">
      <c r="A213" s="92"/>
      <c r="B213" s="32"/>
      <c r="C213" s="31"/>
      <c r="D213" s="31"/>
      <c r="E213" s="31"/>
      <c r="F213" s="93"/>
      <c r="G213" s="32"/>
      <c r="H213" s="95"/>
    </row>
    <row r="214" spans="1:8" ht="15" customHeight="1">
      <c r="A214" s="92"/>
      <c r="B214" s="32"/>
      <c r="C214" s="31"/>
      <c r="D214" s="31"/>
      <c r="E214" s="31"/>
      <c r="F214" s="93"/>
      <c r="G214" s="32"/>
      <c r="H214" s="95"/>
    </row>
    <row r="215" spans="1:8" ht="15" customHeight="1">
      <c r="A215" s="92"/>
      <c r="B215" s="32"/>
      <c r="C215" s="31"/>
      <c r="D215" s="31"/>
      <c r="E215" s="31"/>
      <c r="F215" s="93"/>
      <c r="G215" s="32"/>
      <c r="H215" s="95"/>
    </row>
    <row r="216" spans="1:8" ht="15" customHeight="1">
      <c r="A216" s="92"/>
      <c r="B216" s="32"/>
      <c r="C216" s="31"/>
      <c r="D216" s="31"/>
      <c r="E216" s="31"/>
      <c r="F216" s="93"/>
      <c r="G216" s="32"/>
      <c r="H216" s="95"/>
    </row>
    <row r="217" spans="1:8" ht="15" customHeight="1">
      <c r="A217" s="92"/>
      <c r="B217" s="32"/>
      <c r="C217" s="31"/>
      <c r="D217" s="31"/>
      <c r="E217" s="31"/>
      <c r="F217" s="93"/>
      <c r="G217" s="32"/>
      <c r="H217" s="95"/>
    </row>
    <row r="218" spans="1:8" ht="15" customHeight="1">
      <c r="A218" s="92"/>
      <c r="B218" s="32"/>
      <c r="C218" s="31"/>
      <c r="D218" s="31"/>
      <c r="E218" s="31"/>
      <c r="F218" s="93"/>
      <c r="G218" s="32"/>
      <c r="H218" s="95"/>
    </row>
    <row r="219" spans="1:8" ht="15" customHeight="1">
      <c r="A219" s="92"/>
      <c r="B219" s="32"/>
      <c r="C219" s="31"/>
      <c r="D219" s="31"/>
      <c r="E219" s="31"/>
      <c r="F219" s="93"/>
      <c r="G219" s="32"/>
      <c r="H219" s="95"/>
    </row>
    <row r="220" spans="1:8" ht="15" customHeight="1">
      <c r="A220" s="92"/>
      <c r="B220" s="32"/>
      <c r="C220" s="31"/>
      <c r="D220" s="31"/>
      <c r="E220" s="31"/>
      <c r="F220" s="93"/>
      <c r="G220" s="32"/>
      <c r="H220" s="95"/>
    </row>
    <row r="221" spans="1:8" ht="15" customHeight="1">
      <c r="A221" s="92"/>
      <c r="B221" s="32"/>
      <c r="C221" s="31"/>
      <c r="D221" s="31"/>
      <c r="E221" s="31"/>
      <c r="F221" s="93"/>
      <c r="G221" s="32"/>
      <c r="H221" s="95"/>
    </row>
    <row r="222" spans="1:8" ht="15" customHeight="1">
      <c r="A222" s="92"/>
      <c r="B222" s="32"/>
      <c r="C222" s="31"/>
      <c r="D222" s="31"/>
      <c r="E222" s="31"/>
      <c r="F222" s="93"/>
      <c r="G222" s="32"/>
      <c r="H222" s="95"/>
    </row>
    <row r="223" spans="1:8" ht="15" customHeight="1">
      <c r="A223" s="92"/>
      <c r="B223" s="32"/>
      <c r="C223" s="31"/>
      <c r="D223" s="31"/>
      <c r="E223" s="31"/>
      <c r="F223" s="93"/>
      <c r="G223" s="32"/>
      <c r="H223" s="95"/>
    </row>
    <row r="224" spans="1:8" ht="15" customHeight="1">
      <c r="A224" s="92"/>
      <c r="B224" s="32"/>
      <c r="C224" s="31"/>
      <c r="D224" s="31"/>
      <c r="E224" s="31"/>
      <c r="F224" s="93"/>
      <c r="G224" s="32"/>
      <c r="H224" s="95"/>
    </row>
    <row r="225" spans="1:8" ht="15" customHeight="1">
      <c r="A225" s="92"/>
      <c r="B225" s="32"/>
      <c r="C225" s="31"/>
      <c r="D225" s="31"/>
      <c r="E225" s="31"/>
      <c r="F225" s="93"/>
      <c r="G225" s="32"/>
      <c r="H225" s="95"/>
    </row>
    <row r="226" spans="1:8" ht="15" customHeight="1">
      <c r="A226" s="92"/>
      <c r="B226" s="32"/>
      <c r="C226" s="31"/>
      <c r="D226" s="31"/>
      <c r="E226" s="31"/>
      <c r="F226" s="93"/>
      <c r="G226" s="32"/>
      <c r="H226" s="95"/>
    </row>
    <row r="227" spans="1:8" ht="15" customHeight="1">
      <c r="A227" s="92"/>
      <c r="B227" s="32"/>
      <c r="C227" s="31"/>
      <c r="D227" s="31"/>
      <c r="E227" s="31"/>
      <c r="F227" s="93"/>
      <c r="G227" s="32"/>
      <c r="H227" s="95"/>
    </row>
    <row r="228" spans="1:8" ht="15" customHeight="1">
      <c r="A228" s="92"/>
      <c r="B228" s="32"/>
      <c r="C228" s="31"/>
      <c r="D228" s="31"/>
      <c r="E228" s="31"/>
      <c r="F228" s="93"/>
      <c r="G228" s="32"/>
      <c r="H228" s="95"/>
    </row>
    <row r="229" spans="1:8" ht="15" customHeight="1">
      <c r="A229" s="92"/>
      <c r="B229" s="32"/>
      <c r="C229" s="31"/>
      <c r="D229" s="31"/>
      <c r="E229" s="31"/>
      <c r="F229" s="93"/>
      <c r="G229" s="32"/>
      <c r="H229" s="95"/>
    </row>
    <row r="230" spans="1:8" ht="15" customHeight="1">
      <c r="A230" s="92"/>
      <c r="B230" s="32"/>
      <c r="C230" s="31"/>
      <c r="D230" s="31"/>
      <c r="E230" s="31"/>
      <c r="F230" s="93"/>
      <c r="G230" s="32"/>
      <c r="H230" s="95"/>
    </row>
    <row r="231" spans="1:8" ht="15" customHeight="1">
      <c r="A231" s="92"/>
      <c r="B231" s="32"/>
      <c r="C231" s="31"/>
      <c r="D231" s="31"/>
      <c r="E231" s="31"/>
      <c r="F231" s="93"/>
      <c r="G231" s="32"/>
      <c r="H231" s="95"/>
    </row>
    <row r="232" spans="1:8" ht="15" customHeight="1">
      <c r="A232" s="92"/>
      <c r="B232" s="32"/>
      <c r="C232" s="31"/>
      <c r="D232" s="31"/>
      <c r="E232" s="31"/>
      <c r="F232" s="93"/>
      <c r="G232" s="32"/>
      <c r="H232" s="95"/>
    </row>
    <row r="233" spans="1:8" ht="15" customHeight="1">
      <c r="A233" s="92"/>
      <c r="B233" s="32"/>
      <c r="C233" s="31"/>
      <c r="D233" s="31"/>
      <c r="E233" s="31"/>
      <c r="F233" s="93"/>
      <c r="G233" s="32"/>
      <c r="H233" s="95"/>
    </row>
    <row r="234" spans="1:8" ht="15" customHeight="1">
      <c r="A234" s="92"/>
      <c r="B234" s="32"/>
      <c r="C234" s="31"/>
      <c r="D234" s="31"/>
      <c r="E234" s="31"/>
      <c r="F234" s="93"/>
      <c r="G234" s="32"/>
      <c r="H234" s="95"/>
    </row>
    <row r="235" spans="1:8" ht="15" customHeight="1">
      <c r="A235" s="92"/>
      <c r="B235" s="32"/>
      <c r="C235" s="31"/>
      <c r="D235" s="31"/>
      <c r="E235" s="31"/>
      <c r="F235" s="93"/>
      <c r="G235" s="32"/>
      <c r="H235" s="95"/>
    </row>
    <row r="236" spans="1:8" ht="15" customHeight="1">
      <c r="A236" s="92"/>
      <c r="B236" s="32"/>
      <c r="C236" s="31"/>
      <c r="D236" s="31"/>
      <c r="E236" s="31"/>
      <c r="F236" s="93"/>
      <c r="G236" s="32"/>
      <c r="H236" s="95"/>
    </row>
    <row r="237" spans="1:8" ht="15" customHeight="1">
      <c r="A237" s="92"/>
      <c r="B237" s="32"/>
      <c r="C237" s="31"/>
      <c r="D237" s="31"/>
      <c r="E237" s="31"/>
      <c r="F237" s="93"/>
      <c r="G237" s="32"/>
      <c r="H237" s="95"/>
    </row>
    <row r="238" spans="1:8" ht="15" customHeight="1">
      <c r="A238" s="92"/>
      <c r="B238" s="32"/>
      <c r="C238" s="31"/>
      <c r="D238" s="31"/>
      <c r="E238" s="31"/>
      <c r="F238" s="93"/>
      <c r="G238" s="32"/>
      <c r="H238" s="95"/>
    </row>
    <row r="239" spans="1:8" ht="15" customHeight="1">
      <c r="A239" s="92"/>
      <c r="B239" s="32"/>
      <c r="C239" s="31"/>
      <c r="D239" s="31"/>
      <c r="E239" s="31"/>
      <c r="F239" s="93"/>
      <c r="G239" s="32"/>
      <c r="H239" s="95"/>
    </row>
    <row r="240" spans="1:8" ht="15" customHeight="1">
      <c r="A240" s="92"/>
      <c r="B240" s="32"/>
      <c r="C240" s="31"/>
      <c r="D240" s="31"/>
      <c r="E240" s="31"/>
      <c r="F240" s="93"/>
      <c r="G240" s="32"/>
      <c r="H240" s="95"/>
    </row>
    <row r="241" spans="1:8" ht="15" customHeight="1">
      <c r="A241" s="92"/>
      <c r="B241" s="32"/>
      <c r="C241" s="31"/>
      <c r="D241" s="31"/>
      <c r="E241" s="31"/>
      <c r="F241" s="93"/>
      <c r="G241" s="32"/>
      <c r="H241" s="95"/>
    </row>
    <row r="242" spans="1:8" ht="15" customHeight="1">
      <c r="A242" s="92"/>
      <c r="B242" s="32"/>
      <c r="C242" s="31"/>
      <c r="D242" s="31"/>
      <c r="E242" s="31"/>
      <c r="F242" s="93"/>
      <c r="G242" s="32"/>
      <c r="H242" s="95"/>
    </row>
    <row r="243" spans="1:8" ht="15" customHeight="1">
      <c r="A243" s="92"/>
      <c r="B243" s="32"/>
      <c r="C243" s="31"/>
      <c r="D243" s="31"/>
      <c r="E243" s="31"/>
      <c r="F243" s="93"/>
      <c r="G243" s="32"/>
      <c r="H243" s="95"/>
    </row>
    <row r="244" spans="1:8" ht="15" customHeight="1">
      <c r="A244" s="92"/>
      <c r="B244" s="32"/>
      <c r="C244" s="31"/>
      <c r="D244" s="31"/>
      <c r="E244" s="31"/>
      <c r="F244" s="93"/>
      <c r="G244" s="32"/>
      <c r="H244" s="95"/>
    </row>
    <row r="245" spans="1:8" ht="15" customHeight="1">
      <c r="A245" s="92"/>
      <c r="B245" s="32"/>
      <c r="C245" s="31"/>
      <c r="D245" s="31"/>
      <c r="E245" s="31"/>
      <c r="F245" s="93"/>
      <c r="G245" s="32"/>
      <c r="H245" s="95"/>
    </row>
    <row r="246" spans="1:8" ht="15" customHeight="1">
      <c r="A246" s="92"/>
      <c r="B246" s="32"/>
      <c r="C246" s="31"/>
      <c r="D246" s="31"/>
      <c r="E246" s="31"/>
      <c r="F246" s="93"/>
      <c r="G246" s="32"/>
      <c r="H246" s="95"/>
    </row>
    <row r="247" spans="1:8" ht="15" customHeight="1">
      <c r="A247" s="92"/>
      <c r="B247" s="32"/>
      <c r="C247" s="31"/>
      <c r="D247" s="31"/>
      <c r="E247" s="31"/>
      <c r="F247" s="93"/>
      <c r="G247" s="32"/>
      <c r="H247" s="95"/>
    </row>
    <row r="248" spans="1:8" ht="15" customHeight="1">
      <c r="A248" s="92"/>
      <c r="B248" s="32"/>
      <c r="C248" s="31"/>
      <c r="D248" s="31"/>
      <c r="E248" s="31"/>
      <c r="F248" s="93"/>
      <c r="G248" s="32"/>
      <c r="H248" s="95"/>
    </row>
    <row r="249" spans="1:8" ht="15" customHeight="1">
      <c r="A249" s="92"/>
      <c r="B249" s="32"/>
      <c r="C249" s="31"/>
      <c r="D249" s="31"/>
      <c r="E249" s="31"/>
      <c r="F249" s="93"/>
      <c r="G249" s="32"/>
      <c r="H249" s="95"/>
    </row>
    <row r="250" spans="1:8" ht="15" customHeight="1">
      <c r="A250" s="92"/>
      <c r="B250" s="32"/>
      <c r="C250" s="31"/>
      <c r="D250" s="31"/>
      <c r="E250" s="31"/>
      <c r="F250" s="93"/>
      <c r="G250" s="32"/>
      <c r="H250" s="95"/>
    </row>
    <row r="251" spans="1:8" ht="15" customHeight="1">
      <c r="A251" s="92"/>
      <c r="B251" s="32"/>
      <c r="C251" s="31"/>
      <c r="D251" s="31"/>
      <c r="E251" s="31"/>
      <c r="F251" s="93"/>
      <c r="G251" s="32"/>
      <c r="H251" s="95"/>
    </row>
    <row r="252" spans="1:8" ht="15" customHeight="1">
      <c r="A252" s="92"/>
      <c r="B252" s="32"/>
      <c r="C252" s="31"/>
      <c r="D252" s="31"/>
      <c r="E252" s="31"/>
      <c r="F252" s="93"/>
      <c r="G252" s="32"/>
      <c r="H252" s="95"/>
    </row>
    <row r="253" spans="1:8" ht="15" customHeight="1">
      <c r="A253" s="92"/>
      <c r="B253" s="32"/>
      <c r="C253" s="31"/>
      <c r="D253" s="31"/>
      <c r="E253" s="31"/>
      <c r="F253" s="93"/>
      <c r="G253" s="32"/>
      <c r="H253" s="95"/>
    </row>
    <row r="254" spans="1:8" ht="15" customHeight="1">
      <c r="A254" s="92"/>
      <c r="B254" s="32"/>
      <c r="C254" s="31"/>
      <c r="D254" s="31"/>
      <c r="E254" s="31"/>
      <c r="F254" s="93"/>
      <c r="G254" s="32"/>
      <c r="H254" s="95"/>
    </row>
    <row r="255" spans="1:8" ht="15" customHeight="1">
      <c r="A255" s="92"/>
      <c r="B255" s="32"/>
      <c r="C255" s="31"/>
      <c r="D255" s="31"/>
      <c r="E255" s="31"/>
      <c r="F255" s="93"/>
      <c r="G255" s="32"/>
      <c r="H255" s="95"/>
    </row>
    <row r="256" spans="1:8" ht="15" customHeight="1">
      <c r="A256" s="92"/>
      <c r="B256" s="32"/>
      <c r="C256" s="31"/>
      <c r="D256" s="31"/>
      <c r="E256" s="31"/>
      <c r="F256" s="93"/>
      <c r="G256" s="32"/>
      <c r="H256" s="95"/>
    </row>
    <row r="257" spans="1:8" ht="15" customHeight="1">
      <c r="A257" s="92"/>
      <c r="B257" s="32"/>
      <c r="C257" s="31"/>
      <c r="D257" s="31"/>
      <c r="E257" s="31"/>
      <c r="F257" s="93"/>
      <c r="G257" s="32"/>
      <c r="H257" s="95"/>
    </row>
    <row r="258" spans="1:8" ht="15" customHeight="1">
      <c r="A258" s="92"/>
      <c r="B258" s="32"/>
      <c r="C258" s="31"/>
      <c r="D258" s="31"/>
      <c r="E258" s="31"/>
      <c r="F258" s="93"/>
      <c r="G258" s="32"/>
      <c r="H258" s="95"/>
    </row>
    <row r="259" spans="1:8" ht="15" customHeight="1">
      <c r="A259" s="92"/>
      <c r="B259" s="32"/>
      <c r="C259" s="31"/>
      <c r="D259" s="31"/>
      <c r="E259" s="31"/>
      <c r="F259" s="93"/>
      <c r="G259" s="32"/>
      <c r="H259" s="95"/>
    </row>
    <row r="260" spans="1:8" ht="15" customHeight="1">
      <c r="A260" s="92"/>
      <c r="B260" s="32"/>
      <c r="C260" s="31"/>
      <c r="D260" s="31"/>
      <c r="E260" s="31"/>
      <c r="F260" s="93"/>
      <c r="G260" s="32"/>
      <c r="H260" s="95"/>
    </row>
    <row r="261" spans="1:8" ht="15" customHeight="1">
      <c r="A261" s="92"/>
      <c r="B261" s="32"/>
      <c r="C261" s="31"/>
      <c r="D261" s="31"/>
      <c r="E261" s="31"/>
      <c r="F261" s="93"/>
      <c r="G261" s="32"/>
      <c r="H261" s="95"/>
    </row>
    <row r="262" spans="1:8" ht="15" customHeight="1">
      <c r="A262" s="92"/>
      <c r="B262" s="32"/>
      <c r="C262" s="31"/>
      <c r="D262" s="31"/>
      <c r="E262" s="31"/>
      <c r="F262" s="93"/>
      <c r="G262" s="32"/>
      <c r="H262" s="95"/>
    </row>
    <row r="263" spans="1:8" ht="15" customHeight="1">
      <c r="A263" s="92"/>
      <c r="B263" s="32"/>
      <c r="C263" s="31"/>
      <c r="D263" s="31"/>
      <c r="E263" s="31"/>
      <c r="F263" s="93"/>
      <c r="G263" s="32"/>
      <c r="H263" s="95"/>
    </row>
    <row r="264" spans="1:8" ht="15" customHeight="1">
      <c r="A264" s="92"/>
      <c r="B264" s="32"/>
      <c r="C264" s="31"/>
      <c r="D264" s="31"/>
      <c r="E264" s="31"/>
      <c r="F264" s="93"/>
      <c r="G264" s="32"/>
      <c r="H264" s="95"/>
    </row>
    <row r="265" spans="1:8" ht="15" customHeight="1">
      <c r="A265" s="92"/>
      <c r="B265" s="32"/>
      <c r="C265" s="31"/>
      <c r="D265" s="31"/>
      <c r="E265" s="31"/>
      <c r="F265" s="93"/>
      <c r="G265" s="32"/>
      <c r="H265" s="95"/>
    </row>
    <row r="266" spans="1:8" ht="15" customHeight="1">
      <c r="A266" s="92"/>
      <c r="B266" s="32"/>
      <c r="C266" s="31"/>
      <c r="D266" s="31"/>
      <c r="E266" s="31"/>
      <c r="F266" s="93"/>
      <c r="G266" s="32"/>
      <c r="H266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0"/>
  <sheetViews>
    <sheetView zoomScale="90" zoomScaleNormal="90" workbookViewId="0">
      <selection activeCell="K115" sqref="K11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931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45160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1">
        <v>1</v>
      </c>
      <c r="B10" s="282">
        <v>45092</v>
      </c>
      <c r="C10" s="283"/>
      <c r="D10" s="284" t="s">
        <v>62</v>
      </c>
      <c r="E10" s="285" t="s">
        <v>593</v>
      </c>
      <c r="F10" s="242">
        <v>6800</v>
      </c>
      <c r="G10" s="245">
        <v>6400</v>
      </c>
      <c r="H10" s="245">
        <v>7150</v>
      </c>
      <c r="I10" s="286" t="s">
        <v>851</v>
      </c>
      <c r="J10" s="114" t="s">
        <v>919</v>
      </c>
      <c r="K10" s="114">
        <f>H10-F10</f>
        <v>350</v>
      </c>
      <c r="L10" s="115">
        <f>(F10*-0.3)/100</f>
        <v>-20.399999999999999</v>
      </c>
      <c r="M10" s="116">
        <f>(K10+L10)/F10</f>
        <v>4.8470588235294119E-2</v>
      </c>
      <c r="N10" s="261" t="s">
        <v>596</v>
      </c>
      <c r="O10" s="263">
        <v>45139</v>
      </c>
      <c r="P10" s="262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1">
        <v>2</v>
      </c>
      <c r="B11" s="282">
        <v>45111</v>
      </c>
      <c r="C11" s="283"/>
      <c r="D11" s="284" t="s">
        <v>82</v>
      </c>
      <c r="E11" s="340" t="s">
        <v>1044</v>
      </c>
      <c r="F11" s="242">
        <v>253.5</v>
      </c>
      <c r="G11" s="245">
        <v>234</v>
      </c>
      <c r="H11" s="245">
        <v>272</v>
      </c>
      <c r="I11" s="286" t="s">
        <v>874</v>
      </c>
      <c r="J11" s="114" t="s">
        <v>1030</v>
      </c>
      <c r="K11" s="114">
        <f>H11-F11</f>
        <v>18.5</v>
      </c>
      <c r="L11" s="115">
        <f>(F11*-0.3)/100</f>
        <v>-0.76049999999999995</v>
      </c>
      <c r="M11" s="116">
        <f>(K11+L11)/F11</f>
        <v>6.9978303747534512E-2</v>
      </c>
      <c r="N11" s="261" t="s">
        <v>596</v>
      </c>
      <c r="O11" s="263">
        <v>45146</v>
      </c>
      <c r="P11" s="262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1">
        <v>3</v>
      </c>
      <c r="B12" s="282">
        <v>45112</v>
      </c>
      <c r="C12" s="283"/>
      <c r="D12" s="284" t="s">
        <v>388</v>
      </c>
      <c r="E12" s="285" t="s">
        <v>593</v>
      </c>
      <c r="F12" s="242">
        <v>1465</v>
      </c>
      <c r="G12" s="245">
        <v>1395</v>
      </c>
      <c r="H12" s="245">
        <v>1545</v>
      </c>
      <c r="I12" s="286" t="s">
        <v>876</v>
      </c>
      <c r="J12" s="114" t="s">
        <v>1007</v>
      </c>
      <c r="K12" s="114">
        <f>H12-F12</f>
        <v>80</v>
      </c>
      <c r="L12" s="115">
        <f>(F12*-0.3)/100</f>
        <v>-4.3949999999999996</v>
      </c>
      <c r="M12" s="116">
        <f>(K12+L12)/F12</f>
        <v>5.1607508532423213E-2</v>
      </c>
      <c r="N12" s="261" t="s">
        <v>596</v>
      </c>
      <c r="O12" s="263">
        <v>45149</v>
      </c>
      <c r="P12" s="262" t="s">
        <v>312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4">
        <v>4</v>
      </c>
      <c r="B13" s="248">
        <v>45119</v>
      </c>
      <c r="C13" s="265"/>
      <c r="D13" s="266" t="s">
        <v>129</v>
      </c>
      <c r="E13" s="267" t="s">
        <v>593</v>
      </c>
      <c r="F13" s="247" t="s">
        <v>880</v>
      </c>
      <c r="G13" s="249">
        <v>1540</v>
      </c>
      <c r="H13" s="247"/>
      <c r="I13" s="247" t="s">
        <v>879</v>
      </c>
      <c r="J13" s="249" t="s">
        <v>594</v>
      </c>
      <c r="K13" s="249"/>
      <c r="L13" s="260"/>
      <c r="M13" s="268"/>
      <c r="N13" s="249"/>
      <c r="O13" s="269"/>
      <c r="P13" s="117">
        <f>VLOOKUP(D13,'MidCap Intra'!B63:C562,2,0)</f>
        <v>1589.5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81">
        <v>5</v>
      </c>
      <c r="B14" s="282">
        <v>45120</v>
      </c>
      <c r="C14" s="283"/>
      <c r="D14" s="284" t="s">
        <v>431</v>
      </c>
      <c r="E14" s="340" t="s">
        <v>1044</v>
      </c>
      <c r="F14" s="242">
        <v>106.4</v>
      </c>
      <c r="G14" s="245">
        <v>102</v>
      </c>
      <c r="H14" s="245">
        <v>113.5</v>
      </c>
      <c r="I14" s="286" t="s">
        <v>882</v>
      </c>
      <c r="J14" s="114" t="s">
        <v>1045</v>
      </c>
      <c r="K14" s="114">
        <f>H14-F14</f>
        <v>7.0999999999999943</v>
      </c>
      <c r="L14" s="115">
        <f>(F14*-0.3)/100</f>
        <v>-0.31920000000000004</v>
      </c>
      <c r="M14" s="116">
        <f>(K14+L14)/F14</f>
        <v>6.3729323308270622E-2</v>
      </c>
      <c r="N14" s="261" t="s">
        <v>596</v>
      </c>
      <c r="O14" s="263">
        <v>45152</v>
      </c>
      <c r="P14" s="262" t="s">
        <v>312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48">
        <v>45125</v>
      </c>
      <c r="C15" s="265"/>
      <c r="D15" s="271" t="s">
        <v>215</v>
      </c>
      <c r="E15" s="267" t="s">
        <v>593</v>
      </c>
      <c r="F15" s="247" t="s">
        <v>887</v>
      </c>
      <c r="G15" s="249">
        <v>548</v>
      </c>
      <c r="H15" s="247"/>
      <c r="I15" s="247" t="s">
        <v>888</v>
      </c>
      <c r="J15" s="249" t="s">
        <v>594</v>
      </c>
      <c r="K15" s="249"/>
      <c r="L15" s="260"/>
      <c r="M15" s="268"/>
      <c r="N15" s="249"/>
      <c r="O15" s="269"/>
      <c r="P15" s="117">
        <f>VLOOKUP(D15,'MidCap Intra'!B67:C566,2,0)</f>
        <v>571.70000000000005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9">
        <v>7</v>
      </c>
      <c r="B16" s="292">
        <v>45125</v>
      </c>
      <c r="C16" s="310"/>
      <c r="D16" s="311" t="s">
        <v>500</v>
      </c>
      <c r="E16" s="312" t="s">
        <v>593</v>
      </c>
      <c r="F16" s="291">
        <v>178</v>
      </c>
      <c r="G16" s="293">
        <v>168</v>
      </c>
      <c r="H16" s="291">
        <v>170</v>
      </c>
      <c r="I16" s="291" t="s">
        <v>889</v>
      </c>
      <c r="J16" s="313" t="s">
        <v>924</v>
      </c>
      <c r="K16" s="313">
        <f t="shared" ref="K16" si="0">H16-F16</f>
        <v>-8</v>
      </c>
      <c r="L16" s="314">
        <f>(F16*-0.3)/100</f>
        <v>-0.53400000000000003</v>
      </c>
      <c r="M16" s="315">
        <f t="shared" ref="M16" si="1">(K16+L16)/F16</f>
        <v>-4.7943820224719103E-2</v>
      </c>
      <c r="N16" s="316" t="s">
        <v>607</v>
      </c>
      <c r="O16" s="317">
        <v>45140</v>
      </c>
      <c r="P16" s="318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1">
        <v>8</v>
      </c>
      <c r="B17" s="282">
        <v>45133</v>
      </c>
      <c r="C17" s="283"/>
      <c r="D17" s="284" t="s">
        <v>429</v>
      </c>
      <c r="E17" s="285" t="s">
        <v>593</v>
      </c>
      <c r="F17" s="242">
        <v>326</v>
      </c>
      <c r="G17" s="245">
        <v>299</v>
      </c>
      <c r="H17" s="245">
        <v>345.5</v>
      </c>
      <c r="I17" s="286" t="s">
        <v>893</v>
      </c>
      <c r="J17" s="114" t="s">
        <v>921</v>
      </c>
      <c r="K17" s="114">
        <f t="shared" ref="K17" si="2">H17-F17</f>
        <v>19.5</v>
      </c>
      <c r="L17" s="115">
        <f>(F17*-0.3)/100</f>
        <v>-0.97799999999999998</v>
      </c>
      <c r="M17" s="116">
        <f t="shared" ref="M17" si="3">(K17+L17)/F17</f>
        <v>5.6815950920245391E-2</v>
      </c>
      <c r="N17" s="261" t="s">
        <v>596</v>
      </c>
      <c r="O17" s="263">
        <v>45140</v>
      </c>
      <c r="P17" s="262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48">
        <v>45133</v>
      </c>
      <c r="C18" s="265"/>
      <c r="D18" s="271" t="s">
        <v>74</v>
      </c>
      <c r="E18" s="267" t="s">
        <v>593</v>
      </c>
      <c r="F18" s="247" t="s">
        <v>894</v>
      </c>
      <c r="G18" s="249">
        <v>185</v>
      </c>
      <c r="H18" s="247"/>
      <c r="I18" s="247" t="s">
        <v>895</v>
      </c>
      <c r="J18" s="249" t="s">
        <v>594</v>
      </c>
      <c r="K18" s="249"/>
      <c r="L18" s="260"/>
      <c r="M18" s="268"/>
      <c r="N18" s="249"/>
      <c r="O18" s="269"/>
      <c r="P18" s="117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0">
        <v>10</v>
      </c>
      <c r="B19" s="108">
        <v>45133</v>
      </c>
      <c r="C19" s="251"/>
      <c r="D19" s="272" t="s">
        <v>492</v>
      </c>
      <c r="E19" s="267" t="s">
        <v>593</v>
      </c>
      <c r="F19" s="107" t="s">
        <v>896</v>
      </c>
      <c r="G19" s="109">
        <v>118</v>
      </c>
      <c r="H19" s="107"/>
      <c r="I19" s="107" t="s">
        <v>897</v>
      </c>
      <c r="J19" s="109" t="s">
        <v>594</v>
      </c>
      <c r="K19" s="249"/>
      <c r="L19" s="260"/>
      <c r="M19" s="268"/>
      <c r="N19" s="249"/>
      <c r="O19" s="269"/>
      <c r="P19" s="117">
        <f>VLOOKUP(D19,'MidCap Intra'!B71:C570,2,0)</f>
        <v>124.5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9">
        <v>11</v>
      </c>
      <c r="B20" s="292">
        <v>45134</v>
      </c>
      <c r="C20" s="310"/>
      <c r="D20" s="311" t="s">
        <v>151</v>
      </c>
      <c r="E20" s="312" t="s">
        <v>593</v>
      </c>
      <c r="F20" s="291">
        <v>173.5</v>
      </c>
      <c r="G20" s="293">
        <v>164</v>
      </c>
      <c r="H20" s="291">
        <v>164</v>
      </c>
      <c r="I20" s="291" t="s">
        <v>898</v>
      </c>
      <c r="J20" s="313" t="s">
        <v>1053</v>
      </c>
      <c r="K20" s="313">
        <f t="shared" ref="K20" si="4">H20-F20</f>
        <v>-9.5</v>
      </c>
      <c r="L20" s="314">
        <f>(F20*-0.3)/100</f>
        <v>-0.52049999999999996</v>
      </c>
      <c r="M20" s="315">
        <f t="shared" ref="M20" si="5">(K20+L20)/F20</f>
        <v>-5.7755043227665705E-2</v>
      </c>
      <c r="N20" s="316" t="s">
        <v>607</v>
      </c>
      <c r="O20" s="317">
        <v>45154</v>
      </c>
      <c r="P20" s="318"/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81">
        <v>12</v>
      </c>
      <c r="B21" s="282">
        <v>45135</v>
      </c>
      <c r="C21" s="283"/>
      <c r="D21" s="284" t="s">
        <v>460</v>
      </c>
      <c r="E21" s="285" t="s">
        <v>593</v>
      </c>
      <c r="F21" s="242">
        <v>2045</v>
      </c>
      <c r="G21" s="245">
        <v>1840</v>
      </c>
      <c r="H21" s="245">
        <v>2154</v>
      </c>
      <c r="I21" s="286" t="s">
        <v>878</v>
      </c>
      <c r="J21" s="114" t="s">
        <v>1047</v>
      </c>
      <c r="K21" s="114">
        <f t="shared" ref="K21" si="6">H21-F21</f>
        <v>109</v>
      </c>
      <c r="L21" s="115">
        <f>(F21*-0.3)/100</f>
        <v>-6.1349999999999998</v>
      </c>
      <c r="M21" s="116">
        <f t="shared" ref="M21" si="7">(K21+L21)/F21</f>
        <v>5.0300733496332517E-2</v>
      </c>
      <c r="N21" s="261" t="s">
        <v>596</v>
      </c>
      <c r="O21" s="263">
        <v>45152</v>
      </c>
      <c r="P21" s="262"/>
      <c r="R21" s="41" t="s">
        <v>595</v>
      </c>
    </row>
    <row r="22" spans="1:38" ht="15" customHeight="1">
      <c r="A22" s="309">
        <v>13</v>
      </c>
      <c r="B22" s="292">
        <v>45139</v>
      </c>
      <c r="C22" s="310"/>
      <c r="D22" s="311" t="s">
        <v>302</v>
      </c>
      <c r="E22" s="312" t="s">
        <v>593</v>
      </c>
      <c r="F22" s="291">
        <v>3035</v>
      </c>
      <c r="G22" s="293">
        <v>2880</v>
      </c>
      <c r="H22" s="291">
        <v>2865</v>
      </c>
      <c r="I22" s="291" t="s">
        <v>913</v>
      </c>
      <c r="J22" s="313" t="s">
        <v>1018</v>
      </c>
      <c r="K22" s="313">
        <f t="shared" ref="K22" si="8">H22-F22</f>
        <v>-170</v>
      </c>
      <c r="L22" s="314">
        <f>(F22*-0.3)/100</f>
        <v>-9.1050000000000004</v>
      </c>
      <c r="M22" s="315">
        <f t="shared" ref="M22" si="9">(K22+L22)/F22</f>
        <v>-5.9013179571663917E-2</v>
      </c>
      <c r="N22" s="316" t="s">
        <v>607</v>
      </c>
      <c r="O22" s="317">
        <v>45149</v>
      </c>
      <c r="P22" s="318"/>
    </row>
    <row r="23" spans="1:38" ht="15" customHeight="1">
      <c r="A23" s="264">
        <v>14</v>
      </c>
      <c r="B23" s="248">
        <v>45142</v>
      </c>
      <c r="C23" s="265"/>
      <c r="D23" s="266" t="s">
        <v>557</v>
      </c>
      <c r="E23" s="267" t="s">
        <v>593</v>
      </c>
      <c r="F23" s="247" t="s">
        <v>959</v>
      </c>
      <c r="G23" s="249">
        <v>1745</v>
      </c>
      <c r="H23" s="247"/>
      <c r="I23" s="247" t="s">
        <v>960</v>
      </c>
      <c r="J23" s="249" t="s">
        <v>594</v>
      </c>
      <c r="K23" s="249"/>
      <c r="L23" s="260"/>
      <c r="M23" s="268"/>
      <c r="N23" s="249"/>
      <c r="O23" s="269"/>
      <c r="P23" s="117">
        <f>VLOOKUP(D23,'MidCap Intra'!B75:C574,2,0)</f>
        <v>1816</v>
      </c>
    </row>
    <row r="24" spans="1:38" ht="15" customHeight="1">
      <c r="A24" s="264">
        <v>15</v>
      </c>
      <c r="B24" s="248">
        <v>45145</v>
      </c>
      <c r="C24" s="265"/>
      <c r="D24" s="266" t="s">
        <v>536</v>
      </c>
      <c r="E24" s="267" t="s">
        <v>593</v>
      </c>
      <c r="F24" s="247" t="s">
        <v>963</v>
      </c>
      <c r="G24" s="249">
        <v>365</v>
      </c>
      <c r="H24" s="247"/>
      <c r="I24" s="247" t="s">
        <v>964</v>
      </c>
      <c r="J24" s="249" t="s">
        <v>594</v>
      </c>
      <c r="K24" s="249"/>
      <c r="L24" s="260"/>
      <c r="M24" s="268"/>
      <c r="N24" s="249"/>
      <c r="O24" s="269"/>
      <c r="P24" s="117">
        <f>VLOOKUP(D24,'MidCap Intra'!B76:C575,2,0)</f>
        <v>401.05</v>
      </c>
    </row>
    <row r="25" spans="1:38" ht="15" customHeight="1">
      <c r="A25" s="264">
        <v>16</v>
      </c>
      <c r="B25" s="248">
        <v>45146</v>
      </c>
      <c r="C25" s="265"/>
      <c r="D25" s="271" t="s">
        <v>223</v>
      </c>
      <c r="E25" s="267" t="s">
        <v>593</v>
      </c>
      <c r="F25" s="247" t="s">
        <v>970</v>
      </c>
      <c r="G25" s="249">
        <v>965</v>
      </c>
      <c r="H25" s="247"/>
      <c r="I25" s="247" t="s">
        <v>971</v>
      </c>
      <c r="J25" s="249" t="s">
        <v>594</v>
      </c>
      <c r="K25" s="249"/>
      <c r="L25" s="260"/>
      <c r="M25" s="268"/>
      <c r="N25" s="249"/>
      <c r="O25" s="269"/>
      <c r="P25" s="117">
        <f>VLOOKUP(D25,'MidCap Intra'!B77:C576,2,0)</f>
        <v>1001.05</v>
      </c>
    </row>
    <row r="26" spans="1:38" ht="15" customHeight="1">
      <c r="A26" s="281">
        <v>17</v>
      </c>
      <c r="B26" s="282">
        <v>45147</v>
      </c>
      <c r="C26" s="283"/>
      <c r="D26" s="284" t="s">
        <v>304</v>
      </c>
      <c r="E26" s="340" t="s">
        <v>1044</v>
      </c>
      <c r="F26" s="242">
        <v>816.25</v>
      </c>
      <c r="G26" s="245">
        <v>750</v>
      </c>
      <c r="H26" s="245">
        <v>865</v>
      </c>
      <c r="I26" s="286" t="s">
        <v>988</v>
      </c>
      <c r="J26" s="114" t="s">
        <v>1043</v>
      </c>
      <c r="K26" s="114">
        <f t="shared" ref="K26:K27" si="10">H26-F26</f>
        <v>48.75</v>
      </c>
      <c r="L26" s="115">
        <f>(F26*-0.3)/100</f>
        <v>-2.44875</v>
      </c>
      <c r="M26" s="116">
        <f t="shared" ref="M26:M27" si="11">(K26+L26)/F26</f>
        <v>5.6724349157733542E-2</v>
      </c>
      <c r="N26" s="261" t="s">
        <v>596</v>
      </c>
      <c r="O26" s="263">
        <v>45152</v>
      </c>
      <c r="P26" s="338"/>
    </row>
    <row r="27" spans="1:38" ht="15" customHeight="1">
      <c r="A27" s="309">
        <v>18</v>
      </c>
      <c r="B27" s="292">
        <v>45149</v>
      </c>
      <c r="C27" s="310"/>
      <c r="D27" s="311" t="s">
        <v>137</v>
      </c>
      <c r="E27" s="312" t="s">
        <v>593</v>
      </c>
      <c r="F27" s="291">
        <v>160</v>
      </c>
      <c r="G27" s="293">
        <v>150</v>
      </c>
      <c r="H27" s="291">
        <v>150</v>
      </c>
      <c r="I27" s="291" t="s">
        <v>1009</v>
      </c>
      <c r="J27" s="313" t="s">
        <v>987</v>
      </c>
      <c r="K27" s="313">
        <f t="shared" si="10"/>
        <v>-10</v>
      </c>
      <c r="L27" s="314">
        <f>(F27*-0.3)/100</f>
        <v>-0.48</v>
      </c>
      <c r="M27" s="315">
        <f t="shared" si="11"/>
        <v>-6.5500000000000003E-2</v>
      </c>
      <c r="N27" s="316" t="s">
        <v>607</v>
      </c>
      <c r="O27" s="317">
        <v>45154</v>
      </c>
      <c r="P27" s="318"/>
    </row>
    <row r="28" spans="1:38" ht="15" customHeight="1">
      <c r="A28" s="264">
        <v>19</v>
      </c>
      <c r="B28" s="248">
        <v>45152</v>
      </c>
      <c r="C28" s="265"/>
      <c r="D28" s="271" t="s">
        <v>114</v>
      </c>
      <c r="E28" s="267" t="s">
        <v>593</v>
      </c>
      <c r="F28" s="247" t="s">
        <v>1026</v>
      </c>
      <c r="G28" s="249">
        <v>120</v>
      </c>
      <c r="H28" s="247"/>
      <c r="I28" s="247" t="s">
        <v>897</v>
      </c>
      <c r="J28" s="249" t="s">
        <v>594</v>
      </c>
      <c r="K28" s="249"/>
      <c r="L28" s="260"/>
      <c r="M28" s="268"/>
      <c r="N28" s="249"/>
      <c r="O28" s="269"/>
      <c r="P28" s="117">
        <f>VLOOKUP(D28,'MidCap Intra'!B80:C579,2,0)</f>
        <v>134.25</v>
      </c>
    </row>
    <row r="29" spans="1:38" ht="15" customHeight="1">
      <c r="A29" s="281">
        <v>20</v>
      </c>
      <c r="B29" s="282">
        <v>45154</v>
      </c>
      <c r="C29" s="283"/>
      <c r="D29" s="284" t="s">
        <v>355</v>
      </c>
      <c r="E29" s="340" t="s">
        <v>593</v>
      </c>
      <c r="F29" s="242">
        <v>1030</v>
      </c>
      <c r="G29" s="245">
        <v>930</v>
      </c>
      <c r="H29" s="245">
        <v>1082</v>
      </c>
      <c r="I29" s="286" t="s">
        <v>1054</v>
      </c>
      <c r="J29" s="114" t="s">
        <v>1055</v>
      </c>
      <c r="K29" s="114">
        <f t="shared" ref="K29:K30" si="12">H29-F29</f>
        <v>52</v>
      </c>
      <c r="L29" s="115">
        <f>(F29*-0.02)/100</f>
        <v>-0.20600000000000002</v>
      </c>
      <c r="M29" s="116">
        <f t="shared" ref="M29:M30" si="13">(K29+L29)/F29</f>
        <v>5.0285436893203882E-2</v>
      </c>
      <c r="N29" s="261" t="s">
        <v>596</v>
      </c>
      <c r="O29" s="263">
        <v>45154</v>
      </c>
      <c r="P29" s="338"/>
    </row>
    <row r="30" spans="1:38" ht="15" customHeight="1">
      <c r="A30" s="281">
        <v>21</v>
      </c>
      <c r="B30" s="282">
        <v>45155</v>
      </c>
      <c r="C30" s="283"/>
      <c r="D30" s="284" t="s">
        <v>355</v>
      </c>
      <c r="E30" s="340" t="s">
        <v>593</v>
      </c>
      <c r="F30" s="242">
        <v>1085</v>
      </c>
      <c r="G30" s="245">
        <v>995</v>
      </c>
      <c r="H30" s="245">
        <v>1142.5</v>
      </c>
      <c r="I30" s="286" t="s">
        <v>1067</v>
      </c>
      <c r="J30" s="114" t="s">
        <v>1286</v>
      </c>
      <c r="K30" s="114">
        <f t="shared" si="12"/>
        <v>57.5</v>
      </c>
      <c r="L30" s="115">
        <f>(F30*-0.3)/100</f>
        <v>-3.2549999999999999</v>
      </c>
      <c r="M30" s="116">
        <f t="shared" si="13"/>
        <v>4.9995391705069121E-2</v>
      </c>
      <c r="N30" s="261" t="s">
        <v>596</v>
      </c>
      <c r="O30" s="263">
        <v>45159</v>
      </c>
      <c r="P30" s="338"/>
    </row>
    <row r="31" spans="1:38" ht="15" customHeight="1">
      <c r="A31" s="264"/>
      <c r="B31" s="248"/>
      <c r="C31" s="265"/>
      <c r="D31" s="271"/>
      <c r="E31" s="267"/>
      <c r="F31" s="247"/>
      <c r="G31" s="249"/>
      <c r="H31" s="247"/>
      <c r="I31" s="247"/>
      <c r="J31" s="249"/>
      <c r="K31" s="249"/>
      <c r="L31" s="260"/>
      <c r="M31" s="268"/>
      <c r="N31" s="249"/>
      <c r="O31" s="269"/>
      <c r="P31" s="260"/>
    </row>
    <row r="32" spans="1:38" ht="15" customHeight="1">
      <c r="A32" s="264"/>
      <c r="B32" s="248"/>
      <c r="C32" s="265"/>
      <c r="D32" s="271"/>
      <c r="E32" s="267"/>
      <c r="F32" s="247"/>
      <c r="G32" s="249"/>
      <c r="H32" s="247"/>
      <c r="I32" s="247"/>
      <c r="J32" s="249"/>
      <c r="K32" s="249"/>
      <c r="L32" s="260"/>
      <c r="M32" s="268"/>
      <c r="N32" s="249"/>
      <c r="O32" s="269"/>
      <c r="P32" s="260"/>
    </row>
    <row r="33" spans="1:38" ht="15" customHeight="1">
      <c r="A33" s="264"/>
      <c r="B33" s="248"/>
      <c r="C33" s="265"/>
      <c r="D33" s="266"/>
      <c r="E33" s="267"/>
      <c r="F33" s="247"/>
      <c r="G33" s="249"/>
      <c r="H33" s="247"/>
      <c r="I33" s="247"/>
      <c r="J33" s="249"/>
      <c r="K33" s="249"/>
      <c r="L33" s="260"/>
      <c r="M33" s="268"/>
      <c r="N33" s="249"/>
      <c r="O33" s="269"/>
      <c r="P33" s="260"/>
    </row>
    <row r="38" spans="1:38" ht="14.25" customHeight="1">
      <c r="A38" s="118"/>
      <c r="B38" s="119"/>
      <c r="C38" s="120"/>
      <c r="D38" s="121"/>
      <c r="E38" s="122"/>
      <c r="F38" s="122"/>
      <c r="G38" s="118"/>
      <c r="H38" s="122"/>
      <c r="I38" s="123"/>
      <c r="J38" s="124"/>
      <c r="K38" s="124"/>
      <c r="L38" s="125"/>
      <c r="M38" s="126"/>
      <c r="N38" s="127"/>
      <c r="O38" s="128"/>
      <c r="P38" s="129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30" t="s">
        <v>597</v>
      </c>
      <c r="B39" s="131"/>
      <c r="C39" s="132"/>
      <c r="E39" s="133"/>
      <c r="F39" s="133"/>
      <c r="G39" s="133"/>
      <c r="H39" s="133"/>
      <c r="I39" s="133"/>
      <c r="J39" s="134"/>
      <c r="K39" s="133"/>
      <c r="L39" s="135"/>
      <c r="M39" s="62"/>
      <c r="N39" s="134"/>
      <c r="O39" s="132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36" t="s">
        <v>598</v>
      </c>
      <c r="B40" s="130"/>
      <c r="C40" s="130"/>
      <c r="D40" s="130"/>
      <c r="E40" s="41"/>
      <c r="F40" s="137" t="s">
        <v>599</v>
      </c>
      <c r="G40" s="6"/>
      <c r="H40" s="6"/>
      <c r="I40" s="6"/>
      <c r="J40" s="138"/>
      <c r="K40" s="139"/>
      <c r="L40" s="139"/>
      <c r="M40" s="140"/>
      <c r="N40" s="1"/>
      <c r="O40" s="1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30" t="s">
        <v>600</v>
      </c>
      <c r="B41" s="130"/>
      <c r="C41" s="130"/>
      <c r="D41" s="130" t="s">
        <v>601</v>
      </c>
      <c r="E41" s="6"/>
      <c r="F41" s="137" t="s">
        <v>602</v>
      </c>
      <c r="G41" s="6"/>
      <c r="H41" s="6"/>
      <c r="I41" s="6"/>
      <c r="J41" s="138"/>
      <c r="K41" s="139"/>
      <c r="L41" s="139"/>
      <c r="M41" s="140"/>
      <c r="N41" s="1"/>
      <c r="O41" s="1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30"/>
      <c r="B42" s="130"/>
      <c r="C42" s="130"/>
      <c r="D42" s="130"/>
      <c r="E42" s="6"/>
      <c r="F42" s="6"/>
      <c r="G42" s="6"/>
      <c r="H42" s="6"/>
      <c r="I42" s="6"/>
      <c r="J42" s="142"/>
      <c r="K42" s="139"/>
      <c r="L42" s="139"/>
      <c r="M42" s="6"/>
      <c r="N42" s="143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"/>
      <c r="B43" s="144" t="s">
        <v>603</v>
      </c>
      <c r="C43" s="144"/>
      <c r="D43" s="144"/>
      <c r="E43" s="144"/>
      <c r="F43" s="145"/>
      <c r="G43" s="6"/>
      <c r="H43" s="6"/>
      <c r="I43" s="146"/>
      <c r="J43" s="147"/>
      <c r="K43" s="148"/>
      <c r="L43" s="147"/>
      <c r="M43" s="6"/>
      <c r="N43" s="1"/>
      <c r="O43" s="1"/>
      <c r="P43" s="41"/>
      <c r="R43" s="62"/>
      <c r="S43" s="1"/>
      <c r="T43" s="1"/>
      <c r="U43" s="1"/>
      <c r="V43" s="1"/>
      <c r="W43" s="1"/>
      <c r="X43" s="1"/>
      <c r="Y43" s="1"/>
      <c r="Z43" s="1"/>
    </row>
    <row r="44" spans="1:38" ht="38.25" customHeight="1">
      <c r="A44" s="149" t="s">
        <v>16</v>
      </c>
      <c r="B44" s="149" t="s">
        <v>568</v>
      </c>
      <c r="C44" s="149"/>
      <c r="D44" s="91" t="s">
        <v>580</v>
      </c>
      <c r="E44" s="149" t="s">
        <v>581</v>
      </c>
      <c r="F44" s="149" t="s">
        <v>582</v>
      </c>
      <c r="G44" s="149" t="s">
        <v>604</v>
      </c>
      <c r="H44" s="149" t="s">
        <v>584</v>
      </c>
      <c r="I44" s="149" t="s">
        <v>585</v>
      </c>
      <c r="J44" s="106" t="s">
        <v>586</v>
      </c>
      <c r="K44" s="104" t="s">
        <v>605</v>
      </c>
      <c r="L44" s="150" t="s">
        <v>588</v>
      </c>
      <c r="M44" s="106" t="s">
        <v>589</v>
      </c>
      <c r="N44" s="103" t="s">
        <v>590</v>
      </c>
      <c r="O44" s="91" t="s">
        <v>591</v>
      </c>
      <c r="P44" s="41"/>
      <c r="Q44" s="1"/>
      <c r="R44" s="62"/>
      <c r="S44" s="62"/>
      <c r="T44" s="62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3.5" customHeight="1">
      <c r="A45" s="326">
        <v>1</v>
      </c>
      <c r="B45" s="327">
        <v>45128</v>
      </c>
      <c r="C45" s="328"/>
      <c r="D45" s="329" t="s">
        <v>114</v>
      </c>
      <c r="E45" s="330" t="s">
        <v>606</v>
      </c>
      <c r="F45" s="325">
        <v>134</v>
      </c>
      <c r="G45" s="331">
        <v>129.9</v>
      </c>
      <c r="H45" s="325">
        <v>134.75</v>
      </c>
      <c r="I45" s="325" t="s">
        <v>890</v>
      </c>
      <c r="J45" s="332" t="s">
        <v>915</v>
      </c>
      <c r="K45" s="332">
        <f t="shared" ref="K45:K46" si="14">H45-F45</f>
        <v>0.75</v>
      </c>
      <c r="L45" s="333">
        <f>(F45*-0.3)/100</f>
        <v>-0.40199999999999997</v>
      </c>
      <c r="M45" s="334">
        <f t="shared" ref="M45:M46" si="15">(K45+L45)/F45</f>
        <v>2.5970149253731344E-3</v>
      </c>
      <c r="N45" s="335" t="s">
        <v>616</v>
      </c>
      <c r="O45" s="336">
        <v>45142</v>
      </c>
      <c r="P45" s="41"/>
      <c r="Q45" s="259"/>
      <c r="R45" s="41" t="s">
        <v>595</v>
      </c>
      <c r="S45" s="41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</row>
    <row r="46" spans="1:38" ht="13.5" customHeight="1">
      <c r="A46" s="309">
        <v>2</v>
      </c>
      <c r="B46" s="292">
        <v>45135</v>
      </c>
      <c r="C46" s="310"/>
      <c r="D46" s="337" t="s">
        <v>899</v>
      </c>
      <c r="E46" s="312" t="s">
        <v>951</v>
      </c>
      <c r="F46" s="291">
        <v>9585</v>
      </c>
      <c r="G46" s="293">
        <v>9390</v>
      </c>
      <c r="H46" s="291">
        <v>9390</v>
      </c>
      <c r="I46" s="291" t="s">
        <v>900</v>
      </c>
      <c r="J46" s="313" t="s">
        <v>1046</v>
      </c>
      <c r="K46" s="313">
        <f t="shared" si="14"/>
        <v>-195</v>
      </c>
      <c r="L46" s="314">
        <f>(F46*-0.3)/100</f>
        <v>-28.754999999999999</v>
      </c>
      <c r="M46" s="315">
        <f t="shared" si="15"/>
        <v>-2.3344287949921751E-2</v>
      </c>
      <c r="N46" s="316" t="s">
        <v>607</v>
      </c>
      <c r="O46" s="317">
        <v>45148</v>
      </c>
      <c r="P46" s="41"/>
      <c r="Q46" s="259"/>
      <c r="R46" s="41" t="s">
        <v>595</v>
      </c>
      <c r="S46" s="41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</row>
    <row r="47" spans="1:38" ht="13.5" customHeight="1">
      <c r="A47" s="277">
        <v>3</v>
      </c>
      <c r="B47" s="254">
        <v>45135</v>
      </c>
      <c r="C47" s="278"/>
      <c r="D47" s="279" t="s">
        <v>901</v>
      </c>
      <c r="E47" s="280" t="s">
        <v>606</v>
      </c>
      <c r="F47" s="253">
        <v>1807.5</v>
      </c>
      <c r="G47" s="241">
        <v>1750</v>
      </c>
      <c r="H47" s="253">
        <v>1882.5</v>
      </c>
      <c r="I47" s="253" t="s">
        <v>902</v>
      </c>
      <c r="J47" s="114" t="s">
        <v>891</v>
      </c>
      <c r="K47" s="114">
        <f t="shared" ref="K47" si="16">H47-F47</f>
        <v>75</v>
      </c>
      <c r="L47" s="115">
        <f>(F47*-0.3)/100</f>
        <v>-5.4225000000000003</v>
      </c>
      <c r="M47" s="116">
        <f t="shared" ref="M47" si="17">(K47+L47)/F47</f>
        <v>3.8493775933609961E-2</v>
      </c>
      <c r="N47" s="261" t="s">
        <v>596</v>
      </c>
      <c r="O47" s="263">
        <v>45139</v>
      </c>
      <c r="P47" s="41"/>
      <c r="Q47" s="259"/>
      <c r="R47" s="41" t="s">
        <v>595</v>
      </c>
      <c r="S47" s="41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</row>
    <row r="48" spans="1:38" ht="13.5" customHeight="1">
      <c r="A48" s="277">
        <v>4</v>
      </c>
      <c r="B48" s="254">
        <v>45139</v>
      </c>
      <c r="C48" s="278"/>
      <c r="D48" s="279" t="s">
        <v>54</v>
      </c>
      <c r="E48" s="280" t="s">
        <v>606</v>
      </c>
      <c r="F48" s="253">
        <v>453</v>
      </c>
      <c r="G48" s="241">
        <v>440</v>
      </c>
      <c r="H48" s="253">
        <v>462.5</v>
      </c>
      <c r="I48" s="253" t="s">
        <v>914</v>
      </c>
      <c r="J48" s="114" t="s">
        <v>885</v>
      </c>
      <c r="K48" s="114">
        <f t="shared" ref="K48" si="18">H48-F48</f>
        <v>9.5</v>
      </c>
      <c r="L48" s="115">
        <f>(F48*-0.02)/100</f>
        <v>-9.06E-2</v>
      </c>
      <c r="M48" s="116">
        <f t="shared" ref="M48" si="19">(K48+L48)/F48</f>
        <v>2.0771302428256071E-2</v>
      </c>
      <c r="N48" s="261" t="s">
        <v>596</v>
      </c>
      <c r="O48" s="263">
        <v>45139</v>
      </c>
      <c r="P48" s="41"/>
      <c r="Q48" s="259"/>
      <c r="R48" s="41"/>
      <c r="S48" s="41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</row>
    <row r="49" spans="1:38" ht="13.5" customHeight="1">
      <c r="A49" s="309">
        <v>5</v>
      </c>
      <c r="B49" s="292">
        <v>45139</v>
      </c>
      <c r="C49" s="310"/>
      <c r="D49" s="311" t="s">
        <v>237</v>
      </c>
      <c r="E49" s="312" t="s">
        <v>951</v>
      </c>
      <c r="F49" s="291">
        <v>615</v>
      </c>
      <c r="G49" s="293">
        <v>594</v>
      </c>
      <c r="H49" s="291">
        <v>601</v>
      </c>
      <c r="I49" s="291" t="s">
        <v>950</v>
      </c>
      <c r="J49" s="313" t="s">
        <v>952</v>
      </c>
      <c r="K49" s="313">
        <f t="shared" ref="K49:K50" si="20">H49-F49</f>
        <v>-14</v>
      </c>
      <c r="L49" s="314">
        <f>(F49*-0.3)/100</f>
        <v>-1.845</v>
      </c>
      <c r="M49" s="315">
        <f t="shared" ref="M49:M50" si="21">(K49+L49)/F49</f>
        <v>-2.5764227642276424E-2</v>
      </c>
      <c r="N49" s="316" t="s">
        <v>607</v>
      </c>
      <c r="O49" s="317">
        <v>45141</v>
      </c>
      <c r="P49" s="41"/>
      <c r="Q49" s="259"/>
      <c r="R49" s="41"/>
      <c r="S49" s="41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</row>
    <row r="50" spans="1:38" ht="13.5" customHeight="1">
      <c r="A50" s="242">
        <v>6</v>
      </c>
      <c r="B50" s="243">
        <v>45148</v>
      </c>
      <c r="C50" s="244"/>
      <c r="D50" s="244" t="s">
        <v>997</v>
      </c>
      <c r="E50" s="242" t="s">
        <v>606</v>
      </c>
      <c r="F50" s="242">
        <v>145</v>
      </c>
      <c r="G50" s="242">
        <v>140</v>
      </c>
      <c r="H50" s="245">
        <v>147.5</v>
      </c>
      <c r="I50" s="245" t="s">
        <v>998</v>
      </c>
      <c r="J50" s="114" t="s">
        <v>1005</v>
      </c>
      <c r="K50" s="114">
        <f t="shared" si="20"/>
        <v>2.5</v>
      </c>
      <c r="L50" s="115">
        <f>(F50*-0.02)/100</f>
        <v>-2.8999999999999998E-2</v>
      </c>
      <c r="M50" s="116">
        <f t="shared" si="21"/>
        <v>1.7041379310344829E-2</v>
      </c>
      <c r="N50" s="261" t="s">
        <v>596</v>
      </c>
      <c r="O50" s="263">
        <v>45148</v>
      </c>
      <c r="Q50" s="259"/>
      <c r="R50" s="41"/>
      <c r="S50" s="41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</row>
    <row r="51" spans="1:38" ht="13.5" customHeight="1">
      <c r="A51" s="242">
        <v>7</v>
      </c>
      <c r="B51" s="243">
        <v>45149</v>
      </c>
      <c r="C51" s="244"/>
      <c r="D51" s="244" t="s">
        <v>997</v>
      </c>
      <c r="E51" s="242" t="s">
        <v>606</v>
      </c>
      <c r="F51" s="242">
        <v>144.5</v>
      </c>
      <c r="G51" s="242">
        <v>140</v>
      </c>
      <c r="H51" s="245">
        <v>149.5</v>
      </c>
      <c r="I51" s="245" t="s">
        <v>703</v>
      </c>
      <c r="J51" s="114" t="s">
        <v>1008</v>
      </c>
      <c r="K51" s="114">
        <f t="shared" ref="K51" si="22">H51-F51</f>
        <v>5</v>
      </c>
      <c r="L51" s="115">
        <f>(F51*-0.02)/100</f>
        <v>-2.8900000000000002E-2</v>
      </c>
      <c r="M51" s="116">
        <f t="shared" ref="M51" si="23">(K51+L51)/F51</f>
        <v>3.4402076124567471E-2</v>
      </c>
      <c r="N51" s="261" t="s">
        <v>596</v>
      </c>
      <c r="O51" s="263">
        <v>45149</v>
      </c>
      <c r="P51" s="41"/>
      <c r="Q51" s="259"/>
      <c r="R51" s="41"/>
      <c r="S51" s="41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</row>
    <row r="52" spans="1:38" ht="13.5" customHeight="1">
      <c r="A52" s="264">
        <v>8</v>
      </c>
      <c r="B52" s="248">
        <v>45152</v>
      </c>
      <c r="C52" s="265"/>
      <c r="D52" s="266" t="s">
        <v>1020</v>
      </c>
      <c r="E52" s="267" t="s">
        <v>606</v>
      </c>
      <c r="F52" s="247" t="s">
        <v>1021</v>
      </c>
      <c r="G52" s="249">
        <v>3540</v>
      </c>
      <c r="H52" s="247"/>
      <c r="I52" s="247" t="s">
        <v>1022</v>
      </c>
      <c r="J52" s="249" t="s">
        <v>594</v>
      </c>
      <c r="K52" s="249"/>
      <c r="L52" s="260"/>
      <c r="M52" s="268"/>
      <c r="N52" s="249"/>
      <c r="O52" s="269"/>
      <c r="P52" s="41"/>
      <c r="Q52" s="259"/>
      <c r="R52" s="41"/>
      <c r="S52" s="41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</row>
    <row r="53" spans="1:38" ht="13.5" customHeight="1">
      <c r="A53" s="242">
        <v>9</v>
      </c>
      <c r="B53" s="243">
        <v>45152</v>
      </c>
      <c r="C53" s="244"/>
      <c r="D53" s="244" t="s">
        <v>997</v>
      </c>
      <c r="E53" s="242" t="s">
        <v>606</v>
      </c>
      <c r="F53" s="242">
        <v>143.75</v>
      </c>
      <c r="G53" s="242">
        <v>139.5</v>
      </c>
      <c r="H53" s="245">
        <v>147.5</v>
      </c>
      <c r="I53" s="245" t="s">
        <v>703</v>
      </c>
      <c r="J53" s="114" t="s">
        <v>965</v>
      </c>
      <c r="K53" s="114">
        <f t="shared" ref="K53" si="24">H53-F53</f>
        <v>3.75</v>
      </c>
      <c r="L53" s="115">
        <f>(F53*-0.02)/100</f>
        <v>-2.8750000000000001E-2</v>
      </c>
      <c r="M53" s="116">
        <f t="shared" ref="M53" si="25">(K53+L53)/F53</f>
        <v>2.588695652173913E-2</v>
      </c>
      <c r="N53" s="261" t="s">
        <v>596</v>
      </c>
      <c r="O53" s="263">
        <v>45152</v>
      </c>
      <c r="P53" s="41"/>
      <c r="Q53" s="259"/>
      <c r="R53" s="41"/>
      <c r="S53" s="41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</row>
    <row r="54" spans="1:38" ht="13.5" customHeight="1">
      <c r="A54" s="242">
        <v>10</v>
      </c>
      <c r="B54" s="243">
        <v>45156</v>
      </c>
      <c r="C54" s="244"/>
      <c r="D54" s="244" t="s">
        <v>997</v>
      </c>
      <c r="E54" s="242" t="s">
        <v>606</v>
      </c>
      <c r="F54" s="242">
        <v>146</v>
      </c>
      <c r="G54" s="242">
        <v>141</v>
      </c>
      <c r="H54" s="245">
        <v>147.5</v>
      </c>
      <c r="I54" s="245" t="s">
        <v>1091</v>
      </c>
      <c r="J54" s="114" t="s">
        <v>947</v>
      </c>
      <c r="K54" s="114">
        <f t="shared" ref="K54" si="26">H54-F54</f>
        <v>1.5</v>
      </c>
      <c r="L54" s="115">
        <f>(F54*-0.02)/100</f>
        <v>-2.92E-2</v>
      </c>
      <c r="M54" s="116">
        <f t="shared" ref="M54" si="27">(K54+L54)/F54</f>
        <v>1.0073972602739727E-2</v>
      </c>
      <c r="N54" s="261" t="s">
        <v>596</v>
      </c>
      <c r="O54" s="263">
        <v>45156</v>
      </c>
      <c r="P54" s="41"/>
      <c r="Q54" s="259"/>
      <c r="R54" s="41"/>
      <c r="S54" s="41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</row>
    <row r="55" spans="1:38" ht="13.5" customHeight="1">
      <c r="A55" s="264"/>
      <c r="B55" s="248"/>
      <c r="C55" s="265"/>
      <c r="D55" s="266"/>
      <c r="E55" s="267"/>
      <c r="F55" s="247"/>
      <c r="G55" s="249"/>
      <c r="H55" s="247"/>
      <c r="I55" s="247"/>
      <c r="J55" s="249"/>
      <c r="K55" s="249"/>
      <c r="L55" s="260"/>
      <c r="M55" s="268"/>
      <c r="N55" s="249"/>
      <c r="O55" s="269"/>
      <c r="P55" s="41"/>
      <c r="Q55" s="259"/>
      <c r="R55" s="41"/>
      <c r="S55" s="41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</row>
    <row r="57" spans="1:38" ht="44.25" customHeight="1">
      <c r="A57" s="130" t="s">
        <v>597</v>
      </c>
      <c r="B57" s="151"/>
      <c r="C57" s="151"/>
      <c r="D57" s="1"/>
      <c r="E57" s="6"/>
      <c r="F57" s="6"/>
      <c r="G57" s="6"/>
      <c r="H57" s="6" t="s">
        <v>609</v>
      </c>
      <c r="I57" s="6"/>
      <c r="J57" s="6"/>
      <c r="K57" s="126"/>
      <c r="L57" s="152"/>
      <c r="M57" s="126"/>
      <c r="N57" s="127"/>
      <c r="O57" s="126"/>
      <c r="P57" s="4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36" t="s">
        <v>598</v>
      </c>
      <c r="B58" s="130"/>
      <c r="C58" s="130"/>
      <c r="D58" s="130"/>
      <c r="E58" s="41"/>
      <c r="F58" s="137" t="s">
        <v>599</v>
      </c>
      <c r="G58" s="62"/>
      <c r="H58" s="41"/>
      <c r="I58" s="62"/>
      <c r="J58" s="6"/>
      <c r="K58" s="153"/>
      <c r="L58" s="154"/>
      <c r="M58" s="6"/>
      <c r="N58" s="120"/>
      <c r="O58" s="155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36"/>
      <c r="B59" s="130"/>
      <c r="C59" s="130"/>
      <c r="D59" s="130"/>
      <c r="E59" s="6"/>
      <c r="F59" s="137" t="s">
        <v>602</v>
      </c>
      <c r="G59" s="62"/>
      <c r="H59" s="41"/>
      <c r="I59" s="62"/>
      <c r="J59" s="6"/>
      <c r="K59" s="153"/>
      <c r="L59" s="154"/>
      <c r="M59" s="6"/>
      <c r="N59" s="120"/>
      <c r="O59" s="155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30"/>
      <c r="B60" s="130"/>
      <c r="C60" s="130"/>
      <c r="D60" s="130"/>
      <c r="E60" s="6"/>
      <c r="F60" s="6"/>
      <c r="G60" s="6"/>
      <c r="H60" s="6"/>
      <c r="I60" s="6"/>
      <c r="J60" s="142"/>
      <c r="K60" s="139"/>
      <c r="L60" s="140"/>
      <c r="M60" s="6"/>
      <c r="N60" s="143"/>
      <c r="O60" s="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56" t="s">
        <v>610</v>
      </c>
      <c r="B61" s="156"/>
      <c r="C61" s="156"/>
      <c r="D61" s="156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104" t="s">
        <v>16</v>
      </c>
      <c r="B62" s="104" t="s">
        <v>568</v>
      </c>
      <c r="C62" s="104"/>
      <c r="D62" s="105" t="s">
        <v>580</v>
      </c>
      <c r="E62" s="104" t="s">
        <v>581</v>
      </c>
      <c r="F62" s="104" t="s">
        <v>582</v>
      </c>
      <c r="G62" s="104" t="s">
        <v>604</v>
      </c>
      <c r="H62" s="104" t="s">
        <v>584</v>
      </c>
      <c r="I62" s="287" t="s">
        <v>585</v>
      </c>
      <c r="J62" s="290" t="s">
        <v>586</v>
      </c>
      <c r="K62" s="288" t="s">
        <v>611</v>
      </c>
      <c r="L62" s="106" t="s">
        <v>588</v>
      </c>
      <c r="M62" s="157" t="s">
        <v>612</v>
      </c>
      <c r="N62" s="104" t="s">
        <v>613</v>
      </c>
      <c r="O62" s="103" t="s">
        <v>590</v>
      </c>
      <c r="P62" s="105" t="s">
        <v>591</v>
      </c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297">
        <v>1</v>
      </c>
      <c r="B63" s="302">
        <v>45138</v>
      </c>
      <c r="C63" s="303"/>
      <c r="D63" s="303" t="s">
        <v>903</v>
      </c>
      <c r="E63" s="297" t="s">
        <v>606</v>
      </c>
      <c r="F63" s="297">
        <v>2015.5</v>
      </c>
      <c r="G63" s="297">
        <v>1990</v>
      </c>
      <c r="H63" s="304">
        <v>1990</v>
      </c>
      <c r="I63" s="305" t="s">
        <v>904</v>
      </c>
      <c r="J63" s="306" t="s">
        <v>922</v>
      </c>
      <c r="K63" s="297">
        <f t="shared" ref="K63" si="28">H63-F63</f>
        <v>-25.5</v>
      </c>
      <c r="L63" s="307">
        <f t="shared" ref="L63:L71" si="29">(H63*N63)*0.03%</f>
        <v>298.5</v>
      </c>
      <c r="M63" s="299">
        <f t="shared" ref="M63" si="30">(K63*N63)-L63</f>
        <v>-13048.5</v>
      </c>
      <c r="N63" s="297">
        <v>500</v>
      </c>
      <c r="O63" s="304" t="s">
        <v>607</v>
      </c>
      <c r="P63" s="308">
        <v>45140</v>
      </c>
      <c r="Q63" s="159"/>
      <c r="R63" s="62" t="s">
        <v>608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0"/>
      <c r="AG63" s="161"/>
      <c r="AH63" s="159"/>
      <c r="AI63" s="159"/>
      <c r="AJ63" s="160"/>
      <c r="AK63" s="160"/>
      <c r="AL63" s="160"/>
    </row>
    <row r="64" spans="1:38" ht="12.75" customHeight="1">
      <c r="A64" s="242">
        <v>2</v>
      </c>
      <c r="B64" s="243">
        <v>45138</v>
      </c>
      <c r="C64" s="244"/>
      <c r="D64" s="244" t="s">
        <v>905</v>
      </c>
      <c r="E64" s="242" t="s">
        <v>606</v>
      </c>
      <c r="F64" s="242">
        <v>174.5</v>
      </c>
      <c r="G64" s="242">
        <v>171</v>
      </c>
      <c r="H64" s="245">
        <v>175.25</v>
      </c>
      <c r="I64" s="245" t="s">
        <v>906</v>
      </c>
      <c r="J64" s="289" t="s">
        <v>915</v>
      </c>
      <c r="K64" s="112">
        <f t="shared" ref="K64:K65" si="31">H64-F64</f>
        <v>0.75</v>
      </c>
      <c r="L64" s="115">
        <f t="shared" si="29"/>
        <v>178.755</v>
      </c>
      <c r="M64" s="158">
        <f t="shared" ref="M64:M65" si="32">(K64*N64)-L64</f>
        <v>2371.2449999999999</v>
      </c>
      <c r="N64" s="112">
        <v>3400</v>
      </c>
      <c r="O64" s="114" t="s">
        <v>596</v>
      </c>
      <c r="P64" s="113">
        <v>45139</v>
      </c>
      <c r="Q64" s="159"/>
      <c r="R64" s="62" t="s">
        <v>595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60"/>
      <c r="AG64" s="161"/>
      <c r="AH64" s="159"/>
      <c r="AI64" s="159"/>
      <c r="AJ64" s="160"/>
      <c r="AK64" s="160"/>
      <c r="AL64" s="160"/>
    </row>
    <row r="65" spans="1:38" ht="12.75" customHeight="1">
      <c r="A65" s="297">
        <v>3</v>
      </c>
      <c r="B65" s="302">
        <v>45138</v>
      </c>
      <c r="C65" s="303"/>
      <c r="D65" s="303" t="s">
        <v>907</v>
      </c>
      <c r="E65" s="297" t="s">
        <v>606</v>
      </c>
      <c r="F65" s="297">
        <v>2545</v>
      </c>
      <c r="G65" s="297">
        <v>2495</v>
      </c>
      <c r="H65" s="304">
        <v>2495</v>
      </c>
      <c r="I65" s="305" t="s">
        <v>908</v>
      </c>
      <c r="J65" s="306" t="s">
        <v>923</v>
      </c>
      <c r="K65" s="297">
        <f t="shared" si="31"/>
        <v>-50</v>
      </c>
      <c r="L65" s="307">
        <f t="shared" si="29"/>
        <v>187.12499999999997</v>
      </c>
      <c r="M65" s="299">
        <f t="shared" si="32"/>
        <v>-12687.125</v>
      </c>
      <c r="N65" s="297">
        <v>250</v>
      </c>
      <c r="O65" s="304" t="s">
        <v>607</v>
      </c>
      <c r="P65" s="308">
        <v>45140</v>
      </c>
      <c r="Q65" s="159"/>
      <c r="R65" s="62" t="s">
        <v>608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60"/>
      <c r="AG65" s="161"/>
      <c r="AH65" s="159"/>
      <c r="AI65" s="159"/>
      <c r="AJ65" s="160"/>
      <c r="AK65" s="160"/>
      <c r="AL65" s="160"/>
    </row>
    <row r="66" spans="1:38" ht="12.75" customHeight="1">
      <c r="A66" s="242">
        <v>4</v>
      </c>
      <c r="B66" s="243">
        <v>45141</v>
      </c>
      <c r="C66" s="244"/>
      <c r="D66" s="244" t="s">
        <v>937</v>
      </c>
      <c r="E66" s="242" t="s">
        <v>606</v>
      </c>
      <c r="F66" s="242">
        <v>319</v>
      </c>
      <c r="G66" s="242">
        <v>313</v>
      </c>
      <c r="H66" s="245">
        <v>320.5</v>
      </c>
      <c r="I66" s="245" t="s">
        <v>940</v>
      </c>
      <c r="J66" s="289" t="s">
        <v>947</v>
      </c>
      <c r="K66" s="112">
        <f t="shared" ref="K66:K67" si="33">H66-F66</f>
        <v>1.5</v>
      </c>
      <c r="L66" s="115">
        <f t="shared" si="29"/>
        <v>192.29999999999998</v>
      </c>
      <c r="M66" s="158">
        <f t="shared" ref="M66:M67" si="34">(K66*N66)-L66</f>
        <v>2807.7</v>
      </c>
      <c r="N66" s="112">
        <v>2000</v>
      </c>
      <c r="O66" s="114" t="s">
        <v>596</v>
      </c>
      <c r="P66" s="113">
        <v>45141</v>
      </c>
      <c r="Q66" s="159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0"/>
      <c r="AG66" s="161"/>
      <c r="AH66" s="159"/>
      <c r="AI66" s="159"/>
      <c r="AJ66" s="160"/>
      <c r="AK66" s="160"/>
      <c r="AL66" s="160"/>
    </row>
    <row r="67" spans="1:38" ht="12.75" customHeight="1">
      <c r="A67" s="297">
        <v>5</v>
      </c>
      <c r="B67" s="302">
        <v>45142</v>
      </c>
      <c r="C67" s="303"/>
      <c r="D67" s="303" t="s">
        <v>953</v>
      </c>
      <c r="E67" s="297" t="s">
        <v>606</v>
      </c>
      <c r="F67" s="297">
        <v>2027.5</v>
      </c>
      <c r="G67" s="297">
        <v>1990</v>
      </c>
      <c r="H67" s="304">
        <v>1990</v>
      </c>
      <c r="I67" s="305" t="s">
        <v>954</v>
      </c>
      <c r="J67" s="306" t="s">
        <v>983</v>
      </c>
      <c r="K67" s="297">
        <f t="shared" si="33"/>
        <v>-37.5</v>
      </c>
      <c r="L67" s="307">
        <f t="shared" si="29"/>
        <v>208.95</v>
      </c>
      <c r="M67" s="299">
        <f t="shared" si="34"/>
        <v>-13333.95</v>
      </c>
      <c r="N67" s="297">
        <v>350</v>
      </c>
      <c r="O67" s="304" t="s">
        <v>607</v>
      </c>
      <c r="P67" s="308">
        <v>45146</v>
      </c>
      <c r="Q67" s="159"/>
      <c r="R67" s="6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0"/>
      <c r="AG67" s="161"/>
      <c r="AH67" s="159"/>
      <c r="AI67" s="159"/>
      <c r="AJ67" s="160"/>
      <c r="AK67" s="160"/>
      <c r="AL67" s="160"/>
    </row>
    <row r="68" spans="1:38" ht="12.75" customHeight="1">
      <c r="A68" s="242">
        <v>6</v>
      </c>
      <c r="B68" s="243">
        <v>45142</v>
      </c>
      <c r="C68" s="244"/>
      <c r="D68" s="244" t="s">
        <v>955</v>
      </c>
      <c r="E68" s="242" t="s">
        <v>606</v>
      </c>
      <c r="F68" s="242">
        <v>474</v>
      </c>
      <c r="G68" s="242">
        <v>468</v>
      </c>
      <c r="H68" s="245">
        <v>478.5</v>
      </c>
      <c r="I68" s="245" t="s">
        <v>956</v>
      </c>
      <c r="J68" s="289" t="s">
        <v>957</v>
      </c>
      <c r="K68" s="112">
        <f t="shared" ref="K68:K69" si="35">H68-F68</f>
        <v>4.5</v>
      </c>
      <c r="L68" s="115">
        <f t="shared" si="29"/>
        <v>258.39</v>
      </c>
      <c r="M68" s="158">
        <f t="shared" ref="M68:M69" si="36">(K68*N68)-L68</f>
        <v>7841.61</v>
      </c>
      <c r="N68" s="112">
        <v>1800</v>
      </c>
      <c r="O68" s="114" t="s">
        <v>596</v>
      </c>
      <c r="P68" s="113">
        <v>45142</v>
      </c>
      <c r="Q68" s="159"/>
      <c r="R68" s="62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0"/>
      <c r="AG68" s="161"/>
      <c r="AH68" s="159"/>
      <c r="AI68" s="159"/>
      <c r="AJ68" s="160"/>
      <c r="AK68" s="160"/>
      <c r="AL68" s="160"/>
    </row>
    <row r="69" spans="1:38" ht="12.75" customHeight="1">
      <c r="A69" s="242">
        <v>7</v>
      </c>
      <c r="B69" s="243">
        <v>45142</v>
      </c>
      <c r="C69" s="244"/>
      <c r="D69" s="244" t="s">
        <v>937</v>
      </c>
      <c r="E69" s="242" t="s">
        <v>606</v>
      </c>
      <c r="F69" s="242">
        <v>320.5</v>
      </c>
      <c r="G69" s="242">
        <v>313</v>
      </c>
      <c r="H69" s="245">
        <v>324.25</v>
      </c>
      <c r="I69" s="245" t="s">
        <v>958</v>
      </c>
      <c r="J69" s="289" t="s">
        <v>965</v>
      </c>
      <c r="K69" s="112">
        <f t="shared" si="35"/>
        <v>3.75</v>
      </c>
      <c r="L69" s="115">
        <f t="shared" si="29"/>
        <v>194.54999999999998</v>
      </c>
      <c r="M69" s="158">
        <f t="shared" si="36"/>
        <v>7305.45</v>
      </c>
      <c r="N69" s="112">
        <v>2000</v>
      </c>
      <c r="O69" s="114" t="s">
        <v>596</v>
      </c>
      <c r="P69" s="113">
        <v>45145</v>
      </c>
      <c r="Q69" s="159"/>
      <c r="R69" s="6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60"/>
      <c r="AG69" s="161"/>
      <c r="AH69" s="159"/>
      <c r="AI69" s="159"/>
      <c r="AJ69" s="160"/>
      <c r="AK69" s="160"/>
      <c r="AL69" s="160"/>
    </row>
    <row r="70" spans="1:38" ht="12.75" customHeight="1">
      <c r="A70" s="242">
        <v>8</v>
      </c>
      <c r="B70" s="243">
        <v>45145</v>
      </c>
      <c r="C70" s="244"/>
      <c r="D70" s="244" t="s">
        <v>955</v>
      </c>
      <c r="E70" s="242" t="s">
        <v>606</v>
      </c>
      <c r="F70" s="242">
        <v>472.5</v>
      </c>
      <c r="G70" s="242">
        <v>467</v>
      </c>
      <c r="H70" s="245">
        <v>478</v>
      </c>
      <c r="I70" s="245" t="s">
        <v>956</v>
      </c>
      <c r="J70" s="289" t="s">
        <v>966</v>
      </c>
      <c r="K70" s="112">
        <f t="shared" ref="K70" si="37">H70-F70</f>
        <v>5.5</v>
      </c>
      <c r="L70" s="115">
        <f t="shared" si="29"/>
        <v>258.12</v>
      </c>
      <c r="M70" s="158">
        <f t="shared" ref="M70" si="38">(K70*N70)-L70</f>
        <v>9641.8799999999992</v>
      </c>
      <c r="N70" s="112">
        <v>1800</v>
      </c>
      <c r="O70" s="114" t="s">
        <v>596</v>
      </c>
      <c r="P70" s="113">
        <v>45145</v>
      </c>
      <c r="Q70" s="159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60"/>
      <c r="AG70" s="161"/>
      <c r="AH70" s="159"/>
      <c r="AI70" s="159"/>
      <c r="AJ70" s="160"/>
      <c r="AK70" s="160"/>
      <c r="AL70" s="160"/>
    </row>
    <row r="71" spans="1:38" ht="12.75" customHeight="1">
      <c r="A71" s="242">
        <v>9</v>
      </c>
      <c r="B71" s="243">
        <v>45145</v>
      </c>
      <c r="C71" s="244"/>
      <c r="D71" s="244" t="s">
        <v>967</v>
      </c>
      <c r="E71" s="242" t="s">
        <v>606</v>
      </c>
      <c r="F71" s="242">
        <v>689</v>
      </c>
      <c r="G71" s="242">
        <v>677</v>
      </c>
      <c r="H71" s="245">
        <v>697</v>
      </c>
      <c r="I71" s="245" t="s">
        <v>968</v>
      </c>
      <c r="J71" s="289" t="s">
        <v>969</v>
      </c>
      <c r="K71" s="112">
        <f t="shared" ref="K71:K73" si="39">H71-F71</f>
        <v>8</v>
      </c>
      <c r="L71" s="115">
        <f t="shared" si="29"/>
        <v>209.1</v>
      </c>
      <c r="M71" s="158">
        <f t="shared" ref="M71:M73" si="40">(K71*N71)-L71</f>
        <v>7790.9</v>
      </c>
      <c r="N71" s="112">
        <v>1000</v>
      </c>
      <c r="O71" s="114" t="s">
        <v>596</v>
      </c>
      <c r="P71" s="113">
        <v>45145</v>
      </c>
      <c r="Q71" s="159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60"/>
      <c r="AG71" s="161"/>
      <c r="AH71" s="159"/>
      <c r="AI71" s="159"/>
      <c r="AJ71" s="160"/>
      <c r="AK71" s="160"/>
      <c r="AL71" s="160"/>
    </row>
    <row r="72" spans="1:38" ht="15" customHeight="1">
      <c r="A72" s="297">
        <v>10</v>
      </c>
      <c r="B72" s="302">
        <v>45146</v>
      </c>
      <c r="C72" s="303"/>
      <c r="D72" s="303" t="s">
        <v>972</v>
      </c>
      <c r="E72" s="297" t="s">
        <v>606</v>
      </c>
      <c r="F72" s="297" t="s">
        <v>986</v>
      </c>
      <c r="G72" s="297">
        <v>497</v>
      </c>
      <c r="H72" s="304">
        <v>497</v>
      </c>
      <c r="I72" s="305" t="s">
        <v>973</v>
      </c>
      <c r="J72" s="306" t="s">
        <v>987</v>
      </c>
      <c r="K72" s="297">
        <f t="shared" si="39"/>
        <v>-10</v>
      </c>
      <c r="L72" s="307">
        <f t="shared" ref="L72:L73" si="41">(H72*N72)*0.03%</f>
        <v>186.37499999999997</v>
      </c>
      <c r="M72" s="299">
        <f t="shared" si="40"/>
        <v>-12686.375</v>
      </c>
      <c r="N72" s="297">
        <v>1250</v>
      </c>
      <c r="O72" s="304" t="s">
        <v>607</v>
      </c>
      <c r="P72" s="308">
        <v>45147</v>
      </c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</row>
    <row r="73" spans="1:38" ht="12.75" customHeight="1">
      <c r="A73" s="242">
        <v>11</v>
      </c>
      <c r="B73" s="243">
        <v>45146</v>
      </c>
      <c r="C73" s="244"/>
      <c r="D73" s="244" t="s">
        <v>980</v>
      </c>
      <c r="E73" s="242" t="s">
        <v>606</v>
      </c>
      <c r="F73" s="242">
        <v>4287</v>
      </c>
      <c r="G73" s="242">
        <v>4225</v>
      </c>
      <c r="H73" s="245">
        <v>4327.5</v>
      </c>
      <c r="I73" s="245" t="s">
        <v>981</v>
      </c>
      <c r="J73" s="289" t="s">
        <v>996</v>
      </c>
      <c r="K73" s="112">
        <f t="shared" si="39"/>
        <v>40.5</v>
      </c>
      <c r="L73" s="115">
        <f t="shared" si="41"/>
        <v>259.64999999999998</v>
      </c>
      <c r="M73" s="158">
        <f t="shared" si="40"/>
        <v>7840.35</v>
      </c>
      <c r="N73" s="112">
        <v>200</v>
      </c>
      <c r="O73" s="114" t="s">
        <v>596</v>
      </c>
      <c r="P73" s="113">
        <v>45148</v>
      </c>
      <c r="Q73" s="159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60"/>
      <c r="AG73" s="161"/>
      <c r="AH73" s="159"/>
      <c r="AI73" s="159"/>
      <c r="AJ73" s="160"/>
      <c r="AK73" s="160"/>
      <c r="AL73" s="160"/>
    </row>
    <row r="74" spans="1:38" ht="12.75" customHeight="1">
      <c r="A74" s="242">
        <v>12</v>
      </c>
      <c r="B74" s="243">
        <v>45147</v>
      </c>
      <c r="C74" s="244"/>
      <c r="D74" s="244" t="s">
        <v>991</v>
      </c>
      <c r="E74" s="242" t="s">
        <v>606</v>
      </c>
      <c r="F74" s="242">
        <v>4530</v>
      </c>
      <c r="G74" s="242">
        <v>4480</v>
      </c>
      <c r="H74" s="245">
        <v>4567.5</v>
      </c>
      <c r="I74" s="245" t="s">
        <v>992</v>
      </c>
      <c r="J74" s="289" t="s">
        <v>995</v>
      </c>
      <c r="K74" s="112">
        <f t="shared" ref="K74" si="42">H74-F74</f>
        <v>37.5</v>
      </c>
      <c r="L74" s="115">
        <f t="shared" ref="L74" si="43">(H74*N74)*0.03%</f>
        <v>342.56249999999994</v>
      </c>
      <c r="M74" s="158">
        <f t="shared" ref="M74" si="44">(K74*N74)-L74</f>
        <v>9032.4375</v>
      </c>
      <c r="N74" s="112">
        <v>250</v>
      </c>
      <c r="O74" s="114" t="s">
        <v>596</v>
      </c>
      <c r="P74" s="113">
        <v>45148</v>
      </c>
      <c r="Q74" s="159"/>
      <c r="R74" s="62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60"/>
      <c r="AG74" s="161"/>
      <c r="AH74" s="159"/>
      <c r="AI74" s="159"/>
      <c r="AJ74" s="160"/>
      <c r="AK74" s="160"/>
      <c r="AL74" s="160"/>
    </row>
    <row r="75" spans="1:38" ht="12.75" customHeight="1">
      <c r="A75" s="242">
        <v>13</v>
      </c>
      <c r="B75" s="243">
        <v>45148</v>
      </c>
      <c r="C75" s="244"/>
      <c r="D75" s="244" t="s">
        <v>1002</v>
      </c>
      <c r="E75" s="242" t="s">
        <v>606</v>
      </c>
      <c r="F75" s="242">
        <v>24015</v>
      </c>
      <c r="G75" s="242">
        <v>23700</v>
      </c>
      <c r="H75" s="245">
        <v>24220</v>
      </c>
      <c r="I75" s="245" t="s">
        <v>1003</v>
      </c>
      <c r="J75" s="289" t="s">
        <v>1014</v>
      </c>
      <c r="K75" s="112">
        <f t="shared" ref="K75" si="45">H75-F75</f>
        <v>205</v>
      </c>
      <c r="L75" s="115">
        <f t="shared" ref="L75" si="46">(H75*N75)*0.03%</f>
        <v>290.64</v>
      </c>
      <c r="M75" s="158">
        <f t="shared" ref="M75" si="47">(K75*N75)-L75</f>
        <v>7909.36</v>
      </c>
      <c r="N75" s="112">
        <v>40</v>
      </c>
      <c r="O75" s="114" t="s">
        <v>596</v>
      </c>
      <c r="P75" s="113">
        <v>45149</v>
      </c>
      <c r="Q75" s="159"/>
      <c r="R75" s="62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60"/>
      <c r="AG75" s="161"/>
      <c r="AH75" s="159"/>
      <c r="AI75" s="159"/>
      <c r="AJ75" s="160"/>
      <c r="AK75" s="160"/>
      <c r="AL75" s="160"/>
    </row>
    <row r="76" spans="1:38" ht="12.75" customHeight="1">
      <c r="A76" s="242">
        <v>14</v>
      </c>
      <c r="B76" s="243">
        <v>45148</v>
      </c>
      <c r="C76" s="244"/>
      <c r="D76" s="244" t="s">
        <v>980</v>
      </c>
      <c r="E76" s="242" t="s">
        <v>606</v>
      </c>
      <c r="F76" s="242">
        <v>4255</v>
      </c>
      <c r="G76" s="242">
        <v>4195</v>
      </c>
      <c r="H76" s="245">
        <v>4295</v>
      </c>
      <c r="I76" s="245" t="s">
        <v>1004</v>
      </c>
      <c r="J76" s="289" t="s">
        <v>643</v>
      </c>
      <c r="K76" s="112">
        <f t="shared" ref="K76" si="48">H76-F76</f>
        <v>40</v>
      </c>
      <c r="L76" s="115">
        <f t="shared" ref="L76" si="49">(H76*N76)*0.03%</f>
        <v>257.7</v>
      </c>
      <c r="M76" s="158">
        <f t="shared" ref="M76" si="50">(K76*N76)-L76</f>
        <v>7742.3</v>
      </c>
      <c r="N76" s="112">
        <v>200</v>
      </c>
      <c r="O76" s="114" t="s">
        <v>596</v>
      </c>
      <c r="P76" s="113">
        <v>45149</v>
      </c>
      <c r="Q76" s="159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60"/>
      <c r="AG76" s="161"/>
      <c r="AH76" s="159"/>
      <c r="AI76" s="159"/>
      <c r="AJ76" s="160"/>
      <c r="AK76" s="160"/>
      <c r="AL76" s="160"/>
    </row>
    <row r="77" spans="1:38" ht="12.75" customHeight="1">
      <c r="A77" s="242">
        <v>15</v>
      </c>
      <c r="B77" s="243">
        <v>45152</v>
      </c>
      <c r="C77" s="244"/>
      <c r="D77" s="244" t="s">
        <v>980</v>
      </c>
      <c r="E77" s="242" t="s">
        <v>606</v>
      </c>
      <c r="F77" s="242">
        <v>4175</v>
      </c>
      <c r="G77" s="242">
        <v>4105</v>
      </c>
      <c r="H77" s="245">
        <v>4222.5</v>
      </c>
      <c r="I77" s="245" t="s">
        <v>1023</v>
      </c>
      <c r="J77" s="289" t="s">
        <v>618</v>
      </c>
      <c r="K77" s="112">
        <f t="shared" ref="K77" si="51">H77-F77</f>
        <v>47.5</v>
      </c>
      <c r="L77" s="115">
        <f t="shared" ref="L77" si="52">(H77*N77)*0.03%</f>
        <v>253.34999999999997</v>
      </c>
      <c r="M77" s="158">
        <f t="shared" ref="M77" si="53">(K77*N77)-L77</f>
        <v>9246.65</v>
      </c>
      <c r="N77" s="112">
        <v>200</v>
      </c>
      <c r="O77" s="114" t="s">
        <v>596</v>
      </c>
      <c r="P77" s="113">
        <v>45152</v>
      </c>
      <c r="Q77" s="159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60"/>
      <c r="AG77" s="161"/>
      <c r="AH77" s="159"/>
      <c r="AI77" s="159"/>
      <c r="AJ77" s="160"/>
      <c r="AK77" s="160"/>
      <c r="AL77" s="160"/>
    </row>
    <row r="78" spans="1:38" ht="12.75" customHeight="1">
      <c r="A78" s="242">
        <v>16</v>
      </c>
      <c r="B78" s="243">
        <v>45152</v>
      </c>
      <c r="C78" s="244"/>
      <c r="D78" s="244" t="s">
        <v>1036</v>
      </c>
      <c r="E78" s="242" t="s">
        <v>606</v>
      </c>
      <c r="F78" s="242">
        <v>451.5</v>
      </c>
      <c r="G78" s="242">
        <v>440</v>
      </c>
      <c r="H78" s="245">
        <v>459</v>
      </c>
      <c r="I78" s="245" t="s">
        <v>1037</v>
      </c>
      <c r="J78" s="289" t="s">
        <v>1263</v>
      </c>
      <c r="K78" s="112">
        <f t="shared" ref="K78" si="54">H78-F78</f>
        <v>7.5</v>
      </c>
      <c r="L78" s="115">
        <f t="shared" ref="L78" si="55">(H78*N78)*0.03%</f>
        <v>172.12499999999997</v>
      </c>
      <c r="M78" s="158">
        <f t="shared" ref="M78" si="56">(K78*N78)-L78</f>
        <v>9202.875</v>
      </c>
      <c r="N78" s="112">
        <v>1250</v>
      </c>
      <c r="O78" s="114" t="s">
        <v>596</v>
      </c>
      <c r="P78" s="113">
        <v>45159</v>
      </c>
      <c r="Q78" s="159"/>
      <c r="R78" s="6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60"/>
      <c r="AG78" s="161"/>
      <c r="AH78" s="159"/>
      <c r="AI78" s="159"/>
      <c r="AJ78" s="160"/>
      <c r="AK78" s="160"/>
      <c r="AL78" s="160"/>
    </row>
    <row r="79" spans="1:38" ht="12.75" customHeight="1">
      <c r="A79" s="107"/>
      <c r="B79" s="162"/>
      <c r="C79" s="163"/>
      <c r="D79" s="163"/>
      <c r="E79" s="107"/>
      <c r="F79" s="107"/>
      <c r="G79" s="107"/>
      <c r="H79" s="109"/>
      <c r="I79" s="109"/>
      <c r="J79" s="246"/>
      <c r="K79" s="107"/>
      <c r="L79" s="110"/>
      <c r="M79" s="164"/>
      <c r="N79" s="107"/>
      <c r="O79" s="109"/>
      <c r="P79" s="108"/>
      <c r="Q79" s="159"/>
      <c r="R79" s="62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60"/>
      <c r="AG79" s="161"/>
      <c r="AH79" s="159"/>
      <c r="AI79" s="159"/>
      <c r="AJ79" s="160"/>
      <c r="AK79" s="160"/>
      <c r="AL79" s="160"/>
    </row>
    <row r="80" spans="1:38" ht="12.75" customHeight="1">
      <c r="A80" s="107"/>
      <c r="B80" s="162"/>
      <c r="C80" s="163"/>
      <c r="D80" s="163"/>
      <c r="E80" s="107"/>
      <c r="F80" s="107"/>
      <c r="G80" s="107"/>
      <c r="H80" s="109"/>
      <c r="I80" s="109"/>
      <c r="J80" s="246"/>
      <c r="K80" s="107"/>
      <c r="L80" s="110"/>
      <c r="M80" s="164"/>
      <c r="N80" s="107"/>
      <c r="O80" s="109"/>
      <c r="P80" s="108"/>
      <c r="Q80" s="159"/>
      <c r="R80" s="62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60"/>
      <c r="AG80" s="161"/>
      <c r="AH80" s="159"/>
      <c r="AI80" s="159"/>
      <c r="AJ80" s="160"/>
      <c r="AK80" s="160"/>
      <c r="AL80" s="160"/>
    </row>
    <row r="81" spans="1:38" ht="12.75" customHeight="1">
      <c r="A81" s="107"/>
      <c r="B81" s="162"/>
      <c r="C81" s="163"/>
      <c r="D81" s="163"/>
      <c r="E81" s="107"/>
      <c r="F81" s="107"/>
      <c r="G81" s="107"/>
      <c r="H81" s="109"/>
      <c r="I81" s="109"/>
      <c r="J81" s="246"/>
      <c r="K81" s="107"/>
      <c r="L81" s="110"/>
      <c r="M81" s="164"/>
      <c r="N81" s="107"/>
      <c r="O81" s="109"/>
      <c r="P81" s="108"/>
      <c r="Q81" s="159"/>
      <c r="R81" s="62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60"/>
      <c r="AG81" s="161"/>
      <c r="AH81" s="159"/>
      <c r="AI81" s="159"/>
      <c r="AJ81" s="160"/>
      <c r="AK81" s="160"/>
      <c r="AL81" s="160"/>
    </row>
    <row r="82" spans="1:38" ht="12.75" customHeight="1">
      <c r="A82" s="107"/>
      <c r="B82" s="162"/>
      <c r="C82" s="163"/>
      <c r="D82" s="163"/>
      <c r="E82" s="107"/>
      <c r="F82" s="107"/>
      <c r="G82" s="107"/>
      <c r="H82" s="109"/>
      <c r="I82" s="109"/>
      <c r="J82" s="246"/>
      <c r="K82" s="107"/>
      <c r="L82" s="110"/>
      <c r="M82" s="164"/>
      <c r="N82" s="107"/>
      <c r="O82" s="109"/>
      <c r="P82" s="108"/>
      <c r="Q82" s="159"/>
      <c r="R82" s="6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60"/>
      <c r="AG82" s="161"/>
      <c r="AH82" s="159"/>
      <c r="AI82" s="159"/>
      <c r="AJ82" s="160"/>
      <c r="AK82" s="160"/>
      <c r="AL82" s="160"/>
    </row>
    <row r="84" spans="1:38" ht="12.75" customHeight="1">
      <c r="A84" s="160"/>
      <c r="B84" s="165"/>
      <c r="C84" s="159"/>
      <c r="D84" s="159"/>
      <c r="E84" s="160"/>
      <c r="F84" s="160"/>
      <c r="G84" s="160"/>
      <c r="H84" s="166"/>
      <c r="I84" s="166"/>
      <c r="J84" s="166"/>
      <c r="K84" s="159"/>
      <c r="L84" s="160"/>
      <c r="M84" s="160"/>
      <c r="N84" s="160"/>
      <c r="O84" s="166"/>
      <c r="P84" s="166"/>
      <c r="Q84" s="159"/>
      <c r="R84" s="62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60"/>
      <c r="AG84" s="161"/>
      <c r="AH84" s="159"/>
      <c r="AI84" s="159"/>
      <c r="AJ84" s="160"/>
      <c r="AK84" s="160"/>
      <c r="AL84" s="160"/>
    </row>
    <row r="85" spans="1:38">
      <c r="A85" s="167" t="s">
        <v>614</v>
      </c>
      <c r="B85" s="167"/>
      <c r="C85" s="167"/>
      <c r="D85" s="167"/>
      <c r="E85" s="168"/>
      <c r="F85" s="123"/>
      <c r="G85" s="123"/>
      <c r="H85" s="123"/>
      <c r="I85" s="123"/>
      <c r="J85" s="1"/>
      <c r="K85" s="6"/>
      <c r="L85" s="6"/>
      <c r="M85" s="6"/>
      <c r="N85" s="1"/>
      <c r="O85" s="1"/>
      <c r="P85" s="41"/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ht="38.25">
      <c r="A86" s="104" t="s">
        <v>16</v>
      </c>
      <c r="B86" s="104" t="s">
        <v>568</v>
      </c>
      <c r="C86" s="104"/>
      <c r="D86" s="105" t="s">
        <v>580</v>
      </c>
      <c r="E86" s="104" t="s">
        <v>581</v>
      </c>
      <c r="F86" s="104" t="s">
        <v>582</v>
      </c>
      <c r="G86" s="104" t="s">
        <v>604</v>
      </c>
      <c r="H86" s="104" t="s">
        <v>584</v>
      </c>
      <c r="I86" s="104" t="s">
        <v>585</v>
      </c>
      <c r="J86" s="103" t="s">
        <v>586</v>
      </c>
      <c r="K86" s="103" t="s">
        <v>615</v>
      </c>
      <c r="L86" s="106" t="s">
        <v>588</v>
      </c>
      <c r="M86" s="157" t="s">
        <v>612</v>
      </c>
      <c r="N86" s="104" t="s">
        <v>613</v>
      </c>
      <c r="O86" s="104" t="s">
        <v>590</v>
      </c>
      <c r="P86" s="105" t="s">
        <v>591</v>
      </c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ht="15" customHeight="1">
      <c r="A87" s="291">
        <v>1</v>
      </c>
      <c r="B87" s="292">
        <v>45139</v>
      </c>
      <c r="C87" s="293"/>
      <c r="D87" s="294" t="s">
        <v>910</v>
      </c>
      <c r="E87" s="293" t="s">
        <v>606</v>
      </c>
      <c r="F87" s="295" t="s">
        <v>945</v>
      </c>
      <c r="G87" s="293">
        <v>8</v>
      </c>
      <c r="H87" s="293">
        <v>10</v>
      </c>
      <c r="I87" s="293" t="s">
        <v>877</v>
      </c>
      <c r="J87" s="296" t="s">
        <v>946</v>
      </c>
      <c r="K87" s="297">
        <f t="shared" ref="K87" si="57">H87-F87</f>
        <v>-7</v>
      </c>
      <c r="L87" s="298">
        <v>50</v>
      </c>
      <c r="M87" s="299">
        <f>(K87*N87)-50</f>
        <v>-3900</v>
      </c>
      <c r="N87" s="297">
        <v>550</v>
      </c>
      <c r="O87" s="300" t="s">
        <v>607</v>
      </c>
      <c r="P87" s="301">
        <v>45141</v>
      </c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</row>
    <row r="88" spans="1:38" ht="15" customHeight="1">
      <c r="A88" s="291">
        <v>2</v>
      </c>
      <c r="B88" s="292">
        <v>45139</v>
      </c>
      <c r="C88" s="293"/>
      <c r="D88" s="294" t="s">
        <v>911</v>
      </c>
      <c r="E88" s="293" t="s">
        <v>606</v>
      </c>
      <c r="F88" s="295" t="s">
        <v>886</v>
      </c>
      <c r="G88" s="293">
        <v>0</v>
      </c>
      <c r="H88" s="293">
        <v>6</v>
      </c>
      <c r="I88" s="293" t="s">
        <v>912</v>
      </c>
      <c r="J88" s="296" t="s">
        <v>920</v>
      </c>
      <c r="K88" s="297">
        <f t="shared" ref="K88" si="58">H88-F88</f>
        <v>-23</v>
      </c>
      <c r="L88" s="298">
        <v>50</v>
      </c>
      <c r="M88" s="299">
        <f t="shared" ref="M88:M90" si="59">(K88*N88)-50</f>
        <v>-970</v>
      </c>
      <c r="N88" s="297">
        <v>40</v>
      </c>
      <c r="O88" s="300" t="s">
        <v>607</v>
      </c>
      <c r="P88" s="301">
        <v>45139</v>
      </c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</row>
    <row r="89" spans="1:38" ht="15" customHeight="1">
      <c r="A89" s="291">
        <v>3</v>
      </c>
      <c r="B89" s="292">
        <v>45139</v>
      </c>
      <c r="C89" s="293"/>
      <c r="D89" s="294" t="s">
        <v>916</v>
      </c>
      <c r="E89" s="293" t="s">
        <v>606</v>
      </c>
      <c r="F89" s="295" t="s">
        <v>928</v>
      </c>
      <c r="G89" s="293">
        <v>2.8</v>
      </c>
      <c r="H89" s="293">
        <v>2.8</v>
      </c>
      <c r="I89" s="293" t="s">
        <v>918</v>
      </c>
      <c r="J89" s="296" t="s">
        <v>929</v>
      </c>
      <c r="K89" s="297">
        <f t="shared" ref="K89:K90" si="60">H89-F89</f>
        <v>-2.0499999999999998</v>
      </c>
      <c r="L89" s="298">
        <v>50</v>
      </c>
      <c r="M89" s="299">
        <f t="shared" si="59"/>
        <v>-3124.9999999999995</v>
      </c>
      <c r="N89" s="297">
        <v>1500</v>
      </c>
      <c r="O89" s="300" t="s">
        <v>607</v>
      </c>
      <c r="P89" s="301">
        <v>45140</v>
      </c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</row>
    <row r="90" spans="1:38" ht="15" customHeight="1">
      <c r="A90" s="291">
        <v>4</v>
      </c>
      <c r="B90" s="292">
        <v>45139</v>
      </c>
      <c r="C90" s="293"/>
      <c r="D90" s="294" t="s">
        <v>917</v>
      </c>
      <c r="E90" s="293" t="s">
        <v>606</v>
      </c>
      <c r="F90" s="295" t="s">
        <v>943</v>
      </c>
      <c r="G90" s="293">
        <v>27</v>
      </c>
      <c r="H90" s="293">
        <v>29</v>
      </c>
      <c r="I90" s="293" t="s">
        <v>875</v>
      </c>
      <c r="J90" s="296" t="s">
        <v>944</v>
      </c>
      <c r="K90" s="297">
        <f t="shared" si="60"/>
        <v>-19</v>
      </c>
      <c r="L90" s="298">
        <v>50</v>
      </c>
      <c r="M90" s="299">
        <f t="shared" si="59"/>
        <v>-4800</v>
      </c>
      <c r="N90" s="297">
        <v>250</v>
      </c>
      <c r="O90" s="300" t="s">
        <v>607</v>
      </c>
      <c r="P90" s="301">
        <v>45141</v>
      </c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</row>
    <row r="91" spans="1:38" ht="15" customHeight="1">
      <c r="A91" s="253">
        <v>5</v>
      </c>
      <c r="B91" s="254">
        <v>45140</v>
      </c>
      <c r="C91" s="241"/>
      <c r="D91" s="319" t="s">
        <v>925</v>
      </c>
      <c r="E91" s="241" t="s">
        <v>606</v>
      </c>
      <c r="F91" s="320" t="s">
        <v>927</v>
      </c>
      <c r="G91" s="241">
        <v>18</v>
      </c>
      <c r="H91" s="241">
        <v>59</v>
      </c>
      <c r="I91" s="241" t="s">
        <v>926</v>
      </c>
      <c r="J91" s="321" t="s">
        <v>815</v>
      </c>
      <c r="K91" s="242">
        <f t="shared" ref="K91" si="61">H91-F91</f>
        <v>9</v>
      </c>
      <c r="L91" s="242">
        <v>50</v>
      </c>
      <c r="M91" s="322">
        <f t="shared" ref="M91:M96" si="62">(K91*N91)-50</f>
        <v>400</v>
      </c>
      <c r="N91" s="242">
        <v>50</v>
      </c>
      <c r="O91" s="323" t="s">
        <v>596</v>
      </c>
      <c r="P91" s="324">
        <v>45140</v>
      </c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</row>
    <row r="92" spans="1:38" ht="15" customHeight="1">
      <c r="A92" s="253">
        <v>6</v>
      </c>
      <c r="B92" s="254">
        <v>45141</v>
      </c>
      <c r="C92" s="241"/>
      <c r="D92" s="319" t="s">
        <v>932</v>
      </c>
      <c r="E92" s="241" t="s">
        <v>606</v>
      </c>
      <c r="F92" s="320" t="s">
        <v>934</v>
      </c>
      <c r="G92" s="241">
        <v>70</v>
      </c>
      <c r="H92" s="241">
        <v>137.5</v>
      </c>
      <c r="I92" s="241" t="s">
        <v>933</v>
      </c>
      <c r="J92" s="321" t="s">
        <v>935</v>
      </c>
      <c r="K92" s="242">
        <f t="shared" ref="K92:K93" si="63">H92-F92</f>
        <v>20</v>
      </c>
      <c r="L92" s="242">
        <v>50</v>
      </c>
      <c r="M92" s="322">
        <f t="shared" si="62"/>
        <v>750</v>
      </c>
      <c r="N92" s="242">
        <v>40</v>
      </c>
      <c r="O92" s="323" t="s">
        <v>596</v>
      </c>
      <c r="P92" s="324">
        <v>45141</v>
      </c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</row>
    <row r="93" spans="1:38" ht="15" customHeight="1">
      <c r="A93" s="291">
        <v>7</v>
      </c>
      <c r="B93" s="292">
        <v>45141</v>
      </c>
      <c r="C93" s="293"/>
      <c r="D93" s="294" t="s">
        <v>932</v>
      </c>
      <c r="E93" s="293" t="s">
        <v>606</v>
      </c>
      <c r="F93" s="295" t="s">
        <v>941</v>
      </c>
      <c r="G93" s="293">
        <v>55</v>
      </c>
      <c r="H93" s="293">
        <v>55</v>
      </c>
      <c r="I93" s="293" t="s">
        <v>938</v>
      </c>
      <c r="J93" s="296" t="s">
        <v>942</v>
      </c>
      <c r="K93" s="297">
        <f t="shared" si="63"/>
        <v>-47.5</v>
      </c>
      <c r="L93" s="298">
        <v>50</v>
      </c>
      <c r="M93" s="299">
        <f t="shared" si="62"/>
        <v>-1950</v>
      </c>
      <c r="N93" s="297">
        <v>40</v>
      </c>
      <c r="O93" s="300" t="s">
        <v>607</v>
      </c>
      <c r="P93" s="301">
        <v>45141</v>
      </c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</row>
    <row r="94" spans="1:38" ht="15" customHeight="1">
      <c r="A94" s="291">
        <v>8</v>
      </c>
      <c r="B94" s="292">
        <v>45141</v>
      </c>
      <c r="C94" s="293"/>
      <c r="D94" s="294" t="s">
        <v>936</v>
      </c>
      <c r="E94" s="293" t="s">
        <v>606</v>
      </c>
      <c r="F94" s="295" t="s">
        <v>948</v>
      </c>
      <c r="G94" s="293">
        <v>0</v>
      </c>
      <c r="H94" s="293">
        <v>0</v>
      </c>
      <c r="I94" s="293" t="s">
        <v>939</v>
      </c>
      <c r="J94" s="296" t="s">
        <v>949</v>
      </c>
      <c r="K94" s="297">
        <f t="shared" ref="K94:K95" si="64">H94-F94</f>
        <v>-31</v>
      </c>
      <c r="L94" s="298">
        <v>50</v>
      </c>
      <c r="M94" s="299">
        <f t="shared" si="62"/>
        <v>-1600</v>
      </c>
      <c r="N94" s="297">
        <v>50</v>
      </c>
      <c r="O94" s="300" t="s">
        <v>607</v>
      </c>
      <c r="P94" s="301">
        <v>45141</v>
      </c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</row>
    <row r="95" spans="1:38" ht="15" customHeight="1">
      <c r="A95" s="253">
        <v>10</v>
      </c>
      <c r="B95" s="254">
        <v>45146</v>
      </c>
      <c r="C95" s="241"/>
      <c r="D95" s="319" t="s">
        <v>974</v>
      </c>
      <c r="E95" s="241" t="s">
        <v>606</v>
      </c>
      <c r="F95" s="320" t="s">
        <v>984</v>
      </c>
      <c r="G95" s="241">
        <v>65</v>
      </c>
      <c r="H95" s="241">
        <v>130</v>
      </c>
      <c r="I95" s="241" t="s">
        <v>975</v>
      </c>
      <c r="J95" s="321" t="s">
        <v>985</v>
      </c>
      <c r="K95" s="242">
        <f t="shared" si="64"/>
        <v>23.5</v>
      </c>
      <c r="L95" s="242">
        <v>50</v>
      </c>
      <c r="M95" s="322">
        <f t="shared" si="62"/>
        <v>2887.5</v>
      </c>
      <c r="N95" s="242">
        <v>125</v>
      </c>
      <c r="O95" s="323" t="s">
        <v>596</v>
      </c>
      <c r="P95" s="324">
        <v>45147</v>
      </c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</row>
    <row r="96" spans="1:38" ht="15" customHeight="1">
      <c r="A96" s="253">
        <v>11</v>
      </c>
      <c r="B96" s="254">
        <v>45146</v>
      </c>
      <c r="C96" s="241"/>
      <c r="D96" s="319" t="s">
        <v>976</v>
      </c>
      <c r="E96" s="241" t="s">
        <v>606</v>
      </c>
      <c r="F96" s="320" t="s">
        <v>978</v>
      </c>
      <c r="G96" s="241">
        <v>0</v>
      </c>
      <c r="H96" s="241">
        <v>22.5</v>
      </c>
      <c r="I96" s="241" t="s">
        <v>977</v>
      </c>
      <c r="J96" s="321" t="s">
        <v>979</v>
      </c>
      <c r="K96" s="242">
        <f t="shared" ref="K96:K97" si="65">H96-F96</f>
        <v>10.5</v>
      </c>
      <c r="L96" s="242">
        <v>50</v>
      </c>
      <c r="M96" s="322">
        <f t="shared" si="62"/>
        <v>370</v>
      </c>
      <c r="N96" s="242">
        <v>40</v>
      </c>
      <c r="O96" s="323" t="s">
        <v>596</v>
      </c>
      <c r="P96" s="324">
        <v>45146</v>
      </c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</row>
    <row r="97" spans="1:38" ht="15" customHeight="1">
      <c r="A97" s="291">
        <v>12</v>
      </c>
      <c r="B97" s="292">
        <v>45147</v>
      </c>
      <c r="C97" s="293"/>
      <c r="D97" s="294" t="s">
        <v>989</v>
      </c>
      <c r="E97" s="293" t="s">
        <v>606</v>
      </c>
      <c r="F97" s="295" t="s">
        <v>999</v>
      </c>
      <c r="G97" s="293">
        <v>99</v>
      </c>
      <c r="H97" s="293">
        <v>118</v>
      </c>
      <c r="I97" s="293" t="s">
        <v>990</v>
      </c>
      <c r="J97" s="296" t="s">
        <v>1006</v>
      </c>
      <c r="K97" s="297">
        <f t="shared" si="65"/>
        <v>-28</v>
      </c>
      <c r="L97" s="298">
        <v>50</v>
      </c>
      <c r="M97" s="299">
        <f t="shared" ref="M97:M98" si="66">(K97*N97)-50</f>
        <v>-2850</v>
      </c>
      <c r="N97" s="297">
        <v>100</v>
      </c>
      <c r="O97" s="300" t="s">
        <v>607</v>
      </c>
      <c r="P97" s="301">
        <v>45148</v>
      </c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</row>
    <row r="98" spans="1:38" ht="15" customHeight="1">
      <c r="A98" s="253">
        <v>13</v>
      </c>
      <c r="B98" s="254">
        <v>45147</v>
      </c>
      <c r="C98" s="241"/>
      <c r="D98" s="319" t="s">
        <v>993</v>
      </c>
      <c r="E98" s="241" t="s">
        <v>606</v>
      </c>
      <c r="F98" s="320" t="s">
        <v>1000</v>
      </c>
      <c r="G98" s="241">
        <v>25</v>
      </c>
      <c r="H98" s="241">
        <v>51</v>
      </c>
      <c r="I98" s="241" t="s">
        <v>994</v>
      </c>
      <c r="J98" s="321" t="s">
        <v>1001</v>
      </c>
      <c r="K98" s="242">
        <f t="shared" ref="K98" si="67">H98-F98</f>
        <v>7</v>
      </c>
      <c r="L98" s="242">
        <v>50</v>
      </c>
      <c r="M98" s="322">
        <f t="shared" si="66"/>
        <v>1700</v>
      </c>
      <c r="N98" s="242">
        <v>250</v>
      </c>
      <c r="O98" s="323" t="s">
        <v>596</v>
      </c>
      <c r="P98" s="324">
        <v>45148</v>
      </c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</row>
    <row r="99" spans="1:38" ht="15" customHeight="1">
      <c r="A99" s="253">
        <v>14</v>
      </c>
      <c r="B99" s="254">
        <v>45149</v>
      </c>
      <c r="C99" s="241"/>
      <c r="D99" s="319" t="s">
        <v>1010</v>
      </c>
      <c r="E99" s="241" t="s">
        <v>606</v>
      </c>
      <c r="F99" s="320" t="s">
        <v>1012</v>
      </c>
      <c r="G99" s="241">
        <v>78</v>
      </c>
      <c r="H99" s="241">
        <v>125</v>
      </c>
      <c r="I99" s="241" t="s">
        <v>1011</v>
      </c>
      <c r="J99" s="321" t="s">
        <v>1013</v>
      </c>
      <c r="K99" s="242">
        <f t="shared" ref="K99" si="68">H99-F99</f>
        <v>19</v>
      </c>
      <c r="L99" s="242">
        <v>50</v>
      </c>
      <c r="M99" s="322">
        <f t="shared" ref="M99" si="69">(K99*N99)-50</f>
        <v>3275</v>
      </c>
      <c r="N99" s="242">
        <v>175</v>
      </c>
      <c r="O99" s="323" t="s">
        <v>596</v>
      </c>
      <c r="P99" s="324">
        <v>45149</v>
      </c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</row>
    <row r="100" spans="1:38" ht="15" customHeight="1">
      <c r="A100" s="253">
        <v>15</v>
      </c>
      <c r="B100" s="254">
        <v>45149</v>
      </c>
      <c r="C100" s="241"/>
      <c r="D100" s="319" t="s">
        <v>1015</v>
      </c>
      <c r="E100" s="241" t="s">
        <v>606</v>
      </c>
      <c r="F100" s="320" t="s">
        <v>1016</v>
      </c>
      <c r="G100" s="241">
        <v>19</v>
      </c>
      <c r="H100" s="241">
        <v>80</v>
      </c>
      <c r="I100" s="241" t="s">
        <v>1017</v>
      </c>
      <c r="J100" s="321" t="s">
        <v>617</v>
      </c>
      <c r="K100" s="242">
        <f t="shared" ref="K100" si="70">H100-F100</f>
        <v>21</v>
      </c>
      <c r="L100" s="242">
        <v>50</v>
      </c>
      <c r="M100" s="322">
        <f t="shared" ref="M100" si="71">(K100*N100)-50</f>
        <v>790</v>
      </c>
      <c r="N100" s="242">
        <v>40</v>
      </c>
      <c r="O100" s="323" t="s">
        <v>596</v>
      </c>
      <c r="P100" s="324">
        <v>45149</v>
      </c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</row>
    <row r="101" spans="1:38" ht="15" customHeight="1">
      <c r="A101" s="253">
        <v>16</v>
      </c>
      <c r="B101" s="254">
        <v>45152</v>
      </c>
      <c r="C101" s="241"/>
      <c r="D101" s="319" t="s">
        <v>1025</v>
      </c>
      <c r="E101" s="241" t="s">
        <v>606</v>
      </c>
      <c r="F101" s="320" t="s">
        <v>1050</v>
      </c>
      <c r="G101" s="241">
        <v>65</v>
      </c>
      <c r="H101" s="241">
        <v>114</v>
      </c>
      <c r="I101" s="241" t="s">
        <v>1011</v>
      </c>
      <c r="J101" s="321" t="s">
        <v>1051</v>
      </c>
      <c r="K101" s="242">
        <f t="shared" ref="K101" si="72">H101-F101</f>
        <v>17.5</v>
      </c>
      <c r="L101" s="242">
        <v>50</v>
      </c>
      <c r="M101" s="322">
        <f t="shared" ref="M101" si="73">(K101*N101)-50</f>
        <v>2575</v>
      </c>
      <c r="N101" s="242">
        <v>150</v>
      </c>
      <c r="O101" s="323" t="s">
        <v>596</v>
      </c>
      <c r="P101" s="324">
        <v>45154</v>
      </c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</row>
    <row r="102" spans="1:38" ht="15" customHeight="1">
      <c r="A102" s="253">
        <v>17</v>
      </c>
      <c r="B102" s="254">
        <v>45152</v>
      </c>
      <c r="C102" s="241"/>
      <c r="D102" s="319" t="s">
        <v>1027</v>
      </c>
      <c r="E102" s="241" t="s">
        <v>606</v>
      </c>
      <c r="F102" s="320" t="s">
        <v>1029</v>
      </c>
      <c r="G102" s="241">
        <v>0</v>
      </c>
      <c r="H102" s="241">
        <v>41</v>
      </c>
      <c r="I102" s="241" t="s">
        <v>1028</v>
      </c>
      <c r="J102" s="321" t="s">
        <v>1030</v>
      </c>
      <c r="K102" s="242">
        <f t="shared" ref="K102:K104" si="74">H102-F102</f>
        <v>18.5</v>
      </c>
      <c r="L102" s="242">
        <v>50</v>
      </c>
      <c r="M102" s="322">
        <f t="shared" ref="M102:M104" si="75">(K102*N102)-50</f>
        <v>690</v>
      </c>
      <c r="N102" s="242">
        <v>40</v>
      </c>
      <c r="O102" s="323" t="s">
        <v>596</v>
      </c>
      <c r="P102" s="324">
        <v>45152</v>
      </c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</row>
    <row r="103" spans="1:38" ht="15" customHeight="1">
      <c r="A103" s="366">
        <v>18</v>
      </c>
      <c r="B103" s="364">
        <v>45152</v>
      </c>
      <c r="C103" s="293"/>
      <c r="D103" s="294" t="s">
        <v>1031</v>
      </c>
      <c r="E103" s="293" t="s">
        <v>606</v>
      </c>
      <c r="F103" s="295" t="s">
        <v>1033</v>
      </c>
      <c r="G103" s="293">
        <v>0</v>
      </c>
      <c r="H103" s="293">
        <v>0</v>
      </c>
      <c r="I103" s="362" t="s">
        <v>912</v>
      </c>
      <c r="J103" s="362" t="s">
        <v>1034</v>
      </c>
      <c r="K103" s="291">
        <f t="shared" si="74"/>
        <v>-6</v>
      </c>
      <c r="L103" s="298">
        <v>50</v>
      </c>
      <c r="M103" s="339">
        <f t="shared" si="75"/>
        <v>-290</v>
      </c>
      <c r="N103" s="291">
        <v>40</v>
      </c>
      <c r="O103" s="300" t="s">
        <v>607</v>
      </c>
      <c r="P103" s="301">
        <v>45152</v>
      </c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</row>
    <row r="104" spans="1:38" ht="15" customHeight="1">
      <c r="A104" s="367"/>
      <c r="B104" s="365"/>
      <c r="C104" s="293"/>
      <c r="D104" s="294" t="s">
        <v>1032</v>
      </c>
      <c r="E104" s="293" t="s">
        <v>606</v>
      </c>
      <c r="F104" s="295" t="s">
        <v>945</v>
      </c>
      <c r="G104" s="293">
        <v>0</v>
      </c>
      <c r="H104" s="293">
        <v>3.5</v>
      </c>
      <c r="I104" s="363"/>
      <c r="J104" s="363"/>
      <c r="K104" s="291">
        <f t="shared" si="74"/>
        <v>-13.5</v>
      </c>
      <c r="L104" s="298">
        <v>50</v>
      </c>
      <c r="M104" s="339">
        <f t="shared" si="75"/>
        <v>-590</v>
      </c>
      <c r="N104" s="291">
        <v>40</v>
      </c>
      <c r="O104" s="300" t="s">
        <v>607</v>
      </c>
      <c r="P104" s="301">
        <v>45152</v>
      </c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</row>
    <row r="105" spans="1:38" ht="15" customHeight="1">
      <c r="A105" s="253">
        <v>19</v>
      </c>
      <c r="B105" s="254">
        <v>45152</v>
      </c>
      <c r="C105" s="241"/>
      <c r="D105" s="319" t="s">
        <v>1035</v>
      </c>
      <c r="E105" s="241" t="s">
        <v>606</v>
      </c>
      <c r="F105" s="320" t="s">
        <v>1049</v>
      </c>
      <c r="G105" s="241">
        <v>2.5</v>
      </c>
      <c r="H105" s="241">
        <v>5.75</v>
      </c>
      <c r="I105" s="241" t="s">
        <v>1048</v>
      </c>
      <c r="J105" s="321" t="s">
        <v>816</v>
      </c>
      <c r="K105" s="242">
        <f t="shared" ref="K105:K106" si="76">H105-F105</f>
        <v>1</v>
      </c>
      <c r="L105" s="242">
        <v>50</v>
      </c>
      <c r="M105" s="322">
        <f t="shared" ref="M105:M106" si="77">(K105*N105)-50</f>
        <v>1750</v>
      </c>
      <c r="N105" s="242">
        <v>1800</v>
      </c>
      <c r="O105" s="323" t="s">
        <v>596</v>
      </c>
      <c r="P105" s="324">
        <v>45154</v>
      </c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</row>
    <row r="106" spans="1:38" ht="15" customHeight="1">
      <c r="A106" s="291">
        <v>20</v>
      </c>
      <c r="B106" s="292">
        <v>45154</v>
      </c>
      <c r="C106" s="293"/>
      <c r="D106" s="294" t="s">
        <v>1052</v>
      </c>
      <c r="E106" s="293" t="s">
        <v>606</v>
      </c>
      <c r="F106" s="295" t="s">
        <v>1071</v>
      </c>
      <c r="G106" s="293">
        <v>30</v>
      </c>
      <c r="H106" s="293">
        <v>30</v>
      </c>
      <c r="I106" s="293" t="s">
        <v>994</v>
      </c>
      <c r="J106" s="296" t="s">
        <v>1089</v>
      </c>
      <c r="K106" s="297">
        <f t="shared" si="76"/>
        <v>-17</v>
      </c>
      <c r="L106" s="298">
        <v>50</v>
      </c>
      <c r="M106" s="299">
        <f t="shared" si="77"/>
        <v>-4725</v>
      </c>
      <c r="N106" s="297">
        <v>275</v>
      </c>
      <c r="O106" s="300" t="s">
        <v>607</v>
      </c>
      <c r="P106" s="301">
        <v>45155</v>
      </c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</row>
    <row r="107" spans="1:38" ht="15" customHeight="1">
      <c r="A107" s="253">
        <v>21</v>
      </c>
      <c r="B107" s="254">
        <v>45154</v>
      </c>
      <c r="C107" s="241"/>
      <c r="D107" s="319" t="s">
        <v>1056</v>
      </c>
      <c r="E107" s="241" t="s">
        <v>606</v>
      </c>
      <c r="F107" s="320" t="s">
        <v>1057</v>
      </c>
      <c r="G107" s="241">
        <v>49</v>
      </c>
      <c r="H107" s="241">
        <v>112</v>
      </c>
      <c r="I107" s="241" t="s">
        <v>938</v>
      </c>
      <c r="J107" s="321" t="s">
        <v>1058</v>
      </c>
      <c r="K107" s="242">
        <f t="shared" ref="K107" si="78">H107-F107</f>
        <v>16.5</v>
      </c>
      <c r="L107" s="242">
        <v>50</v>
      </c>
      <c r="M107" s="322">
        <f t="shared" ref="M107" si="79">(K107*N107)-50</f>
        <v>2012.5</v>
      </c>
      <c r="N107" s="242">
        <v>125</v>
      </c>
      <c r="O107" s="323" t="s">
        <v>596</v>
      </c>
      <c r="P107" s="324">
        <v>45154</v>
      </c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</row>
    <row r="108" spans="1:38" ht="15" customHeight="1">
      <c r="A108" s="253">
        <v>22</v>
      </c>
      <c r="B108" s="254">
        <v>45155</v>
      </c>
      <c r="C108" s="241"/>
      <c r="D108" s="319" t="s">
        <v>1065</v>
      </c>
      <c r="E108" s="241" t="s">
        <v>606</v>
      </c>
      <c r="F108" s="320" t="s">
        <v>1000</v>
      </c>
      <c r="G108" s="241">
        <v>24</v>
      </c>
      <c r="H108" s="241">
        <v>49.5</v>
      </c>
      <c r="I108" s="241" t="s">
        <v>1066</v>
      </c>
      <c r="J108" s="321" t="s">
        <v>966</v>
      </c>
      <c r="K108" s="242">
        <f t="shared" ref="K108:K110" si="80">H108-F108</f>
        <v>5.5</v>
      </c>
      <c r="L108" s="242">
        <v>50</v>
      </c>
      <c r="M108" s="322">
        <f t="shared" ref="M108:M110" si="81">(K108*N108)-50</f>
        <v>1050</v>
      </c>
      <c r="N108" s="242">
        <v>200</v>
      </c>
      <c r="O108" s="323" t="s">
        <v>596</v>
      </c>
      <c r="P108" s="324">
        <v>45156</v>
      </c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</row>
    <row r="109" spans="1:38" ht="15" customHeight="1">
      <c r="A109" s="291">
        <v>23</v>
      </c>
      <c r="B109" s="292">
        <v>45155</v>
      </c>
      <c r="C109" s="293"/>
      <c r="D109" s="294" t="s">
        <v>1035</v>
      </c>
      <c r="E109" s="293" t="s">
        <v>606</v>
      </c>
      <c r="F109" s="295" t="s">
        <v>1265</v>
      </c>
      <c r="G109" s="293">
        <v>2</v>
      </c>
      <c r="H109" s="293">
        <v>2</v>
      </c>
      <c r="I109" s="293" t="s">
        <v>1068</v>
      </c>
      <c r="J109" s="296" t="s">
        <v>1266</v>
      </c>
      <c r="K109" s="297">
        <f t="shared" si="80"/>
        <v>-2.2000000000000002</v>
      </c>
      <c r="L109" s="298">
        <v>50</v>
      </c>
      <c r="M109" s="299">
        <f t="shared" si="81"/>
        <v>-4010.0000000000005</v>
      </c>
      <c r="N109" s="297">
        <v>1800</v>
      </c>
      <c r="O109" s="300" t="s">
        <v>607</v>
      </c>
      <c r="P109" s="301">
        <v>45159</v>
      </c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</row>
    <row r="110" spans="1:38" ht="15" customHeight="1">
      <c r="A110" s="291">
        <v>24</v>
      </c>
      <c r="B110" s="292">
        <v>45155</v>
      </c>
      <c r="C110" s="293"/>
      <c r="D110" s="294" t="s">
        <v>1069</v>
      </c>
      <c r="E110" s="293" t="s">
        <v>606</v>
      </c>
      <c r="F110" s="295" t="s">
        <v>1264</v>
      </c>
      <c r="G110" s="293">
        <v>20</v>
      </c>
      <c r="H110" s="293">
        <v>20</v>
      </c>
      <c r="I110" s="293" t="s">
        <v>1070</v>
      </c>
      <c r="J110" s="296" t="s">
        <v>1267</v>
      </c>
      <c r="K110" s="297">
        <f t="shared" si="80"/>
        <v>-15</v>
      </c>
      <c r="L110" s="298">
        <v>50</v>
      </c>
      <c r="M110" s="299">
        <f t="shared" si="81"/>
        <v>-4550</v>
      </c>
      <c r="N110" s="297">
        <v>300</v>
      </c>
      <c r="O110" s="300" t="s">
        <v>607</v>
      </c>
      <c r="P110" s="301">
        <v>45159</v>
      </c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</row>
    <row r="111" spans="1:38" ht="15" customHeight="1">
      <c r="A111" s="247">
        <v>25</v>
      </c>
      <c r="B111" s="248">
        <v>45156</v>
      </c>
      <c r="C111" s="249"/>
      <c r="D111" s="273" t="s">
        <v>1056</v>
      </c>
      <c r="E111" s="249" t="s">
        <v>606</v>
      </c>
      <c r="F111" s="274" t="s">
        <v>1092</v>
      </c>
      <c r="G111" s="249">
        <v>68</v>
      </c>
      <c r="H111" s="249"/>
      <c r="I111" s="274" t="s">
        <v>1093</v>
      </c>
      <c r="J111" s="249" t="s">
        <v>594</v>
      </c>
      <c r="K111" s="247"/>
      <c r="L111" s="275"/>
      <c r="M111" s="276"/>
      <c r="N111" s="247"/>
      <c r="O111" s="249"/>
      <c r="P111" s="248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</row>
    <row r="112" spans="1:38" ht="15" customHeight="1">
      <c r="A112" s="253">
        <v>26</v>
      </c>
      <c r="B112" s="254">
        <v>45159</v>
      </c>
      <c r="C112" s="241"/>
      <c r="D112" s="319" t="s">
        <v>1268</v>
      </c>
      <c r="E112" s="241" t="s">
        <v>606</v>
      </c>
      <c r="F112" s="320" t="s">
        <v>1270</v>
      </c>
      <c r="G112" s="241">
        <v>9</v>
      </c>
      <c r="H112" s="241">
        <v>30.5</v>
      </c>
      <c r="I112" s="241" t="s">
        <v>1269</v>
      </c>
      <c r="J112" s="321" t="s">
        <v>1271</v>
      </c>
      <c r="K112" s="242">
        <f t="shared" ref="K112" si="82">H112-F112</f>
        <v>6.5</v>
      </c>
      <c r="L112" s="242">
        <v>50</v>
      </c>
      <c r="M112" s="322">
        <f t="shared" ref="M112" si="83">(K112*N112)-50</f>
        <v>1900</v>
      </c>
      <c r="N112" s="242">
        <v>300</v>
      </c>
      <c r="O112" s="323" t="s">
        <v>596</v>
      </c>
      <c r="P112" s="324">
        <v>45159</v>
      </c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</row>
    <row r="113" spans="1:38" ht="15" customHeight="1">
      <c r="A113" s="253">
        <v>27</v>
      </c>
      <c r="B113" s="254">
        <v>45159</v>
      </c>
      <c r="C113" s="241"/>
      <c r="D113" s="319" t="s">
        <v>1065</v>
      </c>
      <c r="E113" s="241" t="s">
        <v>606</v>
      </c>
      <c r="F113" s="320" t="s">
        <v>1272</v>
      </c>
      <c r="G113" s="241">
        <v>14</v>
      </c>
      <c r="H113" s="241">
        <v>42</v>
      </c>
      <c r="I113" s="241" t="s">
        <v>1273</v>
      </c>
      <c r="J113" s="321" t="s">
        <v>1274</v>
      </c>
      <c r="K113" s="242">
        <f t="shared" ref="K113:K114" si="84">H113-F113</f>
        <v>10</v>
      </c>
      <c r="L113" s="242">
        <v>50</v>
      </c>
      <c r="M113" s="322">
        <f t="shared" ref="M113:M114" si="85">(K113*N113)-50</f>
        <v>1950</v>
      </c>
      <c r="N113" s="242">
        <v>200</v>
      </c>
      <c r="O113" s="323" t="s">
        <v>596</v>
      </c>
      <c r="P113" s="324">
        <v>45159</v>
      </c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</row>
    <row r="114" spans="1:38" ht="15" customHeight="1">
      <c r="A114" s="368">
        <v>28</v>
      </c>
      <c r="B114" s="370">
        <v>45159</v>
      </c>
      <c r="C114" s="241"/>
      <c r="D114" s="319" t="s">
        <v>1275</v>
      </c>
      <c r="E114" s="241" t="s">
        <v>606</v>
      </c>
      <c r="F114" s="320" t="s">
        <v>1278</v>
      </c>
      <c r="G114" s="241"/>
      <c r="H114" s="241">
        <v>20.5</v>
      </c>
      <c r="I114" s="320"/>
      <c r="J114" s="372" t="s">
        <v>1280</v>
      </c>
      <c r="K114" s="242">
        <f t="shared" si="84"/>
        <v>6</v>
      </c>
      <c r="L114" s="242">
        <v>50</v>
      </c>
      <c r="M114" s="322">
        <f t="shared" si="85"/>
        <v>5950</v>
      </c>
      <c r="N114" s="360">
        <v>1000</v>
      </c>
      <c r="O114" s="356" t="s">
        <v>596</v>
      </c>
      <c r="P114" s="358">
        <v>45159</v>
      </c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</row>
    <row r="115" spans="1:38" ht="15" customHeight="1">
      <c r="A115" s="369"/>
      <c r="B115" s="371"/>
      <c r="C115" s="241"/>
      <c r="D115" s="319" t="s">
        <v>1276</v>
      </c>
      <c r="E115" s="241" t="s">
        <v>1277</v>
      </c>
      <c r="F115" s="320" t="s">
        <v>1279</v>
      </c>
      <c r="G115" s="241"/>
      <c r="H115" s="241">
        <v>12</v>
      </c>
      <c r="I115" s="320"/>
      <c r="J115" s="373"/>
      <c r="K115" s="341">
        <f>F115-H115</f>
        <v>-3</v>
      </c>
      <c r="L115" s="342">
        <v>50</v>
      </c>
      <c r="M115" s="322">
        <f>(K115*N114)-50</f>
        <v>-3050</v>
      </c>
      <c r="N115" s="361"/>
      <c r="O115" s="357"/>
      <c r="P115" s="359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</row>
    <row r="116" spans="1:38" ht="15" customHeight="1">
      <c r="A116" s="247">
        <v>29</v>
      </c>
      <c r="B116" s="248">
        <v>45159</v>
      </c>
      <c r="C116" s="249"/>
      <c r="D116" s="273" t="s">
        <v>1281</v>
      </c>
      <c r="E116" s="249" t="s">
        <v>606</v>
      </c>
      <c r="F116" s="274" t="s">
        <v>1283</v>
      </c>
      <c r="G116" s="249">
        <v>45</v>
      </c>
      <c r="H116" s="249"/>
      <c r="I116" s="274" t="s">
        <v>1284</v>
      </c>
      <c r="J116" s="249" t="s">
        <v>594</v>
      </c>
      <c r="K116" s="247"/>
      <c r="L116" s="275"/>
      <c r="M116" s="276"/>
      <c r="N116" s="247"/>
      <c r="O116" s="249"/>
      <c r="P116" s="248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</row>
    <row r="117" spans="1:38" ht="15" customHeight="1">
      <c r="A117" s="247">
        <v>30</v>
      </c>
      <c r="B117" s="248">
        <v>45159</v>
      </c>
      <c r="C117" s="249"/>
      <c r="D117" s="273" t="s">
        <v>1282</v>
      </c>
      <c r="E117" s="249" t="s">
        <v>606</v>
      </c>
      <c r="F117" s="274" t="s">
        <v>1285</v>
      </c>
      <c r="G117" s="249">
        <v>15</v>
      </c>
      <c r="H117" s="249"/>
      <c r="I117" s="274" t="s">
        <v>1269</v>
      </c>
      <c r="J117" s="249" t="s">
        <v>594</v>
      </c>
      <c r="K117" s="247"/>
      <c r="L117" s="275"/>
      <c r="M117" s="276"/>
      <c r="N117" s="247"/>
      <c r="O117" s="249"/>
      <c r="P117" s="248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</row>
    <row r="118" spans="1:38" ht="15" customHeight="1">
      <c r="A118" s="247"/>
      <c r="B118" s="248"/>
      <c r="C118" s="249"/>
      <c r="D118" s="273"/>
      <c r="E118" s="249"/>
      <c r="F118" s="274"/>
      <c r="G118" s="249"/>
      <c r="H118" s="249"/>
      <c r="I118" s="274"/>
      <c r="J118" s="249"/>
      <c r="K118" s="247"/>
      <c r="L118" s="275"/>
      <c r="M118" s="276"/>
      <c r="N118" s="247"/>
      <c r="O118" s="249"/>
      <c r="P118" s="248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</row>
    <row r="119" spans="1:38" ht="15" customHeight="1">
      <c r="A119" s="247"/>
      <c r="B119" s="248"/>
      <c r="C119" s="249"/>
      <c r="D119" s="273"/>
      <c r="E119" s="249"/>
      <c r="F119" s="274"/>
      <c r="G119" s="249"/>
      <c r="H119" s="249"/>
      <c r="I119" s="274"/>
      <c r="J119" s="249"/>
      <c r="K119" s="247"/>
      <c r="L119" s="275"/>
      <c r="M119" s="276"/>
      <c r="N119" s="247"/>
      <c r="O119" s="249"/>
      <c r="P119" s="248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</row>
    <row r="120" spans="1:38" ht="38.25" customHeight="1">
      <c r="A120" s="102" t="s">
        <v>620</v>
      </c>
      <c r="B120" s="169"/>
      <c r="C120" s="169"/>
      <c r="D120" s="170"/>
      <c r="E120" s="145"/>
      <c r="F120" s="6"/>
      <c r="G120" s="6"/>
      <c r="H120" s="146"/>
      <c r="I120" s="171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</row>
    <row r="121" spans="1:38" ht="38.25">
      <c r="A121" s="103" t="s">
        <v>16</v>
      </c>
      <c r="B121" s="104" t="s">
        <v>568</v>
      </c>
      <c r="C121" s="104"/>
      <c r="D121" s="105" t="s">
        <v>580</v>
      </c>
      <c r="E121" s="104" t="s">
        <v>581</v>
      </c>
      <c r="F121" s="104" t="s">
        <v>582</v>
      </c>
      <c r="G121" s="104" t="s">
        <v>583</v>
      </c>
      <c r="H121" s="104" t="s">
        <v>584</v>
      </c>
      <c r="I121" s="104" t="s">
        <v>585</v>
      </c>
      <c r="J121" s="103" t="s">
        <v>586</v>
      </c>
      <c r="K121" s="149" t="s">
        <v>605</v>
      </c>
      <c r="L121" s="150" t="s">
        <v>588</v>
      </c>
      <c r="M121" s="106" t="s">
        <v>589</v>
      </c>
      <c r="N121" s="104" t="s">
        <v>590</v>
      </c>
      <c r="O121" s="105" t="s">
        <v>591</v>
      </c>
      <c r="P121" s="104" t="s">
        <v>592</v>
      </c>
      <c r="Q121" s="41"/>
      <c r="R121" s="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</row>
    <row r="122" spans="1:38" ht="14.25" customHeight="1">
      <c r="A122" s="107">
        <v>1</v>
      </c>
      <c r="B122" s="108">
        <v>44840</v>
      </c>
      <c r="C122" s="163"/>
      <c r="D122" s="163" t="s">
        <v>621</v>
      </c>
      <c r="E122" s="107" t="s">
        <v>606</v>
      </c>
      <c r="F122" s="107" t="s">
        <v>622</v>
      </c>
      <c r="G122" s="107">
        <v>1220</v>
      </c>
      <c r="H122" s="107"/>
      <c r="I122" s="107" t="s">
        <v>623</v>
      </c>
      <c r="J122" s="109" t="s">
        <v>594</v>
      </c>
      <c r="K122" s="109"/>
      <c r="L122" s="110"/>
      <c r="M122" s="172"/>
      <c r="N122" s="109"/>
      <c r="O122" s="109"/>
      <c r="P122" s="110"/>
      <c r="Q122" s="41"/>
      <c r="R122" s="41" t="s">
        <v>595</v>
      </c>
      <c r="S122" s="41"/>
      <c r="T122" s="1"/>
      <c r="U122" s="1"/>
      <c r="V122" s="1"/>
      <c r="W122" s="1"/>
      <c r="X122" s="1"/>
      <c r="Y122" s="1"/>
      <c r="Z122" s="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</row>
    <row r="123" spans="1:38" ht="14.25" customHeight="1">
      <c r="A123" s="326">
        <v>2</v>
      </c>
      <c r="B123" s="327">
        <v>45071</v>
      </c>
      <c r="C123" s="328"/>
      <c r="D123" s="329" t="s">
        <v>279</v>
      </c>
      <c r="E123" s="330" t="s">
        <v>606</v>
      </c>
      <c r="F123" s="325">
        <v>286</v>
      </c>
      <c r="G123" s="331">
        <v>267</v>
      </c>
      <c r="H123" s="325">
        <v>287</v>
      </c>
      <c r="I123" s="325" t="s">
        <v>625</v>
      </c>
      <c r="J123" s="332" t="s">
        <v>816</v>
      </c>
      <c r="K123" s="332">
        <f t="shared" ref="K123" si="86">H123-F123</f>
        <v>1</v>
      </c>
      <c r="L123" s="333">
        <f>(F123*-0.3)/100</f>
        <v>-0.85799999999999998</v>
      </c>
      <c r="M123" s="334">
        <f t="shared" ref="M123" si="87">(K123+L123)/F123</f>
        <v>4.9650349650349655E-4</v>
      </c>
      <c r="N123" s="335" t="s">
        <v>616</v>
      </c>
      <c r="O123" s="336">
        <v>45146</v>
      </c>
      <c r="P123" s="108"/>
      <c r="Q123" s="41"/>
      <c r="R123" s="41" t="s">
        <v>595</v>
      </c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</row>
    <row r="124" spans="1:38" ht="14.25" customHeight="1">
      <c r="A124" s="107">
        <v>3</v>
      </c>
      <c r="B124" s="108">
        <v>45152</v>
      </c>
      <c r="C124" s="163"/>
      <c r="D124" s="163" t="s">
        <v>1024</v>
      </c>
      <c r="E124" s="107" t="s">
        <v>606</v>
      </c>
      <c r="F124" s="107" t="s">
        <v>1090</v>
      </c>
      <c r="G124" s="107">
        <v>209</v>
      </c>
      <c r="H124" s="107"/>
      <c r="I124" s="107" t="s">
        <v>1059</v>
      </c>
      <c r="J124" s="109" t="s">
        <v>594</v>
      </c>
      <c r="K124" s="109"/>
      <c r="L124" s="110"/>
      <c r="M124" s="111"/>
      <c r="N124" s="246"/>
      <c r="O124" s="252"/>
      <c r="P124" s="108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</row>
    <row r="125" spans="1:38" ht="14.25" customHeight="1">
      <c r="A125" s="107"/>
      <c r="B125" s="108"/>
      <c r="C125" s="163"/>
      <c r="D125" s="163"/>
      <c r="E125" s="107"/>
      <c r="F125" s="107"/>
      <c r="G125" s="107"/>
      <c r="H125" s="107"/>
      <c r="I125" s="107"/>
      <c r="J125" s="109"/>
      <c r="K125" s="109"/>
      <c r="L125" s="110"/>
      <c r="M125" s="111"/>
      <c r="N125" s="246"/>
      <c r="O125" s="252"/>
      <c r="P125" s="108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</row>
    <row r="126" spans="1:38" ht="12.75" customHeight="1">
      <c r="A126" s="107"/>
      <c r="B126" s="108"/>
      <c r="C126" s="163"/>
      <c r="D126" s="163"/>
      <c r="E126" s="107"/>
      <c r="F126" s="107"/>
      <c r="G126" s="107"/>
      <c r="H126" s="107"/>
      <c r="I126" s="107"/>
      <c r="J126" s="109"/>
      <c r="K126" s="109"/>
      <c r="L126" s="110"/>
      <c r="M126" s="172"/>
      <c r="N126" s="109"/>
      <c r="O126" s="109"/>
      <c r="P126" s="108"/>
      <c r="R126" s="6"/>
      <c r="S126" s="1"/>
      <c r="T126" s="1"/>
      <c r="U126" s="1"/>
      <c r="V126" s="1"/>
      <c r="W126" s="1"/>
      <c r="X126" s="1"/>
      <c r="Y126" s="1"/>
    </row>
    <row r="127" spans="1:38" ht="12.75" customHeight="1">
      <c r="A127" s="130" t="s">
        <v>597</v>
      </c>
      <c r="B127" s="130"/>
      <c r="C127" s="130"/>
      <c r="D127" s="130"/>
      <c r="E127" s="41"/>
      <c r="F127" s="137" t="s">
        <v>599</v>
      </c>
      <c r="G127" s="62"/>
      <c r="H127" s="62"/>
      <c r="I127" s="62"/>
      <c r="J127" s="6"/>
      <c r="K127" s="153"/>
      <c r="L127" s="154"/>
      <c r="M127" s="6"/>
      <c r="N127" s="120"/>
      <c r="O127" s="173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36" t="s">
        <v>598</v>
      </c>
      <c r="B128" s="130"/>
      <c r="C128" s="130"/>
      <c r="D128" s="130"/>
      <c r="E128" s="6"/>
      <c r="F128" s="137" t="s">
        <v>602</v>
      </c>
      <c r="G128" s="6"/>
      <c r="H128" s="6" t="s">
        <v>626</v>
      </c>
      <c r="I128" s="6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36"/>
      <c r="B129" s="130"/>
      <c r="C129" s="130"/>
      <c r="D129" s="130"/>
      <c r="E129" s="6"/>
      <c r="F129" s="137"/>
      <c r="G129" s="6"/>
      <c r="H129" s="6"/>
      <c r="I129" s="6"/>
      <c r="J129" s="1"/>
      <c r="K129" s="6"/>
      <c r="L129" s="6"/>
      <c r="M129" s="6"/>
      <c r="N129" s="1"/>
      <c r="O129" s="1"/>
      <c r="Q129" s="1"/>
      <c r="R129" s="62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36"/>
      <c r="B130" s="130"/>
      <c r="C130" s="130"/>
      <c r="D130" s="130"/>
      <c r="E130" s="6"/>
      <c r="F130" s="137"/>
      <c r="G130" s="62"/>
      <c r="H130" s="41"/>
      <c r="I130" s="62"/>
      <c r="J130" s="6"/>
      <c r="K130" s="153"/>
      <c r="L130" s="154"/>
      <c r="M130" s="6"/>
      <c r="N130" s="120"/>
      <c r="O130" s="155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36"/>
      <c r="B131" s="130"/>
      <c r="C131" s="130"/>
      <c r="D131" s="130"/>
      <c r="E131" s="6"/>
      <c r="F131" s="137"/>
      <c r="G131" s="62"/>
      <c r="H131" s="41"/>
      <c r="I131" s="62"/>
      <c r="J131" s="6"/>
      <c r="K131" s="153"/>
      <c r="L131" s="154"/>
      <c r="M131" s="6"/>
      <c r="N131" s="120"/>
      <c r="O131" s="155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36"/>
      <c r="B132" s="130"/>
      <c r="C132" s="130"/>
      <c r="D132" s="130"/>
      <c r="E132" s="6"/>
      <c r="F132" s="137"/>
      <c r="G132" s="62"/>
      <c r="H132" s="41"/>
      <c r="I132" s="62"/>
      <c r="J132" s="6"/>
      <c r="K132" s="153"/>
      <c r="L132" s="154"/>
      <c r="M132" s="6"/>
      <c r="N132" s="120"/>
      <c r="O132" s="155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36"/>
      <c r="B133" s="130"/>
      <c r="C133" s="130"/>
      <c r="D133" s="130"/>
      <c r="E133" s="6"/>
      <c r="F133" s="137"/>
      <c r="G133" s="62"/>
      <c r="H133" s="41"/>
      <c r="I133" s="62"/>
      <c r="J133" s="6"/>
      <c r="K133" s="153"/>
      <c r="L133" s="154"/>
      <c r="M133" s="6"/>
      <c r="N133" s="120"/>
      <c r="O133" s="155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36"/>
      <c r="B134" s="130"/>
      <c r="C134" s="130"/>
      <c r="D134" s="130"/>
      <c r="E134" s="6"/>
      <c r="F134" s="137"/>
      <c r="G134" s="62"/>
      <c r="H134" s="41"/>
      <c r="I134" s="62"/>
      <c r="J134" s="6"/>
      <c r="K134" s="153"/>
      <c r="L134" s="154"/>
      <c r="M134" s="6"/>
      <c r="N134" s="120"/>
      <c r="O134" s="155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36"/>
      <c r="B135" s="130"/>
      <c r="C135" s="130"/>
      <c r="D135" s="130"/>
      <c r="E135" s="6"/>
      <c r="F135" s="137"/>
      <c r="G135" s="62"/>
      <c r="H135" s="41"/>
      <c r="I135" s="62"/>
      <c r="J135" s="6"/>
      <c r="K135" s="153"/>
      <c r="L135" s="154"/>
      <c r="M135" s="6"/>
      <c r="N135" s="120"/>
      <c r="O135" s="155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62"/>
      <c r="B136" s="119"/>
      <c r="C136" s="119"/>
      <c r="D136" s="41"/>
      <c r="E136" s="62"/>
      <c r="F136" s="62"/>
      <c r="G136" s="62"/>
      <c r="H136" s="41"/>
      <c r="I136" s="62"/>
      <c r="J136" s="6"/>
      <c r="K136" s="153"/>
      <c r="L136" s="154"/>
      <c r="M136" s="6"/>
      <c r="N136" s="120"/>
      <c r="O136" s="155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38.25" customHeight="1">
      <c r="A137" s="41"/>
      <c r="B137" s="174" t="s">
        <v>627</v>
      </c>
      <c r="C137" s="174"/>
      <c r="D137" s="174"/>
      <c r="E137" s="174"/>
      <c r="F137" s="6"/>
      <c r="G137" s="6"/>
      <c r="H137" s="147"/>
      <c r="I137" s="6"/>
      <c r="J137" s="147"/>
      <c r="K137" s="148"/>
      <c r="L137" s="6"/>
      <c r="M137" s="6"/>
      <c r="N137" s="1"/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03" t="s">
        <v>16</v>
      </c>
      <c r="B138" s="104" t="s">
        <v>568</v>
      </c>
      <c r="C138" s="104"/>
      <c r="D138" s="105" t="s">
        <v>580</v>
      </c>
      <c r="E138" s="104" t="s">
        <v>581</v>
      </c>
      <c r="F138" s="104" t="s">
        <v>582</v>
      </c>
      <c r="G138" s="104" t="s">
        <v>628</v>
      </c>
      <c r="H138" s="104" t="s">
        <v>629</v>
      </c>
      <c r="I138" s="104" t="s">
        <v>585</v>
      </c>
      <c r="J138" s="175" t="s">
        <v>586</v>
      </c>
      <c r="K138" s="104" t="s">
        <v>587</v>
      </c>
      <c r="L138" s="104" t="s">
        <v>630</v>
      </c>
      <c r="M138" s="104" t="s">
        <v>590</v>
      </c>
      <c r="N138" s="105" t="s">
        <v>591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6">
        <v>1</v>
      </c>
      <c r="B139" s="177">
        <v>41579</v>
      </c>
      <c r="C139" s="177"/>
      <c r="D139" s="178" t="s">
        <v>631</v>
      </c>
      <c r="E139" s="179" t="s">
        <v>593</v>
      </c>
      <c r="F139" s="180">
        <v>82</v>
      </c>
      <c r="G139" s="179" t="s">
        <v>632</v>
      </c>
      <c r="H139" s="179">
        <v>100</v>
      </c>
      <c r="I139" s="181">
        <v>100</v>
      </c>
      <c r="J139" s="182" t="s">
        <v>633</v>
      </c>
      <c r="K139" s="183">
        <f t="shared" ref="K139:K191" si="88">H139-F139</f>
        <v>18</v>
      </c>
      <c r="L139" s="184">
        <f t="shared" ref="L139:L191" si="89">K139/F139</f>
        <v>0.21951219512195122</v>
      </c>
      <c r="M139" s="179" t="s">
        <v>596</v>
      </c>
      <c r="N139" s="185">
        <v>42657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6">
        <v>2</v>
      </c>
      <c r="B140" s="177">
        <v>41794</v>
      </c>
      <c r="C140" s="177"/>
      <c r="D140" s="178" t="s">
        <v>634</v>
      </c>
      <c r="E140" s="179" t="s">
        <v>606</v>
      </c>
      <c r="F140" s="180">
        <v>257</v>
      </c>
      <c r="G140" s="179" t="s">
        <v>632</v>
      </c>
      <c r="H140" s="179">
        <v>300</v>
      </c>
      <c r="I140" s="181">
        <v>300</v>
      </c>
      <c r="J140" s="182" t="s">
        <v>633</v>
      </c>
      <c r="K140" s="183">
        <f t="shared" si="88"/>
        <v>43</v>
      </c>
      <c r="L140" s="184">
        <f t="shared" si="89"/>
        <v>0.16731517509727625</v>
      </c>
      <c r="M140" s="179" t="s">
        <v>596</v>
      </c>
      <c r="N140" s="185">
        <v>41822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6">
        <v>3</v>
      </c>
      <c r="B141" s="177">
        <v>41828</v>
      </c>
      <c r="C141" s="177"/>
      <c r="D141" s="178" t="s">
        <v>635</v>
      </c>
      <c r="E141" s="179" t="s">
        <v>606</v>
      </c>
      <c r="F141" s="180">
        <v>393</v>
      </c>
      <c r="G141" s="179" t="s">
        <v>632</v>
      </c>
      <c r="H141" s="179">
        <v>468</v>
      </c>
      <c r="I141" s="181">
        <v>468</v>
      </c>
      <c r="J141" s="182" t="s">
        <v>633</v>
      </c>
      <c r="K141" s="183">
        <f t="shared" si="88"/>
        <v>75</v>
      </c>
      <c r="L141" s="184">
        <f t="shared" si="89"/>
        <v>0.19083969465648856</v>
      </c>
      <c r="M141" s="179" t="s">
        <v>596</v>
      </c>
      <c r="N141" s="185">
        <v>41863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6">
        <v>4</v>
      </c>
      <c r="B142" s="177">
        <v>41857</v>
      </c>
      <c r="C142" s="177"/>
      <c r="D142" s="178" t="s">
        <v>636</v>
      </c>
      <c r="E142" s="179" t="s">
        <v>606</v>
      </c>
      <c r="F142" s="180">
        <v>205</v>
      </c>
      <c r="G142" s="179" t="s">
        <v>632</v>
      </c>
      <c r="H142" s="179">
        <v>275</v>
      </c>
      <c r="I142" s="181">
        <v>250</v>
      </c>
      <c r="J142" s="182" t="s">
        <v>633</v>
      </c>
      <c r="K142" s="183">
        <f t="shared" si="88"/>
        <v>70</v>
      </c>
      <c r="L142" s="184">
        <f t="shared" si="89"/>
        <v>0.34146341463414637</v>
      </c>
      <c r="M142" s="179" t="s">
        <v>596</v>
      </c>
      <c r="N142" s="185">
        <v>41962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6">
        <v>5</v>
      </c>
      <c r="B143" s="177">
        <v>41886</v>
      </c>
      <c r="C143" s="177"/>
      <c r="D143" s="178" t="s">
        <v>637</v>
      </c>
      <c r="E143" s="179" t="s">
        <v>606</v>
      </c>
      <c r="F143" s="180">
        <v>162</v>
      </c>
      <c r="G143" s="179" t="s">
        <v>632</v>
      </c>
      <c r="H143" s="179">
        <v>190</v>
      </c>
      <c r="I143" s="181">
        <v>190</v>
      </c>
      <c r="J143" s="182" t="s">
        <v>633</v>
      </c>
      <c r="K143" s="183">
        <f t="shared" si="88"/>
        <v>28</v>
      </c>
      <c r="L143" s="184">
        <f t="shared" si="89"/>
        <v>0.1728395061728395</v>
      </c>
      <c r="M143" s="179" t="s">
        <v>596</v>
      </c>
      <c r="N143" s="185">
        <v>42006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6">
        <v>6</v>
      </c>
      <c r="B144" s="177">
        <v>41886</v>
      </c>
      <c r="C144" s="177"/>
      <c r="D144" s="178" t="s">
        <v>638</v>
      </c>
      <c r="E144" s="179" t="s">
        <v>606</v>
      </c>
      <c r="F144" s="180">
        <v>75</v>
      </c>
      <c r="G144" s="179" t="s">
        <v>632</v>
      </c>
      <c r="H144" s="179">
        <v>91.5</v>
      </c>
      <c r="I144" s="181" t="s">
        <v>624</v>
      </c>
      <c r="J144" s="182" t="s">
        <v>639</v>
      </c>
      <c r="K144" s="183">
        <f t="shared" si="88"/>
        <v>16.5</v>
      </c>
      <c r="L144" s="184">
        <f t="shared" si="89"/>
        <v>0.22</v>
      </c>
      <c r="M144" s="179" t="s">
        <v>596</v>
      </c>
      <c r="N144" s="185">
        <v>41954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6">
        <v>7</v>
      </c>
      <c r="B145" s="177">
        <v>41913</v>
      </c>
      <c r="C145" s="177"/>
      <c r="D145" s="178" t="s">
        <v>640</v>
      </c>
      <c r="E145" s="179" t="s">
        <v>606</v>
      </c>
      <c r="F145" s="180">
        <v>850</v>
      </c>
      <c r="G145" s="179" t="s">
        <v>632</v>
      </c>
      <c r="H145" s="179">
        <v>982.5</v>
      </c>
      <c r="I145" s="181">
        <v>1050</v>
      </c>
      <c r="J145" s="182" t="s">
        <v>641</v>
      </c>
      <c r="K145" s="183">
        <f t="shared" si="88"/>
        <v>132.5</v>
      </c>
      <c r="L145" s="184">
        <f t="shared" si="89"/>
        <v>0.15588235294117647</v>
      </c>
      <c r="M145" s="179" t="s">
        <v>596</v>
      </c>
      <c r="N145" s="185">
        <v>42039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6">
        <v>8</v>
      </c>
      <c r="B146" s="177">
        <v>41913</v>
      </c>
      <c r="C146" s="177"/>
      <c r="D146" s="178" t="s">
        <v>642</v>
      </c>
      <c r="E146" s="179" t="s">
        <v>606</v>
      </c>
      <c r="F146" s="180">
        <v>475</v>
      </c>
      <c r="G146" s="179" t="s">
        <v>632</v>
      </c>
      <c r="H146" s="179">
        <v>515</v>
      </c>
      <c r="I146" s="181">
        <v>600</v>
      </c>
      <c r="J146" s="182" t="s">
        <v>643</v>
      </c>
      <c r="K146" s="183">
        <f t="shared" si="88"/>
        <v>40</v>
      </c>
      <c r="L146" s="184">
        <f t="shared" si="89"/>
        <v>8.4210526315789472E-2</v>
      </c>
      <c r="M146" s="179" t="s">
        <v>596</v>
      </c>
      <c r="N146" s="185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6">
        <v>9</v>
      </c>
      <c r="B147" s="177">
        <v>41913</v>
      </c>
      <c r="C147" s="177"/>
      <c r="D147" s="178" t="s">
        <v>644</v>
      </c>
      <c r="E147" s="179" t="s">
        <v>606</v>
      </c>
      <c r="F147" s="180">
        <v>86</v>
      </c>
      <c r="G147" s="179" t="s">
        <v>632</v>
      </c>
      <c r="H147" s="179">
        <v>99</v>
      </c>
      <c r="I147" s="181">
        <v>140</v>
      </c>
      <c r="J147" s="182" t="s">
        <v>645</v>
      </c>
      <c r="K147" s="183">
        <f t="shared" si="88"/>
        <v>13</v>
      </c>
      <c r="L147" s="184">
        <f t="shared" si="89"/>
        <v>0.15116279069767441</v>
      </c>
      <c r="M147" s="179" t="s">
        <v>596</v>
      </c>
      <c r="N147" s="185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6">
        <v>10</v>
      </c>
      <c r="B148" s="177">
        <v>41926</v>
      </c>
      <c r="C148" s="177"/>
      <c r="D148" s="178" t="s">
        <v>646</v>
      </c>
      <c r="E148" s="179" t="s">
        <v>606</v>
      </c>
      <c r="F148" s="180">
        <v>496.6</v>
      </c>
      <c r="G148" s="179" t="s">
        <v>632</v>
      </c>
      <c r="H148" s="179">
        <v>621</v>
      </c>
      <c r="I148" s="181">
        <v>580</v>
      </c>
      <c r="J148" s="182" t="s">
        <v>633</v>
      </c>
      <c r="K148" s="183">
        <f t="shared" si="88"/>
        <v>124.39999999999998</v>
      </c>
      <c r="L148" s="184">
        <f t="shared" si="89"/>
        <v>0.25050342327829234</v>
      </c>
      <c r="M148" s="179" t="s">
        <v>596</v>
      </c>
      <c r="N148" s="185">
        <v>42605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6">
        <v>11</v>
      </c>
      <c r="B149" s="177">
        <v>41926</v>
      </c>
      <c r="C149" s="177"/>
      <c r="D149" s="178" t="s">
        <v>647</v>
      </c>
      <c r="E149" s="179" t="s">
        <v>606</v>
      </c>
      <c r="F149" s="180">
        <v>2481.9</v>
      </c>
      <c r="G149" s="179" t="s">
        <v>632</v>
      </c>
      <c r="H149" s="179">
        <v>2840</v>
      </c>
      <c r="I149" s="181">
        <v>2870</v>
      </c>
      <c r="J149" s="182" t="s">
        <v>648</v>
      </c>
      <c r="K149" s="183">
        <f t="shared" si="88"/>
        <v>358.09999999999991</v>
      </c>
      <c r="L149" s="184">
        <f t="shared" si="89"/>
        <v>0.14428462065353154</v>
      </c>
      <c r="M149" s="179" t="s">
        <v>596</v>
      </c>
      <c r="N149" s="185">
        <v>42017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6">
        <v>12</v>
      </c>
      <c r="B150" s="177">
        <v>41928</v>
      </c>
      <c r="C150" s="177"/>
      <c r="D150" s="178" t="s">
        <v>649</v>
      </c>
      <c r="E150" s="179" t="s">
        <v>606</v>
      </c>
      <c r="F150" s="180">
        <v>84.5</v>
      </c>
      <c r="G150" s="179" t="s">
        <v>632</v>
      </c>
      <c r="H150" s="179">
        <v>93</v>
      </c>
      <c r="I150" s="181">
        <v>110</v>
      </c>
      <c r="J150" s="182" t="s">
        <v>650</v>
      </c>
      <c r="K150" s="183">
        <f t="shared" si="88"/>
        <v>8.5</v>
      </c>
      <c r="L150" s="184">
        <f t="shared" si="89"/>
        <v>0.10059171597633136</v>
      </c>
      <c r="M150" s="179" t="s">
        <v>596</v>
      </c>
      <c r="N150" s="185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6">
        <v>13</v>
      </c>
      <c r="B151" s="177">
        <v>41928</v>
      </c>
      <c r="C151" s="177"/>
      <c r="D151" s="178" t="s">
        <v>651</v>
      </c>
      <c r="E151" s="179" t="s">
        <v>606</v>
      </c>
      <c r="F151" s="180">
        <v>401</v>
      </c>
      <c r="G151" s="179" t="s">
        <v>632</v>
      </c>
      <c r="H151" s="179">
        <v>428</v>
      </c>
      <c r="I151" s="181">
        <v>450</v>
      </c>
      <c r="J151" s="182" t="s">
        <v>652</v>
      </c>
      <c r="K151" s="183">
        <f t="shared" si="88"/>
        <v>27</v>
      </c>
      <c r="L151" s="184">
        <f t="shared" si="89"/>
        <v>6.7331670822942641E-2</v>
      </c>
      <c r="M151" s="179" t="s">
        <v>596</v>
      </c>
      <c r="N151" s="185">
        <v>42020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14</v>
      </c>
      <c r="B152" s="177">
        <v>41928</v>
      </c>
      <c r="C152" s="177"/>
      <c r="D152" s="178" t="s">
        <v>653</v>
      </c>
      <c r="E152" s="179" t="s">
        <v>606</v>
      </c>
      <c r="F152" s="180">
        <v>101</v>
      </c>
      <c r="G152" s="179" t="s">
        <v>632</v>
      </c>
      <c r="H152" s="179">
        <v>112</v>
      </c>
      <c r="I152" s="181">
        <v>120</v>
      </c>
      <c r="J152" s="182" t="s">
        <v>654</v>
      </c>
      <c r="K152" s="183">
        <f t="shared" si="88"/>
        <v>11</v>
      </c>
      <c r="L152" s="184">
        <f t="shared" si="89"/>
        <v>0.10891089108910891</v>
      </c>
      <c r="M152" s="179" t="s">
        <v>596</v>
      </c>
      <c r="N152" s="185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6">
        <v>15</v>
      </c>
      <c r="B153" s="177">
        <v>41954</v>
      </c>
      <c r="C153" s="177"/>
      <c r="D153" s="178" t="s">
        <v>655</v>
      </c>
      <c r="E153" s="179" t="s">
        <v>606</v>
      </c>
      <c r="F153" s="180">
        <v>59</v>
      </c>
      <c r="G153" s="179" t="s">
        <v>632</v>
      </c>
      <c r="H153" s="179">
        <v>76</v>
      </c>
      <c r="I153" s="181">
        <v>76</v>
      </c>
      <c r="J153" s="182" t="s">
        <v>633</v>
      </c>
      <c r="K153" s="183">
        <f t="shared" si="88"/>
        <v>17</v>
      </c>
      <c r="L153" s="184">
        <f t="shared" si="89"/>
        <v>0.28813559322033899</v>
      </c>
      <c r="M153" s="179" t="s">
        <v>596</v>
      </c>
      <c r="N153" s="185">
        <v>43032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6">
        <v>16</v>
      </c>
      <c r="B154" s="177">
        <v>41954</v>
      </c>
      <c r="C154" s="177"/>
      <c r="D154" s="178" t="s">
        <v>644</v>
      </c>
      <c r="E154" s="179" t="s">
        <v>606</v>
      </c>
      <c r="F154" s="180">
        <v>99</v>
      </c>
      <c r="G154" s="179" t="s">
        <v>632</v>
      </c>
      <c r="H154" s="179">
        <v>120</v>
      </c>
      <c r="I154" s="181">
        <v>120</v>
      </c>
      <c r="J154" s="182" t="s">
        <v>617</v>
      </c>
      <c r="K154" s="183">
        <f t="shared" si="88"/>
        <v>21</v>
      </c>
      <c r="L154" s="184">
        <f t="shared" si="89"/>
        <v>0.21212121212121213</v>
      </c>
      <c r="M154" s="179" t="s">
        <v>596</v>
      </c>
      <c r="N154" s="185">
        <v>41960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6">
        <v>17</v>
      </c>
      <c r="B155" s="177">
        <v>41956</v>
      </c>
      <c r="C155" s="177"/>
      <c r="D155" s="178" t="s">
        <v>656</v>
      </c>
      <c r="E155" s="179" t="s">
        <v>606</v>
      </c>
      <c r="F155" s="180">
        <v>22</v>
      </c>
      <c r="G155" s="179" t="s">
        <v>632</v>
      </c>
      <c r="H155" s="179">
        <v>33.549999999999997</v>
      </c>
      <c r="I155" s="181">
        <v>32</v>
      </c>
      <c r="J155" s="182" t="s">
        <v>657</v>
      </c>
      <c r="K155" s="183">
        <f t="shared" si="88"/>
        <v>11.549999999999997</v>
      </c>
      <c r="L155" s="184">
        <f t="shared" si="89"/>
        <v>0.52499999999999991</v>
      </c>
      <c r="M155" s="179" t="s">
        <v>596</v>
      </c>
      <c r="N155" s="185">
        <v>42188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18</v>
      </c>
      <c r="B156" s="177">
        <v>41976</v>
      </c>
      <c r="C156" s="177"/>
      <c r="D156" s="178" t="s">
        <v>658</v>
      </c>
      <c r="E156" s="179" t="s">
        <v>606</v>
      </c>
      <c r="F156" s="180">
        <v>440</v>
      </c>
      <c r="G156" s="179" t="s">
        <v>632</v>
      </c>
      <c r="H156" s="179">
        <v>520</v>
      </c>
      <c r="I156" s="181">
        <v>520</v>
      </c>
      <c r="J156" s="182" t="s">
        <v>659</v>
      </c>
      <c r="K156" s="183">
        <f t="shared" si="88"/>
        <v>80</v>
      </c>
      <c r="L156" s="184">
        <f t="shared" si="89"/>
        <v>0.18181818181818182</v>
      </c>
      <c r="M156" s="179" t="s">
        <v>596</v>
      </c>
      <c r="N156" s="185">
        <v>42208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19</v>
      </c>
      <c r="B157" s="177">
        <v>41976</v>
      </c>
      <c r="C157" s="177"/>
      <c r="D157" s="178" t="s">
        <v>660</v>
      </c>
      <c r="E157" s="179" t="s">
        <v>606</v>
      </c>
      <c r="F157" s="180">
        <v>360</v>
      </c>
      <c r="G157" s="179" t="s">
        <v>632</v>
      </c>
      <c r="H157" s="179">
        <v>427</v>
      </c>
      <c r="I157" s="181">
        <v>425</v>
      </c>
      <c r="J157" s="182" t="s">
        <v>661</v>
      </c>
      <c r="K157" s="183">
        <f t="shared" si="88"/>
        <v>67</v>
      </c>
      <c r="L157" s="184">
        <f t="shared" si="89"/>
        <v>0.18611111111111112</v>
      </c>
      <c r="M157" s="179" t="s">
        <v>596</v>
      </c>
      <c r="N157" s="185">
        <v>42058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20</v>
      </c>
      <c r="B158" s="177">
        <v>42012</v>
      </c>
      <c r="C158" s="177"/>
      <c r="D158" s="178" t="s">
        <v>662</v>
      </c>
      <c r="E158" s="179" t="s">
        <v>606</v>
      </c>
      <c r="F158" s="180">
        <v>360</v>
      </c>
      <c r="G158" s="179" t="s">
        <v>632</v>
      </c>
      <c r="H158" s="179">
        <v>455</v>
      </c>
      <c r="I158" s="181">
        <v>420</v>
      </c>
      <c r="J158" s="182" t="s">
        <v>663</v>
      </c>
      <c r="K158" s="183">
        <f t="shared" si="88"/>
        <v>95</v>
      </c>
      <c r="L158" s="184">
        <f t="shared" si="89"/>
        <v>0.2638888888888889</v>
      </c>
      <c r="M158" s="179" t="s">
        <v>596</v>
      </c>
      <c r="N158" s="185">
        <v>42024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21</v>
      </c>
      <c r="B159" s="177">
        <v>42012</v>
      </c>
      <c r="C159" s="177"/>
      <c r="D159" s="178" t="s">
        <v>664</v>
      </c>
      <c r="E159" s="179" t="s">
        <v>606</v>
      </c>
      <c r="F159" s="180">
        <v>130</v>
      </c>
      <c r="G159" s="179"/>
      <c r="H159" s="179">
        <v>175.5</v>
      </c>
      <c r="I159" s="181">
        <v>165</v>
      </c>
      <c r="J159" s="182" t="s">
        <v>665</v>
      </c>
      <c r="K159" s="183">
        <f t="shared" si="88"/>
        <v>45.5</v>
      </c>
      <c r="L159" s="184">
        <f t="shared" si="89"/>
        <v>0.35</v>
      </c>
      <c r="M159" s="179" t="s">
        <v>596</v>
      </c>
      <c r="N159" s="185">
        <v>43088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22</v>
      </c>
      <c r="B160" s="177">
        <v>42040</v>
      </c>
      <c r="C160" s="177"/>
      <c r="D160" s="178" t="s">
        <v>405</v>
      </c>
      <c r="E160" s="179" t="s">
        <v>593</v>
      </c>
      <c r="F160" s="180">
        <v>98</v>
      </c>
      <c r="G160" s="179"/>
      <c r="H160" s="179">
        <v>120</v>
      </c>
      <c r="I160" s="181">
        <v>120</v>
      </c>
      <c r="J160" s="182" t="s">
        <v>633</v>
      </c>
      <c r="K160" s="183">
        <f t="shared" si="88"/>
        <v>22</v>
      </c>
      <c r="L160" s="184">
        <f t="shared" si="89"/>
        <v>0.22448979591836735</v>
      </c>
      <c r="M160" s="179" t="s">
        <v>596</v>
      </c>
      <c r="N160" s="185">
        <v>42753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23</v>
      </c>
      <c r="B161" s="177">
        <v>42040</v>
      </c>
      <c r="C161" s="177"/>
      <c r="D161" s="178" t="s">
        <v>666</v>
      </c>
      <c r="E161" s="179" t="s">
        <v>593</v>
      </c>
      <c r="F161" s="180">
        <v>196</v>
      </c>
      <c r="G161" s="179"/>
      <c r="H161" s="179">
        <v>262</v>
      </c>
      <c r="I161" s="181">
        <v>255</v>
      </c>
      <c r="J161" s="182" t="s">
        <v>633</v>
      </c>
      <c r="K161" s="183">
        <f t="shared" si="88"/>
        <v>66</v>
      </c>
      <c r="L161" s="184">
        <f t="shared" si="89"/>
        <v>0.33673469387755101</v>
      </c>
      <c r="M161" s="179" t="s">
        <v>596</v>
      </c>
      <c r="N161" s="185">
        <v>42599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6">
        <v>24</v>
      </c>
      <c r="B162" s="187">
        <v>42067</v>
      </c>
      <c r="C162" s="187"/>
      <c r="D162" s="188" t="s">
        <v>404</v>
      </c>
      <c r="E162" s="189" t="s">
        <v>593</v>
      </c>
      <c r="F162" s="190">
        <v>235</v>
      </c>
      <c r="G162" s="190"/>
      <c r="H162" s="191">
        <v>77</v>
      </c>
      <c r="I162" s="191" t="s">
        <v>667</v>
      </c>
      <c r="J162" s="192" t="s">
        <v>668</v>
      </c>
      <c r="K162" s="193">
        <f t="shared" si="88"/>
        <v>-158</v>
      </c>
      <c r="L162" s="194">
        <f t="shared" si="89"/>
        <v>-0.67234042553191486</v>
      </c>
      <c r="M162" s="190" t="s">
        <v>607</v>
      </c>
      <c r="N162" s="187">
        <v>43522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25</v>
      </c>
      <c r="B163" s="177">
        <v>42067</v>
      </c>
      <c r="C163" s="177"/>
      <c r="D163" s="178" t="s">
        <v>669</v>
      </c>
      <c r="E163" s="179" t="s">
        <v>593</v>
      </c>
      <c r="F163" s="180">
        <v>185</v>
      </c>
      <c r="G163" s="179"/>
      <c r="H163" s="179">
        <v>224</v>
      </c>
      <c r="I163" s="181" t="s">
        <v>670</v>
      </c>
      <c r="J163" s="182" t="s">
        <v>633</v>
      </c>
      <c r="K163" s="183">
        <f t="shared" si="88"/>
        <v>39</v>
      </c>
      <c r="L163" s="184">
        <f t="shared" si="89"/>
        <v>0.21081081081081082</v>
      </c>
      <c r="M163" s="179" t="s">
        <v>596</v>
      </c>
      <c r="N163" s="185">
        <v>42647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6">
        <v>26</v>
      </c>
      <c r="B164" s="187">
        <v>42090</v>
      </c>
      <c r="C164" s="187"/>
      <c r="D164" s="195" t="s">
        <v>671</v>
      </c>
      <c r="E164" s="190" t="s">
        <v>593</v>
      </c>
      <c r="F164" s="190">
        <v>49.5</v>
      </c>
      <c r="G164" s="191"/>
      <c r="H164" s="191">
        <v>15.85</v>
      </c>
      <c r="I164" s="191">
        <v>67</v>
      </c>
      <c r="J164" s="192" t="s">
        <v>672</v>
      </c>
      <c r="K164" s="191">
        <f t="shared" si="88"/>
        <v>-33.65</v>
      </c>
      <c r="L164" s="196">
        <f t="shared" si="89"/>
        <v>-0.67979797979797973</v>
      </c>
      <c r="M164" s="190" t="s">
        <v>607</v>
      </c>
      <c r="N164" s="197">
        <v>43627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27</v>
      </c>
      <c r="B165" s="177">
        <v>42093</v>
      </c>
      <c r="C165" s="177"/>
      <c r="D165" s="178" t="s">
        <v>673</v>
      </c>
      <c r="E165" s="179" t="s">
        <v>593</v>
      </c>
      <c r="F165" s="180">
        <v>183.5</v>
      </c>
      <c r="G165" s="179"/>
      <c r="H165" s="179">
        <v>219</v>
      </c>
      <c r="I165" s="181">
        <v>218</v>
      </c>
      <c r="J165" s="182" t="s">
        <v>674</v>
      </c>
      <c r="K165" s="183">
        <f t="shared" si="88"/>
        <v>35.5</v>
      </c>
      <c r="L165" s="184">
        <f t="shared" si="89"/>
        <v>0.19346049046321526</v>
      </c>
      <c r="M165" s="179" t="s">
        <v>596</v>
      </c>
      <c r="N165" s="185">
        <v>42103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28</v>
      </c>
      <c r="B166" s="177">
        <v>42114</v>
      </c>
      <c r="C166" s="177"/>
      <c r="D166" s="178" t="s">
        <v>675</v>
      </c>
      <c r="E166" s="179" t="s">
        <v>593</v>
      </c>
      <c r="F166" s="180">
        <f>(227+237)/2</f>
        <v>232</v>
      </c>
      <c r="G166" s="179"/>
      <c r="H166" s="179">
        <v>298</v>
      </c>
      <c r="I166" s="181">
        <v>298</v>
      </c>
      <c r="J166" s="182" t="s">
        <v>633</v>
      </c>
      <c r="K166" s="183">
        <f t="shared" si="88"/>
        <v>66</v>
      </c>
      <c r="L166" s="184">
        <f t="shared" si="89"/>
        <v>0.28448275862068967</v>
      </c>
      <c r="M166" s="179" t="s">
        <v>596</v>
      </c>
      <c r="N166" s="185">
        <v>42823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29</v>
      </c>
      <c r="B167" s="177">
        <v>42128</v>
      </c>
      <c r="C167" s="177"/>
      <c r="D167" s="178" t="s">
        <v>676</v>
      </c>
      <c r="E167" s="179" t="s">
        <v>606</v>
      </c>
      <c r="F167" s="180">
        <v>385</v>
      </c>
      <c r="G167" s="179"/>
      <c r="H167" s="179">
        <f>212.5+331</f>
        <v>543.5</v>
      </c>
      <c r="I167" s="181">
        <v>510</v>
      </c>
      <c r="J167" s="182" t="s">
        <v>677</v>
      </c>
      <c r="K167" s="183">
        <f t="shared" si="88"/>
        <v>158.5</v>
      </c>
      <c r="L167" s="184">
        <f t="shared" si="89"/>
        <v>0.41168831168831171</v>
      </c>
      <c r="M167" s="179" t="s">
        <v>596</v>
      </c>
      <c r="N167" s="185">
        <v>42235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30</v>
      </c>
      <c r="B168" s="177">
        <v>42128</v>
      </c>
      <c r="C168" s="177"/>
      <c r="D168" s="178" t="s">
        <v>678</v>
      </c>
      <c r="E168" s="179" t="s">
        <v>606</v>
      </c>
      <c r="F168" s="180">
        <v>115.5</v>
      </c>
      <c r="G168" s="179"/>
      <c r="H168" s="179">
        <v>146</v>
      </c>
      <c r="I168" s="181">
        <v>142</v>
      </c>
      <c r="J168" s="182" t="s">
        <v>679</v>
      </c>
      <c r="K168" s="183">
        <f t="shared" si="88"/>
        <v>30.5</v>
      </c>
      <c r="L168" s="184">
        <f t="shared" si="89"/>
        <v>0.26406926406926406</v>
      </c>
      <c r="M168" s="179" t="s">
        <v>596</v>
      </c>
      <c r="N168" s="185">
        <v>42202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31</v>
      </c>
      <c r="B169" s="177">
        <v>42151</v>
      </c>
      <c r="C169" s="177"/>
      <c r="D169" s="178" t="s">
        <v>542</v>
      </c>
      <c r="E169" s="179" t="s">
        <v>606</v>
      </c>
      <c r="F169" s="180">
        <v>237.5</v>
      </c>
      <c r="G169" s="179"/>
      <c r="H169" s="179">
        <v>279.5</v>
      </c>
      <c r="I169" s="181">
        <v>278</v>
      </c>
      <c r="J169" s="182" t="s">
        <v>633</v>
      </c>
      <c r="K169" s="183">
        <f t="shared" si="88"/>
        <v>42</v>
      </c>
      <c r="L169" s="184">
        <f t="shared" si="89"/>
        <v>0.17684210526315788</v>
      </c>
      <c r="M169" s="179" t="s">
        <v>596</v>
      </c>
      <c r="N169" s="185">
        <v>42222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32</v>
      </c>
      <c r="B170" s="177">
        <v>42174</v>
      </c>
      <c r="C170" s="177"/>
      <c r="D170" s="178" t="s">
        <v>651</v>
      </c>
      <c r="E170" s="179" t="s">
        <v>593</v>
      </c>
      <c r="F170" s="180">
        <v>340</v>
      </c>
      <c r="G170" s="179"/>
      <c r="H170" s="179">
        <v>448</v>
      </c>
      <c r="I170" s="181">
        <v>448</v>
      </c>
      <c r="J170" s="182" t="s">
        <v>633</v>
      </c>
      <c r="K170" s="183">
        <f t="shared" si="88"/>
        <v>108</v>
      </c>
      <c r="L170" s="184">
        <f t="shared" si="89"/>
        <v>0.31764705882352939</v>
      </c>
      <c r="M170" s="179" t="s">
        <v>596</v>
      </c>
      <c r="N170" s="185">
        <v>43018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33</v>
      </c>
      <c r="B171" s="177">
        <v>42191</v>
      </c>
      <c r="C171" s="177"/>
      <c r="D171" s="178" t="s">
        <v>680</v>
      </c>
      <c r="E171" s="179" t="s">
        <v>593</v>
      </c>
      <c r="F171" s="180">
        <v>390</v>
      </c>
      <c r="G171" s="179"/>
      <c r="H171" s="179">
        <v>460</v>
      </c>
      <c r="I171" s="181">
        <v>460</v>
      </c>
      <c r="J171" s="182" t="s">
        <v>633</v>
      </c>
      <c r="K171" s="183">
        <f t="shared" si="88"/>
        <v>70</v>
      </c>
      <c r="L171" s="184">
        <f t="shared" si="89"/>
        <v>0.17948717948717949</v>
      </c>
      <c r="M171" s="179" t="s">
        <v>596</v>
      </c>
      <c r="N171" s="185">
        <v>42478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6">
        <v>34</v>
      </c>
      <c r="B172" s="187">
        <v>42195</v>
      </c>
      <c r="C172" s="187"/>
      <c r="D172" s="188" t="s">
        <v>681</v>
      </c>
      <c r="E172" s="189" t="s">
        <v>593</v>
      </c>
      <c r="F172" s="190">
        <v>122.5</v>
      </c>
      <c r="G172" s="190"/>
      <c r="H172" s="191">
        <v>61</v>
      </c>
      <c r="I172" s="191">
        <v>172</v>
      </c>
      <c r="J172" s="192" t="s">
        <v>682</v>
      </c>
      <c r="K172" s="193">
        <f t="shared" si="88"/>
        <v>-61.5</v>
      </c>
      <c r="L172" s="194">
        <f t="shared" si="89"/>
        <v>-0.50204081632653064</v>
      </c>
      <c r="M172" s="190" t="s">
        <v>607</v>
      </c>
      <c r="N172" s="187">
        <v>43333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35</v>
      </c>
      <c r="B173" s="177">
        <v>42219</v>
      </c>
      <c r="C173" s="177"/>
      <c r="D173" s="178" t="s">
        <v>683</v>
      </c>
      <c r="E173" s="179" t="s">
        <v>593</v>
      </c>
      <c r="F173" s="180">
        <v>297.5</v>
      </c>
      <c r="G173" s="179"/>
      <c r="H173" s="179">
        <v>350</v>
      </c>
      <c r="I173" s="181">
        <v>360</v>
      </c>
      <c r="J173" s="182" t="s">
        <v>684</v>
      </c>
      <c r="K173" s="183">
        <f t="shared" si="88"/>
        <v>52.5</v>
      </c>
      <c r="L173" s="184">
        <f t="shared" si="89"/>
        <v>0.17647058823529413</v>
      </c>
      <c r="M173" s="179" t="s">
        <v>596</v>
      </c>
      <c r="N173" s="185">
        <v>42232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36</v>
      </c>
      <c r="B174" s="177">
        <v>42219</v>
      </c>
      <c r="C174" s="177"/>
      <c r="D174" s="178" t="s">
        <v>685</v>
      </c>
      <c r="E174" s="179" t="s">
        <v>593</v>
      </c>
      <c r="F174" s="180">
        <v>115.5</v>
      </c>
      <c r="G174" s="179"/>
      <c r="H174" s="179">
        <v>149</v>
      </c>
      <c r="I174" s="181">
        <v>140</v>
      </c>
      <c r="J174" s="182" t="s">
        <v>686</v>
      </c>
      <c r="K174" s="183">
        <f t="shared" si="88"/>
        <v>33.5</v>
      </c>
      <c r="L174" s="184">
        <f t="shared" si="89"/>
        <v>0.29004329004329005</v>
      </c>
      <c r="M174" s="179" t="s">
        <v>596</v>
      </c>
      <c r="N174" s="185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37</v>
      </c>
      <c r="B175" s="177">
        <v>42251</v>
      </c>
      <c r="C175" s="177"/>
      <c r="D175" s="178" t="s">
        <v>542</v>
      </c>
      <c r="E175" s="179" t="s">
        <v>593</v>
      </c>
      <c r="F175" s="180">
        <v>226</v>
      </c>
      <c r="G175" s="179"/>
      <c r="H175" s="179">
        <v>292</v>
      </c>
      <c r="I175" s="181">
        <v>292</v>
      </c>
      <c r="J175" s="182" t="s">
        <v>687</v>
      </c>
      <c r="K175" s="183">
        <f t="shared" si="88"/>
        <v>66</v>
      </c>
      <c r="L175" s="184">
        <f t="shared" si="89"/>
        <v>0.29203539823008851</v>
      </c>
      <c r="M175" s="179" t="s">
        <v>596</v>
      </c>
      <c r="N175" s="185">
        <v>42286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38</v>
      </c>
      <c r="B176" s="177">
        <v>42254</v>
      </c>
      <c r="C176" s="177"/>
      <c r="D176" s="178" t="s">
        <v>675</v>
      </c>
      <c r="E176" s="179" t="s">
        <v>593</v>
      </c>
      <c r="F176" s="180">
        <v>232.5</v>
      </c>
      <c r="G176" s="179"/>
      <c r="H176" s="179">
        <v>312.5</v>
      </c>
      <c r="I176" s="181">
        <v>310</v>
      </c>
      <c r="J176" s="182" t="s">
        <v>633</v>
      </c>
      <c r="K176" s="183">
        <f t="shared" si="88"/>
        <v>80</v>
      </c>
      <c r="L176" s="184">
        <f t="shared" si="89"/>
        <v>0.34408602150537637</v>
      </c>
      <c r="M176" s="179" t="s">
        <v>596</v>
      </c>
      <c r="N176" s="185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39</v>
      </c>
      <c r="B177" s="177">
        <v>42268</v>
      </c>
      <c r="C177" s="177"/>
      <c r="D177" s="178" t="s">
        <v>688</v>
      </c>
      <c r="E177" s="179" t="s">
        <v>593</v>
      </c>
      <c r="F177" s="180">
        <v>196.5</v>
      </c>
      <c r="G177" s="179"/>
      <c r="H177" s="179">
        <v>238</v>
      </c>
      <c r="I177" s="181">
        <v>238</v>
      </c>
      <c r="J177" s="182" t="s">
        <v>687</v>
      </c>
      <c r="K177" s="183">
        <f t="shared" si="88"/>
        <v>41.5</v>
      </c>
      <c r="L177" s="184">
        <f t="shared" si="89"/>
        <v>0.21119592875318066</v>
      </c>
      <c r="M177" s="179" t="s">
        <v>596</v>
      </c>
      <c r="N177" s="185">
        <v>42291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40</v>
      </c>
      <c r="B178" s="177">
        <v>42271</v>
      </c>
      <c r="C178" s="177"/>
      <c r="D178" s="178" t="s">
        <v>631</v>
      </c>
      <c r="E178" s="179" t="s">
        <v>593</v>
      </c>
      <c r="F178" s="180">
        <v>65</v>
      </c>
      <c r="G178" s="179"/>
      <c r="H178" s="179">
        <v>82</v>
      </c>
      <c r="I178" s="181">
        <v>82</v>
      </c>
      <c r="J178" s="182" t="s">
        <v>687</v>
      </c>
      <c r="K178" s="183">
        <f t="shared" si="88"/>
        <v>17</v>
      </c>
      <c r="L178" s="184">
        <f t="shared" si="89"/>
        <v>0.26153846153846155</v>
      </c>
      <c r="M178" s="179" t="s">
        <v>596</v>
      </c>
      <c r="N178" s="185">
        <v>42578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41</v>
      </c>
      <c r="B179" s="177">
        <v>42291</v>
      </c>
      <c r="C179" s="177"/>
      <c r="D179" s="178" t="s">
        <v>689</v>
      </c>
      <c r="E179" s="179" t="s">
        <v>593</v>
      </c>
      <c r="F179" s="180">
        <v>144</v>
      </c>
      <c r="G179" s="179"/>
      <c r="H179" s="179">
        <v>182.5</v>
      </c>
      <c r="I179" s="181">
        <v>181</v>
      </c>
      <c r="J179" s="182" t="s">
        <v>687</v>
      </c>
      <c r="K179" s="183">
        <f t="shared" si="88"/>
        <v>38.5</v>
      </c>
      <c r="L179" s="184">
        <f t="shared" si="89"/>
        <v>0.2673611111111111</v>
      </c>
      <c r="M179" s="179" t="s">
        <v>596</v>
      </c>
      <c r="N179" s="185">
        <v>42817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42</v>
      </c>
      <c r="B180" s="177">
        <v>42291</v>
      </c>
      <c r="C180" s="177"/>
      <c r="D180" s="178" t="s">
        <v>690</v>
      </c>
      <c r="E180" s="179" t="s">
        <v>593</v>
      </c>
      <c r="F180" s="180">
        <v>264</v>
      </c>
      <c r="G180" s="179"/>
      <c r="H180" s="179">
        <v>311</v>
      </c>
      <c r="I180" s="181">
        <v>311</v>
      </c>
      <c r="J180" s="182" t="s">
        <v>687</v>
      </c>
      <c r="K180" s="183">
        <f t="shared" si="88"/>
        <v>47</v>
      </c>
      <c r="L180" s="184">
        <f t="shared" si="89"/>
        <v>0.17803030303030304</v>
      </c>
      <c r="M180" s="179" t="s">
        <v>596</v>
      </c>
      <c r="N180" s="185">
        <v>42604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43</v>
      </c>
      <c r="B181" s="177">
        <v>42318</v>
      </c>
      <c r="C181" s="177"/>
      <c r="D181" s="178" t="s">
        <v>691</v>
      </c>
      <c r="E181" s="179" t="s">
        <v>606</v>
      </c>
      <c r="F181" s="180">
        <v>549.5</v>
      </c>
      <c r="G181" s="179"/>
      <c r="H181" s="179">
        <v>630</v>
      </c>
      <c r="I181" s="181">
        <v>630</v>
      </c>
      <c r="J181" s="182" t="s">
        <v>687</v>
      </c>
      <c r="K181" s="183">
        <f t="shared" si="88"/>
        <v>80.5</v>
      </c>
      <c r="L181" s="184">
        <f t="shared" si="89"/>
        <v>0.1464968152866242</v>
      </c>
      <c r="M181" s="179" t="s">
        <v>596</v>
      </c>
      <c r="N181" s="185">
        <v>42419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44</v>
      </c>
      <c r="B182" s="177">
        <v>42342</v>
      </c>
      <c r="C182" s="177"/>
      <c r="D182" s="178" t="s">
        <v>692</v>
      </c>
      <c r="E182" s="179" t="s">
        <v>593</v>
      </c>
      <c r="F182" s="180">
        <v>1027.5</v>
      </c>
      <c r="G182" s="179"/>
      <c r="H182" s="179">
        <v>1315</v>
      </c>
      <c r="I182" s="181">
        <v>1250</v>
      </c>
      <c r="J182" s="182" t="s">
        <v>687</v>
      </c>
      <c r="K182" s="183">
        <f t="shared" si="88"/>
        <v>287.5</v>
      </c>
      <c r="L182" s="184">
        <f t="shared" si="89"/>
        <v>0.27980535279805352</v>
      </c>
      <c r="M182" s="179" t="s">
        <v>596</v>
      </c>
      <c r="N182" s="185">
        <v>43244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45</v>
      </c>
      <c r="B183" s="177">
        <v>42367</v>
      </c>
      <c r="C183" s="177"/>
      <c r="D183" s="178" t="s">
        <v>693</v>
      </c>
      <c r="E183" s="179" t="s">
        <v>593</v>
      </c>
      <c r="F183" s="180">
        <v>465</v>
      </c>
      <c r="G183" s="179"/>
      <c r="H183" s="179">
        <v>540</v>
      </c>
      <c r="I183" s="181">
        <v>540</v>
      </c>
      <c r="J183" s="182" t="s">
        <v>687</v>
      </c>
      <c r="K183" s="183">
        <f t="shared" si="88"/>
        <v>75</v>
      </c>
      <c r="L183" s="184">
        <f t="shared" si="89"/>
        <v>0.16129032258064516</v>
      </c>
      <c r="M183" s="179" t="s">
        <v>596</v>
      </c>
      <c r="N183" s="185">
        <v>42530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46</v>
      </c>
      <c r="B184" s="177">
        <v>42380</v>
      </c>
      <c r="C184" s="177"/>
      <c r="D184" s="178" t="s">
        <v>405</v>
      </c>
      <c r="E184" s="179" t="s">
        <v>606</v>
      </c>
      <c r="F184" s="180">
        <v>81</v>
      </c>
      <c r="G184" s="179"/>
      <c r="H184" s="179">
        <v>110</v>
      </c>
      <c r="I184" s="181">
        <v>110</v>
      </c>
      <c r="J184" s="182" t="s">
        <v>687</v>
      </c>
      <c r="K184" s="183">
        <f t="shared" si="88"/>
        <v>29</v>
      </c>
      <c r="L184" s="184">
        <f t="shared" si="89"/>
        <v>0.35802469135802467</v>
      </c>
      <c r="M184" s="179" t="s">
        <v>596</v>
      </c>
      <c r="N184" s="185">
        <v>42745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47</v>
      </c>
      <c r="B185" s="177">
        <v>42382</v>
      </c>
      <c r="C185" s="177"/>
      <c r="D185" s="178" t="s">
        <v>694</v>
      </c>
      <c r="E185" s="179" t="s">
        <v>606</v>
      </c>
      <c r="F185" s="180">
        <v>417.5</v>
      </c>
      <c r="G185" s="179"/>
      <c r="H185" s="179">
        <v>547</v>
      </c>
      <c r="I185" s="181">
        <v>535</v>
      </c>
      <c r="J185" s="182" t="s">
        <v>687</v>
      </c>
      <c r="K185" s="183">
        <f t="shared" si="88"/>
        <v>129.5</v>
      </c>
      <c r="L185" s="184">
        <f t="shared" si="89"/>
        <v>0.31017964071856285</v>
      </c>
      <c r="M185" s="179" t="s">
        <v>596</v>
      </c>
      <c r="N185" s="185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48</v>
      </c>
      <c r="B186" s="177">
        <v>42408</v>
      </c>
      <c r="C186" s="177"/>
      <c r="D186" s="178" t="s">
        <v>695</v>
      </c>
      <c r="E186" s="179" t="s">
        <v>593</v>
      </c>
      <c r="F186" s="180">
        <v>650</v>
      </c>
      <c r="G186" s="179"/>
      <c r="H186" s="179">
        <v>800</v>
      </c>
      <c r="I186" s="181">
        <v>800</v>
      </c>
      <c r="J186" s="182" t="s">
        <v>687</v>
      </c>
      <c r="K186" s="183">
        <f t="shared" si="88"/>
        <v>150</v>
      </c>
      <c r="L186" s="184">
        <f t="shared" si="89"/>
        <v>0.23076923076923078</v>
      </c>
      <c r="M186" s="179" t="s">
        <v>596</v>
      </c>
      <c r="N186" s="185">
        <v>43154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49</v>
      </c>
      <c r="B187" s="177">
        <v>42433</v>
      </c>
      <c r="C187" s="177"/>
      <c r="D187" s="178" t="s">
        <v>237</v>
      </c>
      <c r="E187" s="179" t="s">
        <v>593</v>
      </c>
      <c r="F187" s="180">
        <v>437.5</v>
      </c>
      <c r="G187" s="179"/>
      <c r="H187" s="179">
        <v>504.5</v>
      </c>
      <c r="I187" s="181">
        <v>522</v>
      </c>
      <c r="J187" s="182" t="s">
        <v>696</v>
      </c>
      <c r="K187" s="183">
        <f t="shared" si="88"/>
        <v>67</v>
      </c>
      <c r="L187" s="184">
        <f t="shared" si="89"/>
        <v>0.15314285714285714</v>
      </c>
      <c r="M187" s="179" t="s">
        <v>596</v>
      </c>
      <c r="N187" s="185">
        <v>42480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50</v>
      </c>
      <c r="B188" s="177">
        <v>42438</v>
      </c>
      <c r="C188" s="177"/>
      <c r="D188" s="178" t="s">
        <v>697</v>
      </c>
      <c r="E188" s="179" t="s">
        <v>593</v>
      </c>
      <c r="F188" s="180">
        <v>189.5</v>
      </c>
      <c r="G188" s="179"/>
      <c r="H188" s="179">
        <v>218</v>
      </c>
      <c r="I188" s="181">
        <v>218</v>
      </c>
      <c r="J188" s="182" t="s">
        <v>687</v>
      </c>
      <c r="K188" s="183">
        <f t="shared" si="88"/>
        <v>28.5</v>
      </c>
      <c r="L188" s="184">
        <f t="shared" si="89"/>
        <v>0.15039577836411611</v>
      </c>
      <c r="M188" s="179" t="s">
        <v>596</v>
      </c>
      <c r="N188" s="185">
        <v>43034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6">
        <v>51</v>
      </c>
      <c r="B189" s="187">
        <v>42471</v>
      </c>
      <c r="C189" s="187"/>
      <c r="D189" s="195" t="s">
        <v>698</v>
      </c>
      <c r="E189" s="190" t="s">
        <v>593</v>
      </c>
      <c r="F189" s="190">
        <v>36.5</v>
      </c>
      <c r="G189" s="191"/>
      <c r="H189" s="191">
        <v>15.85</v>
      </c>
      <c r="I189" s="191">
        <v>60</v>
      </c>
      <c r="J189" s="192" t="s">
        <v>699</v>
      </c>
      <c r="K189" s="193">
        <f t="shared" si="88"/>
        <v>-20.65</v>
      </c>
      <c r="L189" s="194">
        <f t="shared" si="89"/>
        <v>-0.5657534246575342</v>
      </c>
      <c r="M189" s="190" t="s">
        <v>607</v>
      </c>
      <c r="N189" s="198">
        <v>43627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52</v>
      </c>
      <c r="B190" s="177">
        <v>42472</v>
      </c>
      <c r="C190" s="177"/>
      <c r="D190" s="178" t="s">
        <v>700</v>
      </c>
      <c r="E190" s="179" t="s">
        <v>593</v>
      </c>
      <c r="F190" s="180">
        <v>93</v>
      </c>
      <c r="G190" s="179"/>
      <c r="H190" s="179">
        <v>149</v>
      </c>
      <c r="I190" s="181">
        <v>140</v>
      </c>
      <c r="J190" s="182" t="s">
        <v>701</v>
      </c>
      <c r="K190" s="183">
        <f t="shared" si="88"/>
        <v>56</v>
      </c>
      <c r="L190" s="184">
        <f t="shared" si="89"/>
        <v>0.60215053763440862</v>
      </c>
      <c r="M190" s="179" t="s">
        <v>596</v>
      </c>
      <c r="N190" s="185">
        <v>42740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53</v>
      </c>
      <c r="B191" s="177">
        <v>42472</v>
      </c>
      <c r="C191" s="177"/>
      <c r="D191" s="178" t="s">
        <v>702</v>
      </c>
      <c r="E191" s="179" t="s">
        <v>593</v>
      </c>
      <c r="F191" s="180">
        <v>130</v>
      </c>
      <c r="G191" s="179"/>
      <c r="H191" s="179">
        <v>150</v>
      </c>
      <c r="I191" s="181" t="s">
        <v>703</v>
      </c>
      <c r="J191" s="182" t="s">
        <v>687</v>
      </c>
      <c r="K191" s="183">
        <f t="shared" si="88"/>
        <v>20</v>
      </c>
      <c r="L191" s="184">
        <f t="shared" si="89"/>
        <v>0.15384615384615385</v>
      </c>
      <c r="M191" s="179" t="s">
        <v>596</v>
      </c>
      <c r="N191" s="185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54</v>
      </c>
      <c r="B192" s="177">
        <v>42473</v>
      </c>
      <c r="C192" s="177"/>
      <c r="D192" s="178" t="s">
        <v>704</v>
      </c>
      <c r="E192" s="179" t="s">
        <v>593</v>
      </c>
      <c r="F192" s="180">
        <v>196</v>
      </c>
      <c r="G192" s="179"/>
      <c r="H192" s="179">
        <v>299</v>
      </c>
      <c r="I192" s="181">
        <v>299</v>
      </c>
      <c r="J192" s="182" t="s">
        <v>687</v>
      </c>
      <c r="K192" s="183">
        <v>103</v>
      </c>
      <c r="L192" s="184">
        <v>0.52551020408163296</v>
      </c>
      <c r="M192" s="179" t="s">
        <v>596</v>
      </c>
      <c r="N192" s="185">
        <v>42620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55</v>
      </c>
      <c r="B193" s="177">
        <v>42473</v>
      </c>
      <c r="C193" s="177"/>
      <c r="D193" s="178" t="s">
        <v>705</v>
      </c>
      <c r="E193" s="179" t="s">
        <v>593</v>
      </c>
      <c r="F193" s="180">
        <v>88</v>
      </c>
      <c r="G193" s="179"/>
      <c r="H193" s="179">
        <v>103</v>
      </c>
      <c r="I193" s="181">
        <v>103</v>
      </c>
      <c r="J193" s="182" t="s">
        <v>687</v>
      </c>
      <c r="K193" s="183">
        <v>15</v>
      </c>
      <c r="L193" s="184">
        <v>0.170454545454545</v>
      </c>
      <c r="M193" s="179" t="s">
        <v>596</v>
      </c>
      <c r="N193" s="185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56</v>
      </c>
      <c r="B194" s="177">
        <v>42492</v>
      </c>
      <c r="C194" s="177"/>
      <c r="D194" s="178" t="s">
        <v>706</v>
      </c>
      <c r="E194" s="179" t="s">
        <v>593</v>
      </c>
      <c r="F194" s="180">
        <v>127.5</v>
      </c>
      <c r="G194" s="179"/>
      <c r="H194" s="179">
        <v>148</v>
      </c>
      <c r="I194" s="181" t="s">
        <v>707</v>
      </c>
      <c r="J194" s="182" t="s">
        <v>687</v>
      </c>
      <c r="K194" s="183">
        <f t="shared" ref="K194:K198" si="90">H194-F194</f>
        <v>20.5</v>
      </c>
      <c r="L194" s="184">
        <f t="shared" ref="L194:L198" si="91">K194/F194</f>
        <v>0.16078431372549021</v>
      </c>
      <c r="M194" s="179" t="s">
        <v>596</v>
      </c>
      <c r="N194" s="185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57</v>
      </c>
      <c r="B195" s="177">
        <v>42493</v>
      </c>
      <c r="C195" s="177"/>
      <c r="D195" s="178" t="s">
        <v>708</v>
      </c>
      <c r="E195" s="179" t="s">
        <v>593</v>
      </c>
      <c r="F195" s="180">
        <v>675</v>
      </c>
      <c r="G195" s="179"/>
      <c r="H195" s="179">
        <v>815</v>
      </c>
      <c r="I195" s="181" t="s">
        <v>709</v>
      </c>
      <c r="J195" s="182" t="s">
        <v>687</v>
      </c>
      <c r="K195" s="183">
        <f t="shared" si="90"/>
        <v>140</v>
      </c>
      <c r="L195" s="184">
        <f t="shared" si="91"/>
        <v>0.2074074074074074</v>
      </c>
      <c r="M195" s="179" t="s">
        <v>596</v>
      </c>
      <c r="N195" s="185">
        <v>43154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6">
        <v>58</v>
      </c>
      <c r="B196" s="187">
        <v>42522</v>
      </c>
      <c r="C196" s="187"/>
      <c r="D196" s="188" t="s">
        <v>710</v>
      </c>
      <c r="E196" s="189" t="s">
        <v>593</v>
      </c>
      <c r="F196" s="190">
        <v>500</v>
      </c>
      <c r="G196" s="190"/>
      <c r="H196" s="191">
        <v>232.5</v>
      </c>
      <c r="I196" s="191" t="s">
        <v>711</v>
      </c>
      <c r="J196" s="192" t="s">
        <v>712</v>
      </c>
      <c r="K196" s="193">
        <f t="shared" si="90"/>
        <v>-267.5</v>
      </c>
      <c r="L196" s="194">
        <f t="shared" si="91"/>
        <v>-0.53500000000000003</v>
      </c>
      <c r="M196" s="190" t="s">
        <v>607</v>
      </c>
      <c r="N196" s="187">
        <v>43735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59</v>
      </c>
      <c r="B197" s="177">
        <v>42527</v>
      </c>
      <c r="C197" s="177"/>
      <c r="D197" s="178" t="s">
        <v>544</v>
      </c>
      <c r="E197" s="179" t="s">
        <v>593</v>
      </c>
      <c r="F197" s="180">
        <v>110</v>
      </c>
      <c r="G197" s="179"/>
      <c r="H197" s="179">
        <v>126.5</v>
      </c>
      <c r="I197" s="181">
        <v>125</v>
      </c>
      <c r="J197" s="182" t="s">
        <v>639</v>
      </c>
      <c r="K197" s="183">
        <f t="shared" si="90"/>
        <v>16.5</v>
      </c>
      <c r="L197" s="184">
        <f t="shared" si="91"/>
        <v>0.15</v>
      </c>
      <c r="M197" s="179" t="s">
        <v>596</v>
      </c>
      <c r="N197" s="185">
        <v>42552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60</v>
      </c>
      <c r="B198" s="177">
        <v>42538</v>
      </c>
      <c r="C198" s="177"/>
      <c r="D198" s="178" t="s">
        <v>713</v>
      </c>
      <c r="E198" s="179" t="s">
        <v>593</v>
      </c>
      <c r="F198" s="180">
        <v>44</v>
      </c>
      <c r="G198" s="179"/>
      <c r="H198" s="179">
        <v>69.5</v>
      </c>
      <c r="I198" s="181">
        <v>69.5</v>
      </c>
      <c r="J198" s="182" t="s">
        <v>714</v>
      </c>
      <c r="K198" s="183">
        <f t="shared" si="90"/>
        <v>25.5</v>
      </c>
      <c r="L198" s="184">
        <f t="shared" si="91"/>
        <v>0.57954545454545459</v>
      </c>
      <c r="M198" s="179" t="s">
        <v>596</v>
      </c>
      <c r="N198" s="185">
        <v>42977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61</v>
      </c>
      <c r="B199" s="177">
        <v>42549</v>
      </c>
      <c r="C199" s="177"/>
      <c r="D199" s="178" t="s">
        <v>715</v>
      </c>
      <c r="E199" s="179" t="s">
        <v>593</v>
      </c>
      <c r="F199" s="180">
        <v>262.5</v>
      </c>
      <c r="G199" s="179"/>
      <c r="H199" s="179">
        <v>340</v>
      </c>
      <c r="I199" s="181">
        <v>333</v>
      </c>
      <c r="J199" s="182" t="s">
        <v>716</v>
      </c>
      <c r="K199" s="183">
        <v>77.5</v>
      </c>
      <c r="L199" s="184">
        <v>0.29523809523809502</v>
      </c>
      <c r="M199" s="179" t="s">
        <v>596</v>
      </c>
      <c r="N199" s="185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62</v>
      </c>
      <c r="B200" s="177">
        <v>42549</v>
      </c>
      <c r="C200" s="177"/>
      <c r="D200" s="178" t="s">
        <v>717</v>
      </c>
      <c r="E200" s="179" t="s">
        <v>593</v>
      </c>
      <c r="F200" s="180">
        <v>840</v>
      </c>
      <c r="G200" s="179"/>
      <c r="H200" s="179">
        <v>1230</v>
      </c>
      <c r="I200" s="181">
        <v>1230</v>
      </c>
      <c r="J200" s="182" t="s">
        <v>687</v>
      </c>
      <c r="K200" s="183">
        <v>390</v>
      </c>
      <c r="L200" s="184">
        <v>0.46428571428571402</v>
      </c>
      <c r="M200" s="179" t="s">
        <v>596</v>
      </c>
      <c r="N200" s="185">
        <v>42649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9">
        <v>63</v>
      </c>
      <c r="B201" s="200">
        <v>42556</v>
      </c>
      <c r="C201" s="200"/>
      <c r="D201" s="201" t="s">
        <v>718</v>
      </c>
      <c r="E201" s="202" t="s">
        <v>593</v>
      </c>
      <c r="F201" s="202">
        <v>395</v>
      </c>
      <c r="G201" s="203"/>
      <c r="H201" s="203">
        <f>(468.5+342.5)/2</f>
        <v>405.5</v>
      </c>
      <c r="I201" s="203">
        <v>510</v>
      </c>
      <c r="J201" s="204" t="s">
        <v>719</v>
      </c>
      <c r="K201" s="205">
        <f t="shared" ref="K201:K207" si="92">H201-F201</f>
        <v>10.5</v>
      </c>
      <c r="L201" s="206">
        <f t="shared" ref="L201:L207" si="93">K201/F201</f>
        <v>2.6582278481012658E-2</v>
      </c>
      <c r="M201" s="202" t="s">
        <v>616</v>
      </c>
      <c r="N201" s="200">
        <v>43606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6">
        <v>64</v>
      </c>
      <c r="B202" s="187">
        <v>42584</v>
      </c>
      <c r="C202" s="187"/>
      <c r="D202" s="188" t="s">
        <v>720</v>
      </c>
      <c r="E202" s="189" t="s">
        <v>606</v>
      </c>
      <c r="F202" s="190">
        <f>169.5-12.8</f>
        <v>156.69999999999999</v>
      </c>
      <c r="G202" s="190"/>
      <c r="H202" s="191">
        <v>77</v>
      </c>
      <c r="I202" s="191" t="s">
        <v>721</v>
      </c>
      <c r="J202" s="192" t="s">
        <v>722</v>
      </c>
      <c r="K202" s="193">
        <f t="shared" si="92"/>
        <v>-79.699999999999989</v>
      </c>
      <c r="L202" s="194">
        <f t="shared" si="93"/>
        <v>-0.50861518825781749</v>
      </c>
      <c r="M202" s="190" t="s">
        <v>607</v>
      </c>
      <c r="N202" s="187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6">
        <v>65</v>
      </c>
      <c r="B203" s="187">
        <v>42586</v>
      </c>
      <c r="C203" s="187"/>
      <c r="D203" s="188" t="s">
        <v>723</v>
      </c>
      <c r="E203" s="189" t="s">
        <v>593</v>
      </c>
      <c r="F203" s="190">
        <v>400</v>
      </c>
      <c r="G203" s="190"/>
      <c r="H203" s="191">
        <v>305</v>
      </c>
      <c r="I203" s="191">
        <v>475</v>
      </c>
      <c r="J203" s="192" t="s">
        <v>724</v>
      </c>
      <c r="K203" s="193">
        <f t="shared" si="92"/>
        <v>-95</v>
      </c>
      <c r="L203" s="194">
        <f t="shared" si="93"/>
        <v>-0.23749999999999999</v>
      </c>
      <c r="M203" s="190" t="s">
        <v>607</v>
      </c>
      <c r="N203" s="187">
        <v>43606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66</v>
      </c>
      <c r="B204" s="177">
        <v>42593</v>
      </c>
      <c r="C204" s="177"/>
      <c r="D204" s="178" t="s">
        <v>725</v>
      </c>
      <c r="E204" s="179" t="s">
        <v>593</v>
      </c>
      <c r="F204" s="180">
        <v>86.5</v>
      </c>
      <c r="G204" s="179"/>
      <c r="H204" s="179">
        <v>130</v>
      </c>
      <c r="I204" s="181">
        <v>130</v>
      </c>
      <c r="J204" s="182" t="s">
        <v>726</v>
      </c>
      <c r="K204" s="183">
        <f t="shared" si="92"/>
        <v>43.5</v>
      </c>
      <c r="L204" s="184">
        <f t="shared" si="93"/>
        <v>0.50289017341040465</v>
      </c>
      <c r="M204" s="179" t="s">
        <v>596</v>
      </c>
      <c r="N204" s="185">
        <v>43091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6">
        <v>67</v>
      </c>
      <c r="B205" s="187">
        <v>42600</v>
      </c>
      <c r="C205" s="187"/>
      <c r="D205" s="188" t="s">
        <v>122</v>
      </c>
      <c r="E205" s="189" t="s">
        <v>593</v>
      </c>
      <c r="F205" s="190">
        <v>133.5</v>
      </c>
      <c r="G205" s="190"/>
      <c r="H205" s="191">
        <v>126.5</v>
      </c>
      <c r="I205" s="191">
        <v>178</v>
      </c>
      <c r="J205" s="192" t="s">
        <v>727</v>
      </c>
      <c r="K205" s="193">
        <f t="shared" si="92"/>
        <v>-7</v>
      </c>
      <c r="L205" s="194">
        <f t="shared" si="93"/>
        <v>-5.2434456928838954E-2</v>
      </c>
      <c r="M205" s="190" t="s">
        <v>607</v>
      </c>
      <c r="N205" s="187">
        <v>42615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68</v>
      </c>
      <c r="B206" s="177">
        <v>42613</v>
      </c>
      <c r="C206" s="177"/>
      <c r="D206" s="178" t="s">
        <v>728</v>
      </c>
      <c r="E206" s="179" t="s">
        <v>593</v>
      </c>
      <c r="F206" s="180">
        <v>560</v>
      </c>
      <c r="G206" s="179"/>
      <c r="H206" s="179">
        <v>725</v>
      </c>
      <c r="I206" s="181">
        <v>725</v>
      </c>
      <c r="J206" s="182" t="s">
        <v>633</v>
      </c>
      <c r="K206" s="183">
        <f t="shared" si="92"/>
        <v>165</v>
      </c>
      <c r="L206" s="184">
        <f t="shared" si="93"/>
        <v>0.29464285714285715</v>
      </c>
      <c r="M206" s="179" t="s">
        <v>596</v>
      </c>
      <c r="N206" s="185">
        <v>42456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69</v>
      </c>
      <c r="B207" s="177">
        <v>42614</v>
      </c>
      <c r="C207" s="177"/>
      <c r="D207" s="178" t="s">
        <v>729</v>
      </c>
      <c r="E207" s="179" t="s">
        <v>593</v>
      </c>
      <c r="F207" s="180">
        <v>160.5</v>
      </c>
      <c r="G207" s="179"/>
      <c r="H207" s="179">
        <v>210</v>
      </c>
      <c r="I207" s="181">
        <v>210</v>
      </c>
      <c r="J207" s="182" t="s">
        <v>633</v>
      </c>
      <c r="K207" s="183">
        <f t="shared" si="92"/>
        <v>49.5</v>
      </c>
      <c r="L207" s="184">
        <f t="shared" si="93"/>
        <v>0.30841121495327101</v>
      </c>
      <c r="M207" s="179" t="s">
        <v>596</v>
      </c>
      <c r="N207" s="185">
        <v>42871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70</v>
      </c>
      <c r="B208" s="177">
        <v>42646</v>
      </c>
      <c r="C208" s="177"/>
      <c r="D208" s="178" t="s">
        <v>417</v>
      </c>
      <c r="E208" s="179" t="s">
        <v>593</v>
      </c>
      <c r="F208" s="180">
        <v>430</v>
      </c>
      <c r="G208" s="179"/>
      <c r="H208" s="179">
        <v>596</v>
      </c>
      <c r="I208" s="181">
        <v>575</v>
      </c>
      <c r="J208" s="182" t="s">
        <v>730</v>
      </c>
      <c r="K208" s="183">
        <v>166</v>
      </c>
      <c r="L208" s="184">
        <v>0.38604651162790699</v>
      </c>
      <c r="M208" s="179" t="s">
        <v>596</v>
      </c>
      <c r="N208" s="185">
        <v>42769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71</v>
      </c>
      <c r="B209" s="177">
        <v>42657</v>
      </c>
      <c r="C209" s="177"/>
      <c r="D209" s="178" t="s">
        <v>731</v>
      </c>
      <c r="E209" s="179" t="s">
        <v>593</v>
      </c>
      <c r="F209" s="180">
        <v>280</v>
      </c>
      <c r="G209" s="179"/>
      <c r="H209" s="179">
        <v>345</v>
      </c>
      <c r="I209" s="181">
        <v>345</v>
      </c>
      <c r="J209" s="182" t="s">
        <v>633</v>
      </c>
      <c r="K209" s="183">
        <f t="shared" ref="K209:K214" si="94">H209-F209</f>
        <v>65</v>
      </c>
      <c r="L209" s="184">
        <f t="shared" ref="L209:L210" si="95">K209/F209</f>
        <v>0.23214285714285715</v>
      </c>
      <c r="M209" s="179" t="s">
        <v>596</v>
      </c>
      <c r="N209" s="185">
        <v>42814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72</v>
      </c>
      <c r="B210" s="177">
        <v>42657</v>
      </c>
      <c r="C210" s="177"/>
      <c r="D210" s="178" t="s">
        <v>732</v>
      </c>
      <c r="E210" s="179" t="s">
        <v>593</v>
      </c>
      <c r="F210" s="180">
        <v>245</v>
      </c>
      <c r="G210" s="179"/>
      <c r="H210" s="179">
        <v>325.5</v>
      </c>
      <c r="I210" s="181">
        <v>330</v>
      </c>
      <c r="J210" s="182" t="s">
        <v>733</v>
      </c>
      <c r="K210" s="183">
        <f t="shared" si="94"/>
        <v>80.5</v>
      </c>
      <c r="L210" s="184">
        <f t="shared" si="95"/>
        <v>0.32857142857142857</v>
      </c>
      <c r="M210" s="179" t="s">
        <v>596</v>
      </c>
      <c r="N210" s="185">
        <v>42769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73</v>
      </c>
      <c r="B211" s="177">
        <v>42660</v>
      </c>
      <c r="C211" s="177"/>
      <c r="D211" s="178" t="s">
        <v>734</v>
      </c>
      <c r="E211" s="179" t="s">
        <v>593</v>
      </c>
      <c r="F211" s="180">
        <v>125</v>
      </c>
      <c r="G211" s="179"/>
      <c r="H211" s="179">
        <v>160</v>
      </c>
      <c r="I211" s="181">
        <v>160</v>
      </c>
      <c r="J211" s="182" t="s">
        <v>687</v>
      </c>
      <c r="K211" s="183">
        <f t="shared" si="94"/>
        <v>35</v>
      </c>
      <c r="L211" s="184">
        <v>0.28000000000000003</v>
      </c>
      <c r="M211" s="179" t="s">
        <v>596</v>
      </c>
      <c r="N211" s="185">
        <v>42803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74</v>
      </c>
      <c r="B212" s="177">
        <v>42660</v>
      </c>
      <c r="C212" s="177"/>
      <c r="D212" s="178" t="s">
        <v>735</v>
      </c>
      <c r="E212" s="179" t="s">
        <v>593</v>
      </c>
      <c r="F212" s="180">
        <v>114</v>
      </c>
      <c r="G212" s="179"/>
      <c r="H212" s="179">
        <v>145</v>
      </c>
      <c r="I212" s="181">
        <v>145</v>
      </c>
      <c r="J212" s="182" t="s">
        <v>687</v>
      </c>
      <c r="K212" s="183">
        <f t="shared" si="94"/>
        <v>31</v>
      </c>
      <c r="L212" s="184">
        <f t="shared" ref="L212:L214" si="96">K212/F212</f>
        <v>0.27192982456140352</v>
      </c>
      <c r="M212" s="179" t="s">
        <v>596</v>
      </c>
      <c r="N212" s="185">
        <v>42859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75</v>
      </c>
      <c r="B213" s="177">
        <v>42660</v>
      </c>
      <c r="C213" s="177"/>
      <c r="D213" s="178" t="s">
        <v>736</v>
      </c>
      <c r="E213" s="179" t="s">
        <v>593</v>
      </c>
      <c r="F213" s="180">
        <v>212</v>
      </c>
      <c r="G213" s="179"/>
      <c r="H213" s="179">
        <v>280</v>
      </c>
      <c r="I213" s="181">
        <v>276</v>
      </c>
      <c r="J213" s="182" t="s">
        <v>737</v>
      </c>
      <c r="K213" s="183">
        <f t="shared" si="94"/>
        <v>68</v>
      </c>
      <c r="L213" s="184">
        <f t="shared" si="96"/>
        <v>0.32075471698113206</v>
      </c>
      <c r="M213" s="179" t="s">
        <v>596</v>
      </c>
      <c r="N213" s="185">
        <v>42858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76</v>
      </c>
      <c r="B214" s="177">
        <v>42678</v>
      </c>
      <c r="C214" s="177"/>
      <c r="D214" s="178" t="s">
        <v>466</v>
      </c>
      <c r="E214" s="179" t="s">
        <v>593</v>
      </c>
      <c r="F214" s="180">
        <v>155</v>
      </c>
      <c r="G214" s="179"/>
      <c r="H214" s="179">
        <v>210</v>
      </c>
      <c r="I214" s="181">
        <v>210</v>
      </c>
      <c r="J214" s="182" t="s">
        <v>738</v>
      </c>
      <c r="K214" s="183">
        <f t="shared" si="94"/>
        <v>55</v>
      </c>
      <c r="L214" s="184">
        <f t="shared" si="96"/>
        <v>0.35483870967741937</v>
      </c>
      <c r="M214" s="179" t="s">
        <v>596</v>
      </c>
      <c r="N214" s="185">
        <v>42944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6">
        <v>77</v>
      </c>
      <c r="B215" s="187">
        <v>42710</v>
      </c>
      <c r="C215" s="187"/>
      <c r="D215" s="188" t="s">
        <v>739</v>
      </c>
      <c r="E215" s="189" t="s">
        <v>593</v>
      </c>
      <c r="F215" s="190">
        <v>150.5</v>
      </c>
      <c r="G215" s="190"/>
      <c r="H215" s="191">
        <v>72.5</v>
      </c>
      <c r="I215" s="191">
        <v>174</v>
      </c>
      <c r="J215" s="192" t="s">
        <v>740</v>
      </c>
      <c r="K215" s="193">
        <v>-78</v>
      </c>
      <c r="L215" s="194">
        <v>-0.51827242524916906</v>
      </c>
      <c r="M215" s="190" t="s">
        <v>607</v>
      </c>
      <c r="N215" s="187">
        <v>43333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78</v>
      </c>
      <c r="B216" s="177">
        <v>42712</v>
      </c>
      <c r="C216" s="177"/>
      <c r="D216" s="178" t="s">
        <v>741</v>
      </c>
      <c r="E216" s="179" t="s">
        <v>593</v>
      </c>
      <c r="F216" s="180">
        <v>380</v>
      </c>
      <c r="G216" s="179"/>
      <c r="H216" s="179">
        <v>478</v>
      </c>
      <c r="I216" s="181">
        <v>468</v>
      </c>
      <c r="J216" s="182" t="s">
        <v>687</v>
      </c>
      <c r="K216" s="183">
        <f t="shared" ref="K216:K218" si="97">H216-F216</f>
        <v>98</v>
      </c>
      <c r="L216" s="184">
        <f t="shared" ref="L216:L218" si="98">K216/F216</f>
        <v>0.25789473684210529</v>
      </c>
      <c r="M216" s="179" t="s">
        <v>596</v>
      </c>
      <c r="N216" s="185">
        <v>43025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79</v>
      </c>
      <c r="B217" s="177">
        <v>42734</v>
      </c>
      <c r="C217" s="177"/>
      <c r="D217" s="178" t="s">
        <v>121</v>
      </c>
      <c r="E217" s="179" t="s">
        <v>593</v>
      </c>
      <c r="F217" s="180">
        <v>305</v>
      </c>
      <c r="G217" s="179"/>
      <c r="H217" s="179">
        <v>375</v>
      </c>
      <c r="I217" s="181">
        <v>375</v>
      </c>
      <c r="J217" s="182" t="s">
        <v>687</v>
      </c>
      <c r="K217" s="183">
        <f t="shared" si="97"/>
        <v>70</v>
      </c>
      <c r="L217" s="184">
        <f t="shared" si="98"/>
        <v>0.22950819672131148</v>
      </c>
      <c r="M217" s="179" t="s">
        <v>596</v>
      </c>
      <c r="N217" s="185">
        <v>42768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80</v>
      </c>
      <c r="B218" s="177">
        <v>42739</v>
      </c>
      <c r="C218" s="177"/>
      <c r="D218" s="178" t="s">
        <v>104</v>
      </c>
      <c r="E218" s="179" t="s">
        <v>593</v>
      </c>
      <c r="F218" s="180">
        <v>99.5</v>
      </c>
      <c r="G218" s="179"/>
      <c r="H218" s="179">
        <v>158</v>
      </c>
      <c r="I218" s="181">
        <v>158</v>
      </c>
      <c r="J218" s="182" t="s">
        <v>687</v>
      </c>
      <c r="K218" s="183">
        <f t="shared" si="97"/>
        <v>58.5</v>
      </c>
      <c r="L218" s="184">
        <f t="shared" si="98"/>
        <v>0.5879396984924623</v>
      </c>
      <c r="M218" s="179" t="s">
        <v>596</v>
      </c>
      <c r="N218" s="185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81</v>
      </c>
      <c r="B219" s="177">
        <v>42739</v>
      </c>
      <c r="C219" s="177"/>
      <c r="D219" s="178" t="s">
        <v>104</v>
      </c>
      <c r="E219" s="179" t="s">
        <v>593</v>
      </c>
      <c r="F219" s="180">
        <v>99.5</v>
      </c>
      <c r="G219" s="179"/>
      <c r="H219" s="179">
        <v>158</v>
      </c>
      <c r="I219" s="181">
        <v>158</v>
      </c>
      <c r="J219" s="182" t="s">
        <v>687</v>
      </c>
      <c r="K219" s="183">
        <v>58.5</v>
      </c>
      <c r="L219" s="184">
        <v>0.58793969849246197</v>
      </c>
      <c r="M219" s="179" t="s">
        <v>596</v>
      </c>
      <c r="N219" s="185">
        <v>42898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82</v>
      </c>
      <c r="B220" s="177">
        <v>42786</v>
      </c>
      <c r="C220" s="177"/>
      <c r="D220" s="178" t="s">
        <v>210</v>
      </c>
      <c r="E220" s="179" t="s">
        <v>593</v>
      </c>
      <c r="F220" s="180">
        <v>140.5</v>
      </c>
      <c r="G220" s="179"/>
      <c r="H220" s="179">
        <v>220</v>
      </c>
      <c r="I220" s="181">
        <v>220</v>
      </c>
      <c r="J220" s="182" t="s">
        <v>687</v>
      </c>
      <c r="K220" s="183">
        <f>H220-F220</f>
        <v>79.5</v>
      </c>
      <c r="L220" s="184">
        <f>K220/F220</f>
        <v>0.5658362989323843</v>
      </c>
      <c r="M220" s="179" t="s">
        <v>596</v>
      </c>
      <c r="N220" s="185">
        <v>42864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83</v>
      </c>
      <c r="B221" s="177">
        <v>42786</v>
      </c>
      <c r="C221" s="177"/>
      <c r="D221" s="178" t="s">
        <v>742</v>
      </c>
      <c r="E221" s="179" t="s">
        <v>593</v>
      </c>
      <c r="F221" s="180">
        <v>202.5</v>
      </c>
      <c r="G221" s="179"/>
      <c r="H221" s="179">
        <v>234</v>
      </c>
      <c r="I221" s="181">
        <v>234</v>
      </c>
      <c r="J221" s="182" t="s">
        <v>687</v>
      </c>
      <c r="K221" s="183">
        <v>31.5</v>
      </c>
      <c r="L221" s="184">
        <v>0.155555555555556</v>
      </c>
      <c r="M221" s="179" t="s">
        <v>596</v>
      </c>
      <c r="N221" s="185">
        <v>42836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84</v>
      </c>
      <c r="B222" s="177">
        <v>42818</v>
      </c>
      <c r="C222" s="177"/>
      <c r="D222" s="178" t="s">
        <v>743</v>
      </c>
      <c r="E222" s="179" t="s">
        <v>593</v>
      </c>
      <c r="F222" s="180">
        <v>300.5</v>
      </c>
      <c r="G222" s="179"/>
      <c r="H222" s="179">
        <v>417.5</v>
      </c>
      <c r="I222" s="181">
        <v>420</v>
      </c>
      <c r="J222" s="182" t="s">
        <v>744</v>
      </c>
      <c r="K222" s="183">
        <f>H222-F222</f>
        <v>117</v>
      </c>
      <c r="L222" s="184">
        <f>K222/F222</f>
        <v>0.38935108153078202</v>
      </c>
      <c r="M222" s="179" t="s">
        <v>596</v>
      </c>
      <c r="N222" s="185">
        <v>43070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85</v>
      </c>
      <c r="B223" s="177">
        <v>42818</v>
      </c>
      <c r="C223" s="177"/>
      <c r="D223" s="178" t="s">
        <v>717</v>
      </c>
      <c r="E223" s="179" t="s">
        <v>593</v>
      </c>
      <c r="F223" s="180">
        <v>850</v>
      </c>
      <c r="G223" s="179"/>
      <c r="H223" s="179">
        <v>1042.5</v>
      </c>
      <c r="I223" s="181">
        <v>1023</v>
      </c>
      <c r="J223" s="182" t="s">
        <v>745</v>
      </c>
      <c r="K223" s="183">
        <v>192.5</v>
      </c>
      <c r="L223" s="184">
        <v>0.22647058823529401</v>
      </c>
      <c r="M223" s="179" t="s">
        <v>596</v>
      </c>
      <c r="N223" s="185">
        <v>42830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86</v>
      </c>
      <c r="B224" s="177">
        <v>42830</v>
      </c>
      <c r="C224" s="177"/>
      <c r="D224" s="178" t="s">
        <v>497</v>
      </c>
      <c r="E224" s="179" t="s">
        <v>593</v>
      </c>
      <c r="F224" s="180">
        <v>785</v>
      </c>
      <c r="G224" s="179"/>
      <c r="H224" s="179">
        <v>930</v>
      </c>
      <c r="I224" s="181">
        <v>920</v>
      </c>
      <c r="J224" s="182" t="s">
        <v>746</v>
      </c>
      <c r="K224" s="183">
        <f>H224-F224</f>
        <v>145</v>
      </c>
      <c r="L224" s="184">
        <f>K224/F224</f>
        <v>0.18471337579617833</v>
      </c>
      <c r="M224" s="179" t="s">
        <v>596</v>
      </c>
      <c r="N224" s="185">
        <v>42976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6">
        <v>87</v>
      </c>
      <c r="B225" s="187">
        <v>42831</v>
      </c>
      <c r="C225" s="187"/>
      <c r="D225" s="188" t="s">
        <v>747</v>
      </c>
      <c r="E225" s="189" t="s">
        <v>593</v>
      </c>
      <c r="F225" s="190">
        <v>40</v>
      </c>
      <c r="G225" s="190"/>
      <c r="H225" s="191">
        <v>13.1</v>
      </c>
      <c r="I225" s="191">
        <v>60</v>
      </c>
      <c r="J225" s="192" t="s">
        <v>748</v>
      </c>
      <c r="K225" s="193">
        <v>-26.9</v>
      </c>
      <c r="L225" s="194">
        <v>-0.67249999999999999</v>
      </c>
      <c r="M225" s="190" t="s">
        <v>607</v>
      </c>
      <c r="N225" s="187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88</v>
      </c>
      <c r="B226" s="177">
        <v>42837</v>
      </c>
      <c r="C226" s="177"/>
      <c r="D226" s="178" t="s">
        <v>102</v>
      </c>
      <c r="E226" s="179" t="s">
        <v>593</v>
      </c>
      <c r="F226" s="180">
        <v>289.5</v>
      </c>
      <c r="G226" s="179"/>
      <c r="H226" s="179">
        <v>354</v>
      </c>
      <c r="I226" s="181">
        <v>360</v>
      </c>
      <c r="J226" s="182" t="s">
        <v>749</v>
      </c>
      <c r="K226" s="183">
        <f t="shared" ref="K226:K234" si="99">H226-F226</f>
        <v>64.5</v>
      </c>
      <c r="L226" s="184">
        <f t="shared" ref="L226:L234" si="100">K226/F226</f>
        <v>0.22279792746113988</v>
      </c>
      <c r="M226" s="179" t="s">
        <v>596</v>
      </c>
      <c r="N226" s="185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89</v>
      </c>
      <c r="B227" s="177">
        <v>42845</v>
      </c>
      <c r="C227" s="177"/>
      <c r="D227" s="178" t="s">
        <v>437</v>
      </c>
      <c r="E227" s="179" t="s">
        <v>593</v>
      </c>
      <c r="F227" s="180">
        <v>700</v>
      </c>
      <c r="G227" s="179"/>
      <c r="H227" s="179">
        <v>840</v>
      </c>
      <c r="I227" s="181">
        <v>840</v>
      </c>
      <c r="J227" s="182" t="s">
        <v>750</v>
      </c>
      <c r="K227" s="183">
        <f t="shared" si="99"/>
        <v>140</v>
      </c>
      <c r="L227" s="184">
        <f t="shared" si="100"/>
        <v>0.2</v>
      </c>
      <c r="M227" s="179" t="s">
        <v>596</v>
      </c>
      <c r="N227" s="185">
        <v>42893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90</v>
      </c>
      <c r="B228" s="177">
        <v>42887</v>
      </c>
      <c r="C228" s="177"/>
      <c r="D228" s="178" t="s">
        <v>751</v>
      </c>
      <c r="E228" s="179" t="s">
        <v>593</v>
      </c>
      <c r="F228" s="180">
        <v>130</v>
      </c>
      <c r="G228" s="179"/>
      <c r="H228" s="179">
        <v>144.25</v>
      </c>
      <c r="I228" s="181">
        <v>170</v>
      </c>
      <c r="J228" s="182" t="s">
        <v>752</v>
      </c>
      <c r="K228" s="183">
        <f t="shared" si="99"/>
        <v>14.25</v>
      </c>
      <c r="L228" s="184">
        <f t="shared" si="100"/>
        <v>0.10961538461538461</v>
      </c>
      <c r="M228" s="179" t="s">
        <v>596</v>
      </c>
      <c r="N228" s="185">
        <v>43675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91</v>
      </c>
      <c r="B229" s="177">
        <v>42901</v>
      </c>
      <c r="C229" s="177"/>
      <c r="D229" s="178" t="s">
        <v>753</v>
      </c>
      <c r="E229" s="179" t="s">
        <v>593</v>
      </c>
      <c r="F229" s="180">
        <v>214.5</v>
      </c>
      <c r="G229" s="179"/>
      <c r="H229" s="179">
        <v>262</v>
      </c>
      <c r="I229" s="181">
        <v>262</v>
      </c>
      <c r="J229" s="182" t="s">
        <v>618</v>
      </c>
      <c r="K229" s="183">
        <f t="shared" si="99"/>
        <v>47.5</v>
      </c>
      <c r="L229" s="184">
        <f t="shared" si="100"/>
        <v>0.22144522144522144</v>
      </c>
      <c r="M229" s="179" t="s">
        <v>596</v>
      </c>
      <c r="N229" s="185">
        <v>42977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7">
        <v>92</v>
      </c>
      <c r="B230" s="208">
        <v>42933</v>
      </c>
      <c r="C230" s="208"/>
      <c r="D230" s="209" t="s">
        <v>754</v>
      </c>
      <c r="E230" s="210" t="s">
        <v>593</v>
      </c>
      <c r="F230" s="211">
        <v>370</v>
      </c>
      <c r="G230" s="210"/>
      <c r="H230" s="210">
        <v>447.5</v>
      </c>
      <c r="I230" s="212">
        <v>450</v>
      </c>
      <c r="J230" s="213" t="s">
        <v>687</v>
      </c>
      <c r="K230" s="183">
        <f t="shared" si="99"/>
        <v>77.5</v>
      </c>
      <c r="L230" s="214">
        <f t="shared" si="100"/>
        <v>0.20945945945945946</v>
      </c>
      <c r="M230" s="210" t="s">
        <v>596</v>
      </c>
      <c r="N230" s="215">
        <v>43035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7">
        <v>93</v>
      </c>
      <c r="B231" s="208">
        <v>42943</v>
      </c>
      <c r="C231" s="208"/>
      <c r="D231" s="209" t="s">
        <v>208</v>
      </c>
      <c r="E231" s="210" t="s">
        <v>593</v>
      </c>
      <c r="F231" s="211">
        <v>657.5</v>
      </c>
      <c r="G231" s="210"/>
      <c r="H231" s="210">
        <v>825</v>
      </c>
      <c r="I231" s="212">
        <v>820</v>
      </c>
      <c r="J231" s="213" t="s">
        <v>687</v>
      </c>
      <c r="K231" s="183">
        <f t="shared" si="99"/>
        <v>167.5</v>
      </c>
      <c r="L231" s="214">
        <f t="shared" si="100"/>
        <v>0.25475285171102663</v>
      </c>
      <c r="M231" s="210" t="s">
        <v>596</v>
      </c>
      <c r="N231" s="215">
        <v>43090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94</v>
      </c>
      <c r="B232" s="177">
        <v>42964</v>
      </c>
      <c r="C232" s="177"/>
      <c r="D232" s="178" t="s">
        <v>385</v>
      </c>
      <c r="E232" s="179" t="s">
        <v>593</v>
      </c>
      <c r="F232" s="180">
        <v>605</v>
      </c>
      <c r="G232" s="179"/>
      <c r="H232" s="179">
        <v>750</v>
      </c>
      <c r="I232" s="181">
        <v>750</v>
      </c>
      <c r="J232" s="182" t="s">
        <v>746</v>
      </c>
      <c r="K232" s="183">
        <f t="shared" si="99"/>
        <v>145</v>
      </c>
      <c r="L232" s="184">
        <f t="shared" si="100"/>
        <v>0.23966942148760331</v>
      </c>
      <c r="M232" s="179" t="s">
        <v>596</v>
      </c>
      <c r="N232" s="185">
        <v>43027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6">
        <v>95</v>
      </c>
      <c r="B233" s="187">
        <v>42979</v>
      </c>
      <c r="C233" s="187"/>
      <c r="D233" s="195" t="s">
        <v>755</v>
      </c>
      <c r="E233" s="190" t="s">
        <v>593</v>
      </c>
      <c r="F233" s="190">
        <v>255</v>
      </c>
      <c r="G233" s="191"/>
      <c r="H233" s="191">
        <v>217.25</v>
      </c>
      <c r="I233" s="191">
        <v>320</v>
      </c>
      <c r="J233" s="192" t="s">
        <v>756</v>
      </c>
      <c r="K233" s="193">
        <f t="shared" si="99"/>
        <v>-37.75</v>
      </c>
      <c r="L233" s="196">
        <f t="shared" si="100"/>
        <v>-0.14803921568627451</v>
      </c>
      <c r="M233" s="190" t="s">
        <v>607</v>
      </c>
      <c r="N233" s="187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96</v>
      </c>
      <c r="B234" s="177">
        <v>42997</v>
      </c>
      <c r="C234" s="177"/>
      <c r="D234" s="178" t="s">
        <v>757</v>
      </c>
      <c r="E234" s="179" t="s">
        <v>593</v>
      </c>
      <c r="F234" s="180">
        <v>215</v>
      </c>
      <c r="G234" s="179"/>
      <c r="H234" s="179">
        <v>258</v>
      </c>
      <c r="I234" s="181">
        <v>258</v>
      </c>
      <c r="J234" s="182" t="s">
        <v>687</v>
      </c>
      <c r="K234" s="183">
        <f t="shared" si="99"/>
        <v>43</v>
      </c>
      <c r="L234" s="184">
        <f t="shared" si="100"/>
        <v>0.2</v>
      </c>
      <c r="M234" s="179" t="s">
        <v>596</v>
      </c>
      <c r="N234" s="185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97</v>
      </c>
      <c r="B235" s="177">
        <v>42997</v>
      </c>
      <c r="C235" s="177"/>
      <c r="D235" s="178" t="s">
        <v>757</v>
      </c>
      <c r="E235" s="179" t="s">
        <v>593</v>
      </c>
      <c r="F235" s="180">
        <v>215</v>
      </c>
      <c r="G235" s="179"/>
      <c r="H235" s="179">
        <v>258</v>
      </c>
      <c r="I235" s="181">
        <v>258</v>
      </c>
      <c r="J235" s="213" t="s">
        <v>687</v>
      </c>
      <c r="K235" s="183">
        <v>43</v>
      </c>
      <c r="L235" s="184">
        <v>0.2</v>
      </c>
      <c r="M235" s="179" t="s">
        <v>596</v>
      </c>
      <c r="N235" s="185">
        <v>43040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7">
        <v>98</v>
      </c>
      <c r="B236" s="208">
        <v>42998</v>
      </c>
      <c r="C236" s="208"/>
      <c r="D236" s="209" t="s">
        <v>758</v>
      </c>
      <c r="E236" s="210" t="s">
        <v>593</v>
      </c>
      <c r="F236" s="180">
        <v>75</v>
      </c>
      <c r="G236" s="210"/>
      <c r="H236" s="210">
        <v>90</v>
      </c>
      <c r="I236" s="212">
        <v>90</v>
      </c>
      <c r="J236" s="182" t="s">
        <v>759</v>
      </c>
      <c r="K236" s="183">
        <f t="shared" ref="K236:K241" si="101">H236-F236</f>
        <v>15</v>
      </c>
      <c r="L236" s="184">
        <f t="shared" ref="L236:L241" si="102">K236/F236</f>
        <v>0.2</v>
      </c>
      <c r="M236" s="179" t="s">
        <v>596</v>
      </c>
      <c r="N236" s="185">
        <v>43019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7">
        <v>99</v>
      </c>
      <c r="B237" s="208">
        <v>43011</v>
      </c>
      <c r="C237" s="208"/>
      <c r="D237" s="209" t="s">
        <v>760</v>
      </c>
      <c r="E237" s="210" t="s">
        <v>593</v>
      </c>
      <c r="F237" s="211">
        <v>315</v>
      </c>
      <c r="G237" s="210"/>
      <c r="H237" s="210">
        <v>392</v>
      </c>
      <c r="I237" s="212">
        <v>384</v>
      </c>
      <c r="J237" s="213" t="s">
        <v>761</v>
      </c>
      <c r="K237" s="183">
        <f t="shared" si="101"/>
        <v>77</v>
      </c>
      <c r="L237" s="214">
        <f t="shared" si="102"/>
        <v>0.24444444444444444</v>
      </c>
      <c r="M237" s="210" t="s">
        <v>596</v>
      </c>
      <c r="N237" s="215">
        <v>43017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7">
        <v>100</v>
      </c>
      <c r="B238" s="208">
        <v>43013</v>
      </c>
      <c r="C238" s="208"/>
      <c r="D238" s="209" t="s">
        <v>470</v>
      </c>
      <c r="E238" s="210" t="s">
        <v>593</v>
      </c>
      <c r="F238" s="211">
        <v>145</v>
      </c>
      <c r="G238" s="210"/>
      <c r="H238" s="210">
        <v>179</v>
      </c>
      <c r="I238" s="212">
        <v>180</v>
      </c>
      <c r="J238" s="213" t="s">
        <v>762</v>
      </c>
      <c r="K238" s="183">
        <f t="shared" si="101"/>
        <v>34</v>
      </c>
      <c r="L238" s="214">
        <f t="shared" si="102"/>
        <v>0.23448275862068965</v>
      </c>
      <c r="M238" s="210" t="s">
        <v>596</v>
      </c>
      <c r="N238" s="215">
        <v>43025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7">
        <v>101</v>
      </c>
      <c r="B239" s="208">
        <v>43014</v>
      </c>
      <c r="C239" s="208"/>
      <c r="D239" s="209" t="s">
        <v>360</v>
      </c>
      <c r="E239" s="210" t="s">
        <v>593</v>
      </c>
      <c r="F239" s="211">
        <v>256</v>
      </c>
      <c r="G239" s="210"/>
      <c r="H239" s="210">
        <v>323</v>
      </c>
      <c r="I239" s="212">
        <v>320</v>
      </c>
      <c r="J239" s="213" t="s">
        <v>687</v>
      </c>
      <c r="K239" s="183">
        <f t="shared" si="101"/>
        <v>67</v>
      </c>
      <c r="L239" s="214">
        <f t="shared" si="102"/>
        <v>0.26171875</v>
      </c>
      <c r="M239" s="210" t="s">
        <v>596</v>
      </c>
      <c r="N239" s="215">
        <v>43067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7">
        <v>102</v>
      </c>
      <c r="B240" s="208">
        <v>43017</v>
      </c>
      <c r="C240" s="208"/>
      <c r="D240" s="209" t="s">
        <v>374</v>
      </c>
      <c r="E240" s="210" t="s">
        <v>593</v>
      </c>
      <c r="F240" s="211">
        <v>137.5</v>
      </c>
      <c r="G240" s="210"/>
      <c r="H240" s="210">
        <v>184</v>
      </c>
      <c r="I240" s="212">
        <v>183</v>
      </c>
      <c r="J240" s="213" t="s">
        <v>763</v>
      </c>
      <c r="K240" s="183">
        <f t="shared" si="101"/>
        <v>46.5</v>
      </c>
      <c r="L240" s="214">
        <f t="shared" si="102"/>
        <v>0.33818181818181819</v>
      </c>
      <c r="M240" s="210" t="s">
        <v>596</v>
      </c>
      <c r="N240" s="215">
        <v>43108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7">
        <v>103</v>
      </c>
      <c r="B241" s="208">
        <v>43018</v>
      </c>
      <c r="C241" s="208"/>
      <c r="D241" s="209" t="s">
        <v>764</v>
      </c>
      <c r="E241" s="210" t="s">
        <v>593</v>
      </c>
      <c r="F241" s="211">
        <v>125.5</v>
      </c>
      <c r="G241" s="210"/>
      <c r="H241" s="210">
        <v>158</v>
      </c>
      <c r="I241" s="212">
        <v>155</v>
      </c>
      <c r="J241" s="213" t="s">
        <v>765</v>
      </c>
      <c r="K241" s="183">
        <f t="shared" si="101"/>
        <v>32.5</v>
      </c>
      <c r="L241" s="214">
        <f t="shared" si="102"/>
        <v>0.25896414342629481</v>
      </c>
      <c r="M241" s="210" t="s">
        <v>596</v>
      </c>
      <c r="N241" s="215">
        <v>43067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7">
        <v>104</v>
      </c>
      <c r="B242" s="208">
        <v>43018</v>
      </c>
      <c r="C242" s="208"/>
      <c r="D242" s="209" t="s">
        <v>766</v>
      </c>
      <c r="E242" s="210" t="s">
        <v>593</v>
      </c>
      <c r="F242" s="211">
        <v>895</v>
      </c>
      <c r="G242" s="210"/>
      <c r="H242" s="210">
        <v>1122.5</v>
      </c>
      <c r="I242" s="212">
        <v>1078</v>
      </c>
      <c r="J242" s="213" t="s">
        <v>767</v>
      </c>
      <c r="K242" s="183">
        <v>227.5</v>
      </c>
      <c r="L242" s="214">
        <v>0.25418994413407803</v>
      </c>
      <c r="M242" s="210" t="s">
        <v>596</v>
      </c>
      <c r="N242" s="215">
        <v>43117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7">
        <v>105</v>
      </c>
      <c r="B243" s="208">
        <v>43020</v>
      </c>
      <c r="C243" s="208"/>
      <c r="D243" s="209" t="s">
        <v>369</v>
      </c>
      <c r="E243" s="210" t="s">
        <v>593</v>
      </c>
      <c r="F243" s="211">
        <v>525</v>
      </c>
      <c r="G243" s="210"/>
      <c r="H243" s="210">
        <v>629</v>
      </c>
      <c r="I243" s="212">
        <v>629</v>
      </c>
      <c r="J243" s="213" t="s">
        <v>687</v>
      </c>
      <c r="K243" s="183">
        <v>104</v>
      </c>
      <c r="L243" s="214">
        <v>0.19809523809523799</v>
      </c>
      <c r="M243" s="210" t="s">
        <v>596</v>
      </c>
      <c r="N243" s="215">
        <v>43119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7">
        <v>106</v>
      </c>
      <c r="B244" s="208">
        <v>43046</v>
      </c>
      <c r="C244" s="208"/>
      <c r="D244" s="209" t="s">
        <v>410</v>
      </c>
      <c r="E244" s="210" t="s">
        <v>593</v>
      </c>
      <c r="F244" s="211">
        <v>740</v>
      </c>
      <c r="G244" s="210"/>
      <c r="H244" s="210">
        <v>892.5</v>
      </c>
      <c r="I244" s="212">
        <v>900</v>
      </c>
      <c r="J244" s="213" t="s">
        <v>768</v>
      </c>
      <c r="K244" s="183">
        <f t="shared" ref="K244:K246" si="103">H244-F244</f>
        <v>152.5</v>
      </c>
      <c r="L244" s="214">
        <f t="shared" ref="L244:L246" si="104">K244/F244</f>
        <v>0.20608108108108109</v>
      </c>
      <c r="M244" s="210" t="s">
        <v>596</v>
      </c>
      <c r="N244" s="215">
        <v>43052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107</v>
      </c>
      <c r="B245" s="177">
        <v>43073</v>
      </c>
      <c r="C245" s="177"/>
      <c r="D245" s="178" t="s">
        <v>769</v>
      </c>
      <c r="E245" s="179" t="s">
        <v>593</v>
      </c>
      <c r="F245" s="180">
        <v>118.5</v>
      </c>
      <c r="G245" s="179"/>
      <c r="H245" s="179">
        <v>143.5</v>
      </c>
      <c r="I245" s="181">
        <v>145</v>
      </c>
      <c r="J245" s="182" t="s">
        <v>770</v>
      </c>
      <c r="K245" s="183">
        <f t="shared" si="103"/>
        <v>25</v>
      </c>
      <c r="L245" s="184">
        <f t="shared" si="104"/>
        <v>0.2109704641350211</v>
      </c>
      <c r="M245" s="179" t="s">
        <v>596</v>
      </c>
      <c r="N245" s="185">
        <v>43097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6">
        <v>108</v>
      </c>
      <c r="B246" s="187">
        <v>43090</v>
      </c>
      <c r="C246" s="187"/>
      <c r="D246" s="188" t="s">
        <v>442</v>
      </c>
      <c r="E246" s="189" t="s">
        <v>593</v>
      </c>
      <c r="F246" s="190">
        <v>715</v>
      </c>
      <c r="G246" s="190"/>
      <c r="H246" s="191">
        <v>500</v>
      </c>
      <c r="I246" s="191">
        <v>872</v>
      </c>
      <c r="J246" s="192" t="s">
        <v>771</v>
      </c>
      <c r="K246" s="193">
        <f t="shared" si="103"/>
        <v>-215</v>
      </c>
      <c r="L246" s="194">
        <f t="shared" si="104"/>
        <v>-0.30069930069930068</v>
      </c>
      <c r="M246" s="190" t="s">
        <v>607</v>
      </c>
      <c r="N246" s="187">
        <v>43670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109</v>
      </c>
      <c r="B247" s="177">
        <v>43098</v>
      </c>
      <c r="C247" s="177"/>
      <c r="D247" s="178" t="s">
        <v>760</v>
      </c>
      <c r="E247" s="179" t="s">
        <v>593</v>
      </c>
      <c r="F247" s="180">
        <v>435</v>
      </c>
      <c r="G247" s="179"/>
      <c r="H247" s="179">
        <v>542.5</v>
      </c>
      <c r="I247" s="181">
        <v>539</v>
      </c>
      <c r="J247" s="182" t="s">
        <v>687</v>
      </c>
      <c r="K247" s="183">
        <v>107.5</v>
      </c>
      <c r="L247" s="184">
        <v>0.247126436781609</v>
      </c>
      <c r="M247" s="179" t="s">
        <v>596</v>
      </c>
      <c r="N247" s="185">
        <v>43206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110</v>
      </c>
      <c r="B248" s="177">
        <v>43098</v>
      </c>
      <c r="C248" s="177"/>
      <c r="D248" s="178" t="s">
        <v>562</v>
      </c>
      <c r="E248" s="179" t="s">
        <v>593</v>
      </c>
      <c r="F248" s="180">
        <v>885</v>
      </c>
      <c r="G248" s="179"/>
      <c r="H248" s="179">
        <v>1090</v>
      </c>
      <c r="I248" s="181">
        <v>1084</v>
      </c>
      <c r="J248" s="182" t="s">
        <v>687</v>
      </c>
      <c r="K248" s="183">
        <v>205</v>
      </c>
      <c r="L248" s="184">
        <v>0.23163841807909599</v>
      </c>
      <c r="M248" s="179" t="s">
        <v>596</v>
      </c>
      <c r="N248" s="185">
        <v>43213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111</v>
      </c>
      <c r="B249" s="217">
        <v>43192</v>
      </c>
      <c r="C249" s="217"/>
      <c r="D249" s="195" t="s">
        <v>772</v>
      </c>
      <c r="E249" s="190" t="s">
        <v>593</v>
      </c>
      <c r="F249" s="218">
        <v>478.5</v>
      </c>
      <c r="G249" s="190"/>
      <c r="H249" s="190">
        <v>442</v>
      </c>
      <c r="I249" s="191">
        <v>613</v>
      </c>
      <c r="J249" s="192" t="s">
        <v>773</v>
      </c>
      <c r="K249" s="193">
        <f t="shared" ref="K249:K252" si="105">H249-F249</f>
        <v>-36.5</v>
      </c>
      <c r="L249" s="194">
        <f t="shared" ref="L249:L252" si="106">K249/F249</f>
        <v>-7.6280041797283177E-2</v>
      </c>
      <c r="M249" s="190" t="s">
        <v>607</v>
      </c>
      <c r="N249" s="187">
        <v>43762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6">
        <v>112</v>
      </c>
      <c r="B250" s="187">
        <v>43194</v>
      </c>
      <c r="C250" s="187"/>
      <c r="D250" s="188" t="s">
        <v>774</v>
      </c>
      <c r="E250" s="189" t="s">
        <v>593</v>
      </c>
      <c r="F250" s="190">
        <f>141.5-7.3</f>
        <v>134.19999999999999</v>
      </c>
      <c r="G250" s="190"/>
      <c r="H250" s="191">
        <v>77</v>
      </c>
      <c r="I250" s="191">
        <v>180</v>
      </c>
      <c r="J250" s="192" t="s">
        <v>775</v>
      </c>
      <c r="K250" s="193">
        <f t="shared" si="105"/>
        <v>-57.199999999999989</v>
      </c>
      <c r="L250" s="194">
        <f t="shared" si="106"/>
        <v>-0.42622950819672129</v>
      </c>
      <c r="M250" s="190" t="s">
        <v>607</v>
      </c>
      <c r="N250" s="187">
        <v>43522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6">
        <v>113</v>
      </c>
      <c r="B251" s="187">
        <v>43209</v>
      </c>
      <c r="C251" s="187"/>
      <c r="D251" s="188" t="s">
        <v>776</v>
      </c>
      <c r="E251" s="189" t="s">
        <v>593</v>
      </c>
      <c r="F251" s="190">
        <v>430</v>
      </c>
      <c r="G251" s="190"/>
      <c r="H251" s="191">
        <v>220</v>
      </c>
      <c r="I251" s="191">
        <v>537</v>
      </c>
      <c r="J251" s="192" t="s">
        <v>777</v>
      </c>
      <c r="K251" s="193">
        <f t="shared" si="105"/>
        <v>-210</v>
      </c>
      <c r="L251" s="194">
        <f t="shared" si="106"/>
        <v>-0.48837209302325579</v>
      </c>
      <c r="M251" s="190" t="s">
        <v>607</v>
      </c>
      <c r="N251" s="187">
        <v>43252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7">
        <v>114</v>
      </c>
      <c r="B252" s="208">
        <v>43220</v>
      </c>
      <c r="C252" s="208"/>
      <c r="D252" s="209" t="s">
        <v>778</v>
      </c>
      <c r="E252" s="210" t="s">
        <v>593</v>
      </c>
      <c r="F252" s="210">
        <v>153.5</v>
      </c>
      <c r="G252" s="210"/>
      <c r="H252" s="210">
        <v>196</v>
      </c>
      <c r="I252" s="212">
        <v>196</v>
      </c>
      <c r="J252" s="182" t="s">
        <v>779</v>
      </c>
      <c r="K252" s="183">
        <f t="shared" si="105"/>
        <v>42.5</v>
      </c>
      <c r="L252" s="184">
        <f t="shared" si="106"/>
        <v>0.27687296416938112</v>
      </c>
      <c r="M252" s="179" t="s">
        <v>596</v>
      </c>
      <c r="N252" s="185">
        <v>43605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6">
        <v>115</v>
      </c>
      <c r="B253" s="187">
        <v>43306</v>
      </c>
      <c r="C253" s="187"/>
      <c r="D253" s="188" t="s">
        <v>747</v>
      </c>
      <c r="E253" s="189" t="s">
        <v>593</v>
      </c>
      <c r="F253" s="190">
        <v>27.5</v>
      </c>
      <c r="G253" s="190"/>
      <c r="H253" s="191">
        <v>13.1</v>
      </c>
      <c r="I253" s="191">
        <v>60</v>
      </c>
      <c r="J253" s="192" t="s">
        <v>780</v>
      </c>
      <c r="K253" s="193">
        <v>-14.4</v>
      </c>
      <c r="L253" s="194">
        <v>-0.52363636363636401</v>
      </c>
      <c r="M253" s="190" t="s">
        <v>607</v>
      </c>
      <c r="N253" s="187">
        <v>43138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116</v>
      </c>
      <c r="B254" s="217">
        <v>43318</v>
      </c>
      <c r="C254" s="217"/>
      <c r="D254" s="195" t="s">
        <v>781</v>
      </c>
      <c r="E254" s="190" t="s">
        <v>593</v>
      </c>
      <c r="F254" s="190">
        <v>148.5</v>
      </c>
      <c r="G254" s="190"/>
      <c r="H254" s="190">
        <v>102</v>
      </c>
      <c r="I254" s="191">
        <v>182</v>
      </c>
      <c r="J254" s="192" t="s">
        <v>782</v>
      </c>
      <c r="K254" s="193">
        <f>H254-F254</f>
        <v>-46.5</v>
      </c>
      <c r="L254" s="194">
        <f>K254/F254</f>
        <v>-0.31313131313131315</v>
      </c>
      <c r="M254" s="190" t="s">
        <v>607</v>
      </c>
      <c r="N254" s="187">
        <v>43661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117</v>
      </c>
      <c r="B255" s="177">
        <v>43335</v>
      </c>
      <c r="C255" s="177"/>
      <c r="D255" s="178" t="s">
        <v>783</v>
      </c>
      <c r="E255" s="179" t="s">
        <v>593</v>
      </c>
      <c r="F255" s="210">
        <v>285</v>
      </c>
      <c r="G255" s="179"/>
      <c r="H255" s="179">
        <v>355</v>
      </c>
      <c r="I255" s="181">
        <v>364</v>
      </c>
      <c r="J255" s="182" t="s">
        <v>784</v>
      </c>
      <c r="K255" s="183">
        <v>70</v>
      </c>
      <c r="L255" s="184">
        <v>0.24561403508771901</v>
      </c>
      <c r="M255" s="179" t="s">
        <v>596</v>
      </c>
      <c r="N255" s="185">
        <v>43455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118</v>
      </c>
      <c r="B256" s="177">
        <v>43341</v>
      </c>
      <c r="C256" s="177"/>
      <c r="D256" s="178" t="s">
        <v>400</v>
      </c>
      <c r="E256" s="179" t="s">
        <v>593</v>
      </c>
      <c r="F256" s="210">
        <v>525</v>
      </c>
      <c r="G256" s="179"/>
      <c r="H256" s="179">
        <v>585</v>
      </c>
      <c r="I256" s="181">
        <v>635</v>
      </c>
      <c r="J256" s="182" t="s">
        <v>785</v>
      </c>
      <c r="K256" s="183">
        <f t="shared" ref="K256:K307" si="107">H256-F256</f>
        <v>60</v>
      </c>
      <c r="L256" s="184">
        <f t="shared" ref="L256:L307" si="108">K256/F256</f>
        <v>0.11428571428571428</v>
      </c>
      <c r="M256" s="179" t="s">
        <v>596</v>
      </c>
      <c r="N256" s="185">
        <v>43662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119</v>
      </c>
      <c r="B257" s="177">
        <v>43395</v>
      </c>
      <c r="C257" s="177"/>
      <c r="D257" s="178" t="s">
        <v>385</v>
      </c>
      <c r="E257" s="179" t="s">
        <v>593</v>
      </c>
      <c r="F257" s="210">
        <v>475</v>
      </c>
      <c r="G257" s="179"/>
      <c r="H257" s="179">
        <v>574</v>
      </c>
      <c r="I257" s="181">
        <v>570</v>
      </c>
      <c r="J257" s="182" t="s">
        <v>687</v>
      </c>
      <c r="K257" s="183">
        <f t="shared" si="107"/>
        <v>99</v>
      </c>
      <c r="L257" s="184">
        <f t="shared" si="108"/>
        <v>0.20842105263157895</v>
      </c>
      <c r="M257" s="179" t="s">
        <v>596</v>
      </c>
      <c r="N257" s="185">
        <v>43403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7">
        <v>120</v>
      </c>
      <c r="B258" s="208">
        <v>43397</v>
      </c>
      <c r="C258" s="208"/>
      <c r="D258" s="209" t="s">
        <v>786</v>
      </c>
      <c r="E258" s="210" t="s">
        <v>593</v>
      </c>
      <c r="F258" s="210">
        <v>707.5</v>
      </c>
      <c r="G258" s="210"/>
      <c r="H258" s="210">
        <v>872</v>
      </c>
      <c r="I258" s="212">
        <v>872</v>
      </c>
      <c r="J258" s="213" t="s">
        <v>687</v>
      </c>
      <c r="K258" s="183">
        <f t="shared" si="107"/>
        <v>164.5</v>
      </c>
      <c r="L258" s="214">
        <f t="shared" si="108"/>
        <v>0.23250883392226149</v>
      </c>
      <c r="M258" s="210" t="s">
        <v>596</v>
      </c>
      <c r="N258" s="215">
        <v>43482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7">
        <v>121</v>
      </c>
      <c r="B259" s="208">
        <v>43398</v>
      </c>
      <c r="C259" s="208"/>
      <c r="D259" s="209" t="s">
        <v>787</v>
      </c>
      <c r="E259" s="210" t="s">
        <v>593</v>
      </c>
      <c r="F259" s="210">
        <v>162</v>
      </c>
      <c r="G259" s="210"/>
      <c r="H259" s="210">
        <v>204</v>
      </c>
      <c r="I259" s="212">
        <v>209</v>
      </c>
      <c r="J259" s="213" t="s">
        <v>788</v>
      </c>
      <c r="K259" s="183">
        <f t="shared" si="107"/>
        <v>42</v>
      </c>
      <c r="L259" s="214">
        <f t="shared" si="108"/>
        <v>0.25925925925925924</v>
      </c>
      <c r="M259" s="210" t="s">
        <v>596</v>
      </c>
      <c r="N259" s="215">
        <v>43539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7">
        <v>122</v>
      </c>
      <c r="B260" s="208">
        <v>43399</v>
      </c>
      <c r="C260" s="208"/>
      <c r="D260" s="209" t="s">
        <v>490</v>
      </c>
      <c r="E260" s="210" t="s">
        <v>593</v>
      </c>
      <c r="F260" s="210">
        <v>240</v>
      </c>
      <c r="G260" s="210"/>
      <c r="H260" s="210">
        <v>297</v>
      </c>
      <c r="I260" s="212">
        <v>297</v>
      </c>
      <c r="J260" s="213" t="s">
        <v>687</v>
      </c>
      <c r="K260" s="219">
        <f t="shared" si="107"/>
        <v>57</v>
      </c>
      <c r="L260" s="214">
        <f t="shared" si="108"/>
        <v>0.23749999999999999</v>
      </c>
      <c r="M260" s="210" t="s">
        <v>596</v>
      </c>
      <c r="N260" s="215">
        <v>43417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123</v>
      </c>
      <c r="B261" s="177">
        <v>43439</v>
      </c>
      <c r="C261" s="177"/>
      <c r="D261" s="178" t="s">
        <v>789</v>
      </c>
      <c r="E261" s="179" t="s">
        <v>593</v>
      </c>
      <c r="F261" s="179">
        <v>202.5</v>
      </c>
      <c r="G261" s="179"/>
      <c r="H261" s="179">
        <v>255</v>
      </c>
      <c r="I261" s="181">
        <v>252</v>
      </c>
      <c r="J261" s="182" t="s">
        <v>687</v>
      </c>
      <c r="K261" s="183">
        <f t="shared" si="107"/>
        <v>52.5</v>
      </c>
      <c r="L261" s="184">
        <f t="shared" si="108"/>
        <v>0.25925925925925924</v>
      </c>
      <c r="M261" s="179" t="s">
        <v>596</v>
      </c>
      <c r="N261" s="185">
        <v>43542</v>
      </c>
      <c r="O261" s="1"/>
      <c r="P261" s="1"/>
      <c r="Q261" s="1"/>
      <c r="R261" s="6" t="s">
        <v>790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7">
        <v>124</v>
      </c>
      <c r="B262" s="208">
        <v>43465</v>
      </c>
      <c r="C262" s="177"/>
      <c r="D262" s="209" t="s">
        <v>159</v>
      </c>
      <c r="E262" s="210" t="s">
        <v>593</v>
      </c>
      <c r="F262" s="210">
        <v>710</v>
      </c>
      <c r="G262" s="210"/>
      <c r="H262" s="210">
        <v>866</v>
      </c>
      <c r="I262" s="212">
        <v>866</v>
      </c>
      <c r="J262" s="213" t="s">
        <v>687</v>
      </c>
      <c r="K262" s="183">
        <f t="shared" si="107"/>
        <v>156</v>
      </c>
      <c r="L262" s="184">
        <f t="shared" si="108"/>
        <v>0.21971830985915494</v>
      </c>
      <c r="M262" s="179" t="s">
        <v>596</v>
      </c>
      <c r="N262" s="185">
        <v>43553</v>
      </c>
      <c r="O262" s="1"/>
      <c r="P262" s="1"/>
      <c r="Q262" s="1"/>
      <c r="R262" s="6" t="s">
        <v>790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7">
        <v>125</v>
      </c>
      <c r="B263" s="208">
        <v>43522</v>
      </c>
      <c r="C263" s="208"/>
      <c r="D263" s="209" t="s">
        <v>174</v>
      </c>
      <c r="E263" s="210" t="s">
        <v>593</v>
      </c>
      <c r="F263" s="210">
        <v>337.25</v>
      </c>
      <c r="G263" s="210"/>
      <c r="H263" s="210">
        <v>398.5</v>
      </c>
      <c r="I263" s="212">
        <v>411</v>
      </c>
      <c r="J263" s="182" t="s">
        <v>791</v>
      </c>
      <c r="K263" s="183">
        <f t="shared" si="107"/>
        <v>61.25</v>
      </c>
      <c r="L263" s="184">
        <f t="shared" si="108"/>
        <v>0.1816160118606375</v>
      </c>
      <c r="M263" s="179" t="s">
        <v>596</v>
      </c>
      <c r="N263" s="185">
        <v>43760</v>
      </c>
      <c r="O263" s="1"/>
      <c r="P263" s="1"/>
      <c r="Q263" s="1"/>
      <c r="R263" s="6" t="s">
        <v>790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126</v>
      </c>
      <c r="B264" s="221">
        <v>43559</v>
      </c>
      <c r="C264" s="221"/>
      <c r="D264" s="222" t="s">
        <v>792</v>
      </c>
      <c r="E264" s="223" t="s">
        <v>593</v>
      </c>
      <c r="F264" s="223">
        <v>130</v>
      </c>
      <c r="G264" s="223"/>
      <c r="H264" s="223">
        <v>65</v>
      </c>
      <c r="I264" s="224">
        <v>158</v>
      </c>
      <c r="J264" s="192" t="s">
        <v>793</v>
      </c>
      <c r="K264" s="193">
        <f t="shared" si="107"/>
        <v>-65</v>
      </c>
      <c r="L264" s="194">
        <f t="shared" si="108"/>
        <v>-0.5</v>
      </c>
      <c r="M264" s="190" t="s">
        <v>607</v>
      </c>
      <c r="N264" s="187">
        <v>43726</v>
      </c>
      <c r="O264" s="1"/>
      <c r="P264" s="1"/>
      <c r="Q264" s="1"/>
      <c r="R264" s="6" t="s">
        <v>794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7">
        <v>127</v>
      </c>
      <c r="B265" s="208">
        <v>43017</v>
      </c>
      <c r="C265" s="208"/>
      <c r="D265" s="209" t="s">
        <v>210</v>
      </c>
      <c r="E265" s="210" t="s">
        <v>593</v>
      </c>
      <c r="F265" s="210">
        <v>141.5</v>
      </c>
      <c r="G265" s="210"/>
      <c r="H265" s="210">
        <v>183.5</v>
      </c>
      <c r="I265" s="212">
        <v>210</v>
      </c>
      <c r="J265" s="182" t="s">
        <v>788</v>
      </c>
      <c r="K265" s="183">
        <f t="shared" si="107"/>
        <v>42</v>
      </c>
      <c r="L265" s="184">
        <f t="shared" si="108"/>
        <v>0.29681978798586572</v>
      </c>
      <c r="M265" s="179" t="s">
        <v>596</v>
      </c>
      <c r="N265" s="185">
        <v>43042</v>
      </c>
      <c r="O265" s="1"/>
      <c r="P265" s="1"/>
      <c r="Q265" s="1"/>
      <c r="R265" s="6" t="s">
        <v>794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128</v>
      </c>
      <c r="B266" s="221">
        <v>43074</v>
      </c>
      <c r="C266" s="221"/>
      <c r="D266" s="222" t="s">
        <v>795</v>
      </c>
      <c r="E266" s="223" t="s">
        <v>593</v>
      </c>
      <c r="F266" s="218">
        <v>172</v>
      </c>
      <c r="G266" s="223"/>
      <c r="H266" s="223">
        <v>155.25</v>
      </c>
      <c r="I266" s="224">
        <v>230</v>
      </c>
      <c r="J266" s="192" t="s">
        <v>796</v>
      </c>
      <c r="K266" s="193">
        <f t="shared" si="107"/>
        <v>-16.75</v>
      </c>
      <c r="L266" s="194">
        <f t="shared" si="108"/>
        <v>-9.7383720930232565E-2</v>
      </c>
      <c r="M266" s="190" t="s">
        <v>607</v>
      </c>
      <c r="N266" s="187">
        <v>43787</v>
      </c>
      <c r="O266" s="1"/>
      <c r="P266" s="1"/>
      <c r="Q266" s="1"/>
      <c r="R266" s="6" t="s">
        <v>794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7">
        <v>129</v>
      </c>
      <c r="B267" s="208">
        <v>43398</v>
      </c>
      <c r="C267" s="208"/>
      <c r="D267" s="209" t="s">
        <v>120</v>
      </c>
      <c r="E267" s="210" t="s">
        <v>593</v>
      </c>
      <c r="F267" s="210">
        <v>698.5</v>
      </c>
      <c r="G267" s="210"/>
      <c r="H267" s="210">
        <v>890</v>
      </c>
      <c r="I267" s="212">
        <v>890</v>
      </c>
      <c r="J267" s="182" t="s">
        <v>797</v>
      </c>
      <c r="K267" s="183">
        <f t="shared" si="107"/>
        <v>191.5</v>
      </c>
      <c r="L267" s="184">
        <f t="shared" si="108"/>
        <v>0.27415891195418757</v>
      </c>
      <c r="M267" s="179" t="s">
        <v>596</v>
      </c>
      <c r="N267" s="185">
        <v>44328</v>
      </c>
      <c r="O267" s="1"/>
      <c r="P267" s="1"/>
      <c r="Q267" s="1"/>
      <c r="R267" s="6" t="s">
        <v>790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7">
        <v>130</v>
      </c>
      <c r="B268" s="208">
        <v>42877</v>
      </c>
      <c r="C268" s="208"/>
      <c r="D268" s="209" t="s">
        <v>798</v>
      </c>
      <c r="E268" s="210" t="s">
        <v>593</v>
      </c>
      <c r="F268" s="210">
        <v>127.6</v>
      </c>
      <c r="G268" s="210"/>
      <c r="H268" s="210">
        <v>138</v>
      </c>
      <c r="I268" s="212">
        <v>190</v>
      </c>
      <c r="J268" s="182" t="s">
        <v>799</v>
      </c>
      <c r="K268" s="183">
        <f t="shared" si="107"/>
        <v>10.400000000000006</v>
      </c>
      <c r="L268" s="184">
        <f t="shared" si="108"/>
        <v>8.1504702194357417E-2</v>
      </c>
      <c r="M268" s="179" t="s">
        <v>596</v>
      </c>
      <c r="N268" s="185">
        <v>43774</v>
      </c>
      <c r="O268" s="1"/>
      <c r="P268" s="1"/>
      <c r="Q268" s="1"/>
      <c r="R268" s="6" t="s">
        <v>794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7">
        <v>131</v>
      </c>
      <c r="B269" s="208">
        <v>43158</v>
      </c>
      <c r="C269" s="208"/>
      <c r="D269" s="209" t="s">
        <v>800</v>
      </c>
      <c r="E269" s="210" t="s">
        <v>593</v>
      </c>
      <c r="F269" s="210">
        <v>317</v>
      </c>
      <c r="G269" s="210"/>
      <c r="H269" s="210">
        <v>382.5</v>
      </c>
      <c r="I269" s="212">
        <v>398</v>
      </c>
      <c r="J269" s="182" t="s">
        <v>801</v>
      </c>
      <c r="K269" s="183">
        <f t="shared" si="107"/>
        <v>65.5</v>
      </c>
      <c r="L269" s="184">
        <f t="shared" si="108"/>
        <v>0.20662460567823343</v>
      </c>
      <c r="M269" s="179" t="s">
        <v>596</v>
      </c>
      <c r="N269" s="185">
        <v>44238</v>
      </c>
      <c r="O269" s="1"/>
      <c r="P269" s="1"/>
      <c r="Q269" s="1"/>
      <c r="R269" s="6" t="s">
        <v>794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132</v>
      </c>
      <c r="B270" s="221">
        <v>43164</v>
      </c>
      <c r="C270" s="221"/>
      <c r="D270" s="222" t="s">
        <v>166</v>
      </c>
      <c r="E270" s="223" t="s">
        <v>593</v>
      </c>
      <c r="F270" s="218">
        <f>510-14.4</f>
        <v>495.6</v>
      </c>
      <c r="G270" s="223"/>
      <c r="H270" s="223">
        <v>350</v>
      </c>
      <c r="I270" s="224">
        <v>672</v>
      </c>
      <c r="J270" s="192" t="s">
        <v>802</v>
      </c>
      <c r="K270" s="193">
        <f t="shared" si="107"/>
        <v>-145.60000000000002</v>
      </c>
      <c r="L270" s="194">
        <f t="shared" si="108"/>
        <v>-0.29378531073446329</v>
      </c>
      <c r="M270" s="190" t="s">
        <v>607</v>
      </c>
      <c r="N270" s="187">
        <v>43887</v>
      </c>
      <c r="O270" s="1"/>
      <c r="P270" s="1"/>
      <c r="Q270" s="1"/>
      <c r="R270" s="6" t="s">
        <v>790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133</v>
      </c>
      <c r="B271" s="221">
        <v>43237</v>
      </c>
      <c r="C271" s="221"/>
      <c r="D271" s="222" t="s">
        <v>803</v>
      </c>
      <c r="E271" s="223" t="s">
        <v>593</v>
      </c>
      <c r="F271" s="218">
        <v>230.3</v>
      </c>
      <c r="G271" s="223"/>
      <c r="H271" s="223">
        <v>102.5</v>
      </c>
      <c r="I271" s="224">
        <v>348</v>
      </c>
      <c r="J271" s="192" t="s">
        <v>804</v>
      </c>
      <c r="K271" s="193">
        <f t="shared" si="107"/>
        <v>-127.80000000000001</v>
      </c>
      <c r="L271" s="194">
        <f t="shared" si="108"/>
        <v>-0.55492835432045162</v>
      </c>
      <c r="M271" s="190" t="s">
        <v>607</v>
      </c>
      <c r="N271" s="187">
        <v>43896</v>
      </c>
      <c r="O271" s="1"/>
      <c r="P271" s="1"/>
      <c r="Q271" s="1"/>
      <c r="R271" s="6" t="s">
        <v>790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7">
        <v>134</v>
      </c>
      <c r="B272" s="208">
        <v>43258</v>
      </c>
      <c r="C272" s="208"/>
      <c r="D272" s="209" t="s">
        <v>446</v>
      </c>
      <c r="E272" s="210" t="s">
        <v>593</v>
      </c>
      <c r="F272" s="210">
        <f>342.5-5.1</f>
        <v>337.4</v>
      </c>
      <c r="G272" s="210"/>
      <c r="H272" s="210">
        <v>412.5</v>
      </c>
      <c r="I272" s="212">
        <v>439</v>
      </c>
      <c r="J272" s="182" t="s">
        <v>805</v>
      </c>
      <c r="K272" s="183">
        <f t="shared" si="107"/>
        <v>75.100000000000023</v>
      </c>
      <c r="L272" s="184">
        <f t="shared" si="108"/>
        <v>0.22258446947243635</v>
      </c>
      <c r="M272" s="179" t="s">
        <v>596</v>
      </c>
      <c r="N272" s="185">
        <v>44230</v>
      </c>
      <c r="O272" s="1"/>
      <c r="P272" s="1"/>
      <c r="Q272" s="1"/>
      <c r="R272" s="6" t="s">
        <v>794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1">
        <v>135</v>
      </c>
      <c r="B273" s="200">
        <v>43285</v>
      </c>
      <c r="C273" s="200"/>
      <c r="D273" s="201" t="s">
        <v>58</v>
      </c>
      <c r="E273" s="202" t="s">
        <v>593</v>
      </c>
      <c r="F273" s="202">
        <f>127.5-5.53</f>
        <v>121.97</v>
      </c>
      <c r="G273" s="203"/>
      <c r="H273" s="203">
        <v>122.5</v>
      </c>
      <c r="I273" s="203">
        <v>170</v>
      </c>
      <c r="J273" s="204" t="s">
        <v>806</v>
      </c>
      <c r="K273" s="205">
        <f t="shared" si="107"/>
        <v>0.53000000000000114</v>
      </c>
      <c r="L273" s="206">
        <f t="shared" si="108"/>
        <v>4.3453308190538747E-3</v>
      </c>
      <c r="M273" s="202" t="s">
        <v>616</v>
      </c>
      <c r="N273" s="200">
        <v>44431</v>
      </c>
      <c r="O273" s="1"/>
      <c r="P273" s="1"/>
      <c r="Q273" s="1"/>
      <c r="R273" s="6" t="s">
        <v>790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136</v>
      </c>
      <c r="B274" s="221">
        <v>43294</v>
      </c>
      <c r="C274" s="221"/>
      <c r="D274" s="222" t="s">
        <v>807</v>
      </c>
      <c r="E274" s="223" t="s">
        <v>593</v>
      </c>
      <c r="F274" s="218">
        <v>46.5</v>
      </c>
      <c r="G274" s="223"/>
      <c r="H274" s="223">
        <v>17</v>
      </c>
      <c r="I274" s="224">
        <v>59</v>
      </c>
      <c r="J274" s="192" t="s">
        <v>808</v>
      </c>
      <c r="K274" s="193">
        <f t="shared" si="107"/>
        <v>-29.5</v>
      </c>
      <c r="L274" s="194">
        <f t="shared" si="108"/>
        <v>-0.63440860215053763</v>
      </c>
      <c r="M274" s="190" t="s">
        <v>607</v>
      </c>
      <c r="N274" s="187">
        <v>43887</v>
      </c>
      <c r="O274" s="1"/>
      <c r="P274" s="1"/>
      <c r="Q274" s="1"/>
      <c r="R274" s="6" t="s">
        <v>790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7">
        <v>137</v>
      </c>
      <c r="B275" s="208">
        <v>43396</v>
      </c>
      <c r="C275" s="208"/>
      <c r="D275" s="209" t="s">
        <v>429</v>
      </c>
      <c r="E275" s="210" t="s">
        <v>593</v>
      </c>
      <c r="F275" s="210">
        <v>156.5</v>
      </c>
      <c r="G275" s="210"/>
      <c r="H275" s="210">
        <v>207.5</v>
      </c>
      <c r="I275" s="212">
        <v>191</v>
      </c>
      <c r="J275" s="182" t="s">
        <v>687</v>
      </c>
      <c r="K275" s="183">
        <f t="shared" si="107"/>
        <v>51</v>
      </c>
      <c r="L275" s="184">
        <f t="shared" si="108"/>
        <v>0.32587859424920129</v>
      </c>
      <c r="M275" s="179" t="s">
        <v>596</v>
      </c>
      <c r="N275" s="185">
        <v>44369</v>
      </c>
      <c r="O275" s="1"/>
      <c r="P275" s="1"/>
      <c r="Q275" s="1"/>
      <c r="R275" s="6" t="s">
        <v>790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7">
        <v>138</v>
      </c>
      <c r="B276" s="208">
        <v>43439</v>
      </c>
      <c r="C276" s="208"/>
      <c r="D276" s="209" t="s">
        <v>348</v>
      </c>
      <c r="E276" s="210" t="s">
        <v>593</v>
      </c>
      <c r="F276" s="210">
        <v>259.5</v>
      </c>
      <c r="G276" s="210"/>
      <c r="H276" s="210">
        <v>320</v>
      </c>
      <c r="I276" s="212">
        <v>320</v>
      </c>
      <c r="J276" s="182" t="s">
        <v>687</v>
      </c>
      <c r="K276" s="183">
        <f t="shared" si="107"/>
        <v>60.5</v>
      </c>
      <c r="L276" s="184">
        <f t="shared" si="108"/>
        <v>0.23314065510597304</v>
      </c>
      <c r="M276" s="179" t="s">
        <v>596</v>
      </c>
      <c r="N276" s="185">
        <v>44323</v>
      </c>
      <c r="O276" s="1"/>
      <c r="P276" s="1"/>
      <c r="Q276" s="1"/>
      <c r="R276" s="6" t="s">
        <v>790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0">
        <v>139</v>
      </c>
      <c r="B277" s="221">
        <v>43439</v>
      </c>
      <c r="C277" s="221"/>
      <c r="D277" s="222" t="s">
        <v>809</v>
      </c>
      <c r="E277" s="223" t="s">
        <v>593</v>
      </c>
      <c r="F277" s="223">
        <v>715</v>
      </c>
      <c r="G277" s="223"/>
      <c r="H277" s="223">
        <v>445</v>
      </c>
      <c r="I277" s="224">
        <v>840</v>
      </c>
      <c r="J277" s="192" t="s">
        <v>810</v>
      </c>
      <c r="K277" s="193">
        <f t="shared" si="107"/>
        <v>-270</v>
      </c>
      <c r="L277" s="194">
        <f t="shared" si="108"/>
        <v>-0.3776223776223776</v>
      </c>
      <c r="M277" s="190" t="s">
        <v>607</v>
      </c>
      <c r="N277" s="187">
        <v>43800</v>
      </c>
      <c r="O277" s="1"/>
      <c r="P277" s="1"/>
      <c r="Q277" s="1"/>
      <c r="R277" s="6" t="s">
        <v>790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7">
        <v>140</v>
      </c>
      <c r="B278" s="208">
        <v>43469</v>
      </c>
      <c r="C278" s="208"/>
      <c r="D278" s="209" t="s">
        <v>180</v>
      </c>
      <c r="E278" s="210" t="s">
        <v>593</v>
      </c>
      <c r="F278" s="210">
        <v>875</v>
      </c>
      <c r="G278" s="210"/>
      <c r="H278" s="210">
        <v>1165</v>
      </c>
      <c r="I278" s="212">
        <v>1185</v>
      </c>
      <c r="J278" s="182" t="s">
        <v>811</v>
      </c>
      <c r="K278" s="183">
        <f t="shared" si="107"/>
        <v>290</v>
      </c>
      <c r="L278" s="184">
        <f t="shared" si="108"/>
        <v>0.33142857142857141</v>
      </c>
      <c r="M278" s="179" t="s">
        <v>596</v>
      </c>
      <c r="N278" s="185">
        <v>43847</v>
      </c>
      <c r="O278" s="1"/>
      <c r="P278" s="1"/>
      <c r="Q278" s="1"/>
      <c r="R278" s="6" t="s">
        <v>790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7">
        <v>141</v>
      </c>
      <c r="B279" s="208">
        <v>43559</v>
      </c>
      <c r="C279" s="208"/>
      <c r="D279" s="209" t="s">
        <v>366</v>
      </c>
      <c r="E279" s="210" t="s">
        <v>593</v>
      </c>
      <c r="F279" s="210">
        <f>387-14.63</f>
        <v>372.37</v>
      </c>
      <c r="G279" s="210"/>
      <c r="H279" s="210">
        <v>490</v>
      </c>
      <c r="I279" s="212">
        <v>490</v>
      </c>
      <c r="J279" s="182" t="s">
        <v>687</v>
      </c>
      <c r="K279" s="183">
        <f t="shared" si="107"/>
        <v>117.63</v>
      </c>
      <c r="L279" s="184">
        <f t="shared" si="108"/>
        <v>0.31589548030185027</v>
      </c>
      <c r="M279" s="179" t="s">
        <v>596</v>
      </c>
      <c r="N279" s="185">
        <v>43850</v>
      </c>
      <c r="O279" s="1"/>
      <c r="P279" s="1"/>
      <c r="Q279" s="1"/>
      <c r="R279" s="6" t="s">
        <v>790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0">
        <v>142</v>
      </c>
      <c r="B280" s="221">
        <v>43578</v>
      </c>
      <c r="C280" s="221"/>
      <c r="D280" s="222" t="s">
        <v>812</v>
      </c>
      <c r="E280" s="223" t="s">
        <v>606</v>
      </c>
      <c r="F280" s="223">
        <v>220</v>
      </c>
      <c r="G280" s="223"/>
      <c r="H280" s="223">
        <v>127.5</v>
      </c>
      <c r="I280" s="224">
        <v>284</v>
      </c>
      <c r="J280" s="192" t="s">
        <v>813</v>
      </c>
      <c r="K280" s="193">
        <f t="shared" si="107"/>
        <v>-92.5</v>
      </c>
      <c r="L280" s="194">
        <f t="shared" si="108"/>
        <v>-0.42045454545454547</v>
      </c>
      <c r="M280" s="190" t="s">
        <v>607</v>
      </c>
      <c r="N280" s="187">
        <v>43896</v>
      </c>
      <c r="O280" s="1"/>
      <c r="P280" s="1"/>
      <c r="Q280" s="1"/>
      <c r="R280" s="6" t="s">
        <v>790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7">
        <v>143</v>
      </c>
      <c r="B281" s="208">
        <v>43622</v>
      </c>
      <c r="C281" s="208"/>
      <c r="D281" s="209" t="s">
        <v>491</v>
      </c>
      <c r="E281" s="210" t="s">
        <v>606</v>
      </c>
      <c r="F281" s="210">
        <v>332.8</v>
      </c>
      <c r="G281" s="210"/>
      <c r="H281" s="210">
        <v>405</v>
      </c>
      <c r="I281" s="212">
        <v>419</v>
      </c>
      <c r="J281" s="182" t="s">
        <v>814</v>
      </c>
      <c r="K281" s="183">
        <f t="shared" si="107"/>
        <v>72.199999999999989</v>
      </c>
      <c r="L281" s="184">
        <f t="shared" si="108"/>
        <v>0.21694711538461534</v>
      </c>
      <c r="M281" s="179" t="s">
        <v>596</v>
      </c>
      <c r="N281" s="185">
        <v>43860</v>
      </c>
      <c r="O281" s="1"/>
      <c r="P281" s="1"/>
      <c r="Q281" s="1"/>
      <c r="R281" s="6" t="s">
        <v>794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1">
        <v>144</v>
      </c>
      <c r="B282" s="200">
        <v>43641</v>
      </c>
      <c r="C282" s="200"/>
      <c r="D282" s="201" t="s">
        <v>172</v>
      </c>
      <c r="E282" s="202" t="s">
        <v>593</v>
      </c>
      <c r="F282" s="202">
        <v>386</v>
      </c>
      <c r="G282" s="203"/>
      <c r="H282" s="203">
        <v>395</v>
      </c>
      <c r="I282" s="203">
        <v>452</v>
      </c>
      <c r="J282" s="204" t="s">
        <v>815</v>
      </c>
      <c r="K282" s="205">
        <f t="shared" si="107"/>
        <v>9</v>
      </c>
      <c r="L282" s="206">
        <f t="shared" si="108"/>
        <v>2.3316062176165803E-2</v>
      </c>
      <c r="M282" s="202" t="s">
        <v>616</v>
      </c>
      <c r="N282" s="200">
        <v>43868</v>
      </c>
      <c r="O282" s="1"/>
      <c r="P282" s="1"/>
      <c r="Q282" s="1"/>
      <c r="R282" s="6" t="s">
        <v>794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1">
        <v>145</v>
      </c>
      <c r="B283" s="200">
        <v>43707</v>
      </c>
      <c r="C283" s="200"/>
      <c r="D283" s="201" t="s">
        <v>146</v>
      </c>
      <c r="E283" s="202" t="s">
        <v>593</v>
      </c>
      <c r="F283" s="202">
        <v>137.5</v>
      </c>
      <c r="G283" s="203"/>
      <c r="H283" s="203">
        <v>138.5</v>
      </c>
      <c r="I283" s="203">
        <v>190</v>
      </c>
      <c r="J283" s="204" t="s">
        <v>816</v>
      </c>
      <c r="K283" s="205">
        <f t="shared" si="107"/>
        <v>1</v>
      </c>
      <c r="L283" s="206">
        <f t="shared" si="108"/>
        <v>7.2727272727272727E-3</v>
      </c>
      <c r="M283" s="202" t="s">
        <v>616</v>
      </c>
      <c r="N283" s="200">
        <v>44432</v>
      </c>
      <c r="O283" s="1"/>
      <c r="P283" s="1"/>
      <c r="Q283" s="1"/>
      <c r="R283" s="6" t="s">
        <v>790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7">
        <v>146</v>
      </c>
      <c r="B284" s="208">
        <v>43731</v>
      </c>
      <c r="C284" s="208"/>
      <c r="D284" s="209" t="s">
        <v>439</v>
      </c>
      <c r="E284" s="210" t="s">
        <v>593</v>
      </c>
      <c r="F284" s="210">
        <v>235</v>
      </c>
      <c r="G284" s="210"/>
      <c r="H284" s="210">
        <v>295</v>
      </c>
      <c r="I284" s="212">
        <v>296</v>
      </c>
      <c r="J284" s="182" t="s">
        <v>817</v>
      </c>
      <c r="K284" s="183">
        <f t="shared" si="107"/>
        <v>60</v>
      </c>
      <c r="L284" s="184">
        <f t="shared" si="108"/>
        <v>0.25531914893617019</v>
      </c>
      <c r="M284" s="179" t="s">
        <v>596</v>
      </c>
      <c r="N284" s="185">
        <v>43844</v>
      </c>
      <c r="O284" s="1"/>
      <c r="P284" s="1"/>
      <c r="Q284" s="1"/>
      <c r="R284" s="6" t="s">
        <v>794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7">
        <v>147</v>
      </c>
      <c r="B285" s="208">
        <v>43752</v>
      </c>
      <c r="C285" s="208"/>
      <c r="D285" s="209" t="s">
        <v>818</v>
      </c>
      <c r="E285" s="210" t="s">
        <v>593</v>
      </c>
      <c r="F285" s="210">
        <v>277.5</v>
      </c>
      <c r="G285" s="210"/>
      <c r="H285" s="210">
        <v>333</v>
      </c>
      <c r="I285" s="212">
        <v>333</v>
      </c>
      <c r="J285" s="182" t="s">
        <v>819</v>
      </c>
      <c r="K285" s="183">
        <f t="shared" si="107"/>
        <v>55.5</v>
      </c>
      <c r="L285" s="184">
        <f t="shared" si="108"/>
        <v>0.2</v>
      </c>
      <c r="M285" s="179" t="s">
        <v>596</v>
      </c>
      <c r="N285" s="185">
        <v>43846</v>
      </c>
      <c r="O285" s="1"/>
      <c r="P285" s="1"/>
      <c r="Q285" s="1"/>
      <c r="R285" s="6" t="s">
        <v>790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7">
        <v>148</v>
      </c>
      <c r="B286" s="208">
        <v>43752</v>
      </c>
      <c r="C286" s="208"/>
      <c r="D286" s="209" t="s">
        <v>820</v>
      </c>
      <c r="E286" s="210" t="s">
        <v>593</v>
      </c>
      <c r="F286" s="210">
        <v>930</v>
      </c>
      <c r="G286" s="210"/>
      <c r="H286" s="210">
        <v>1165</v>
      </c>
      <c r="I286" s="212">
        <v>1200</v>
      </c>
      <c r="J286" s="182" t="s">
        <v>821</v>
      </c>
      <c r="K286" s="183">
        <f t="shared" si="107"/>
        <v>235</v>
      </c>
      <c r="L286" s="184">
        <f t="shared" si="108"/>
        <v>0.25268817204301075</v>
      </c>
      <c r="M286" s="179" t="s">
        <v>596</v>
      </c>
      <c r="N286" s="185">
        <v>43847</v>
      </c>
      <c r="O286" s="1"/>
      <c r="P286" s="1"/>
      <c r="Q286" s="1"/>
      <c r="R286" s="6" t="s">
        <v>794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7">
        <v>149</v>
      </c>
      <c r="B287" s="208">
        <v>43753</v>
      </c>
      <c r="C287" s="208"/>
      <c r="D287" s="209" t="s">
        <v>822</v>
      </c>
      <c r="E287" s="210" t="s">
        <v>593</v>
      </c>
      <c r="F287" s="180">
        <v>111</v>
      </c>
      <c r="G287" s="210"/>
      <c r="H287" s="210">
        <v>141</v>
      </c>
      <c r="I287" s="212">
        <v>141</v>
      </c>
      <c r="J287" s="182" t="s">
        <v>823</v>
      </c>
      <c r="K287" s="183">
        <f t="shared" si="107"/>
        <v>30</v>
      </c>
      <c r="L287" s="184">
        <f t="shared" si="108"/>
        <v>0.27027027027027029</v>
      </c>
      <c r="M287" s="179" t="s">
        <v>596</v>
      </c>
      <c r="N287" s="185">
        <v>44328</v>
      </c>
      <c r="O287" s="1"/>
      <c r="P287" s="1"/>
      <c r="Q287" s="1"/>
      <c r="R287" s="6" t="s">
        <v>794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7">
        <v>150</v>
      </c>
      <c r="B288" s="208">
        <v>43753</v>
      </c>
      <c r="C288" s="208"/>
      <c r="D288" s="209" t="s">
        <v>824</v>
      </c>
      <c r="E288" s="210" t="s">
        <v>593</v>
      </c>
      <c r="F288" s="180">
        <v>296</v>
      </c>
      <c r="G288" s="210"/>
      <c r="H288" s="210">
        <v>370</v>
      </c>
      <c r="I288" s="212">
        <v>370</v>
      </c>
      <c r="J288" s="182" t="s">
        <v>687</v>
      </c>
      <c r="K288" s="183">
        <f t="shared" si="107"/>
        <v>74</v>
      </c>
      <c r="L288" s="184">
        <f t="shared" si="108"/>
        <v>0.25</v>
      </c>
      <c r="M288" s="179" t="s">
        <v>596</v>
      </c>
      <c r="N288" s="185">
        <v>43853</v>
      </c>
      <c r="O288" s="1"/>
      <c r="P288" s="1"/>
      <c r="Q288" s="1"/>
      <c r="R288" s="6" t="s">
        <v>794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7">
        <v>151</v>
      </c>
      <c r="B289" s="208">
        <v>43754</v>
      </c>
      <c r="C289" s="208"/>
      <c r="D289" s="209" t="s">
        <v>825</v>
      </c>
      <c r="E289" s="210" t="s">
        <v>593</v>
      </c>
      <c r="F289" s="180">
        <v>300</v>
      </c>
      <c r="G289" s="210"/>
      <c r="H289" s="210">
        <v>382.5</v>
      </c>
      <c r="I289" s="212">
        <v>344</v>
      </c>
      <c r="J289" s="182" t="s">
        <v>826</v>
      </c>
      <c r="K289" s="183">
        <f t="shared" si="107"/>
        <v>82.5</v>
      </c>
      <c r="L289" s="184">
        <f t="shared" si="108"/>
        <v>0.27500000000000002</v>
      </c>
      <c r="M289" s="179" t="s">
        <v>596</v>
      </c>
      <c r="N289" s="185">
        <v>44238</v>
      </c>
      <c r="O289" s="1"/>
      <c r="P289" s="1"/>
      <c r="Q289" s="1"/>
      <c r="R289" s="6" t="s">
        <v>794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7">
        <v>152</v>
      </c>
      <c r="B290" s="208">
        <v>43832</v>
      </c>
      <c r="C290" s="208"/>
      <c r="D290" s="209" t="s">
        <v>827</v>
      </c>
      <c r="E290" s="210" t="s">
        <v>593</v>
      </c>
      <c r="F290" s="180">
        <v>495</v>
      </c>
      <c r="G290" s="210"/>
      <c r="H290" s="210">
        <v>595</v>
      </c>
      <c r="I290" s="212">
        <v>590</v>
      </c>
      <c r="J290" s="182" t="s">
        <v>619</v>
      </c>
      <c r="K290" s="183">
        <f t="shared" si="107"/>
        <v>100</v>
      </c>
      <c r="L290" s="184">
        <f t="shared" si="108"/>
        <v>0.20202020202020202</v>
      </c>
      <c r="M290" s="179" t="s">
        <v>596</v>
      </c>
      <c r="N290" s="185">
        <v>44589</v>
      </c>
      <c r="O290" s="1"/>
      <c r="P290" s="1"/>
      <c r="Q290" s="1"/>
      <c r="R290" s="6" t="s">
        <v>794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7">
        <v>153</v>
      </c>
      <c r="B291" s="208">
        <v>43966</v>
      </c>
      <c r="C291" s="208"/>
      <c r="D291" s="209" t="s">
        <v>76</v>
      </c>
      <c r="E291" s="210" t="s">
        <v>593</v>
      </c>
      <c r="F291" s="180">
        <v>67.5</v>
      </c>
      <c r="G291" s="210"/>
      <c r="H291" s="210">
        <v>86</v>
      </c>
      <c r="I291" s="212">
        <v>86</v>
      </c>
      <c r="J291" s="182" t="s">
        <v>828</v>
      </c>
      <c r="K291" s="183">
        <f t="shared" si="107"/>
        <v>18.5</v>
      </c>
      <c r="L291" s="184">
        <f t="shared" si="108"/>
        <v>0.27407407407407408</v>
      </c>
      <c r="M291" s="179" t="s">
        <v>596</v>
      </c>
      <c r="N291" s="185">
        <v>44008</v>
      </c>
      <c r="O291" s="1"/>
      <c r="P291" s="1"/>
      <c r="Q291" s="1"/>
      <c r="R291" s="6" t="s">
        <v>794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7">
        <v>154</v>
      </c>
      <c r="B292" s="208">
        <v>44035</v>
      </c>
      <c r="C292" s="208"/>
      <c r="D292" s="209" t="s">
        <v>490</v>
      </c>
      <c r="E292" s="210" t="s">
        <v>593</v>
      </c>
      <c r="F292" s="180">
        <v>231</v>
      </c>
      <c r="G292" s="210"/>
      <c r="H292" s="210">
        <v>281</v>
      </c>
      <c r="I292" s="212">
        <v>281</v>
      </c>
      <c r="J292" s="182" t="s">
        <v>687</v>
      </c>
      <c r="K292" s="183">
        <f t="shared" si="107"/>
        <v>50</v>
      </c>
      <c r="L292" s="184">
        <f t="shared" si="108"/>
        <v>0.21645021645021645</v>
      </c>
      <c r="M292" s="179" t="s">
        <v>596</v>
      </c>
      <c r="N292" s="185">
        <v>44358</v>
      </c>
      <c r="O292" s="1"/>
      <c r="P292" s="1"/>
      <c r="Q292" s="1"/>
      <c r="R292" s="6" t="s">
        <v>794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7">
        <v>155</v>
      </c>
      <c r="B293" s="208">
        <v>44092</v>
      </c>
      <c r="C293" s="208"/>
      <c r="D293" s="209" t="s">
        <v>144</v>
      </c>
      <c r="E293" s="210" t="s">
        <v>593</v>
      </c>
      <c r="F293" s="210">
        <v>206</v>
      </c>
      <c r="G293" s="210"/>
      <c r="H293" s="210">
        <v>248</v>
      </c>
      <c r="I293" s="212">
        <v>248</v>
      </c>
      <c r="J293" s="182" t="s">
        <v>687</v>
      </c>
      <c r="K293" s="183">
        <f t="shared" si="107"/>
        <v>42</v>
      </c>
      <c r="L293" s="184">
        <f t="shared" si="108"/>
        <v>0.20388349514563106</v>
      </c>
      <c r="M293" s="179" t="s">
        <v>596</v>
      </c>
      <c r="N293" s="185">
        <v>44214</v>
      </c>
      <c r="O293" s="1"/>
      <c r="P293" s="1"/>
      <c r="Q293" s="1"/>
      <c r="R293" s="6" t="s">
        <v>794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7">
        <v>156</v>
      </c>
      <c r="B294" s="208">
        <v>44140</v>
      </c>
      <c r="C294" s="208"/>
      <c r="D294" s="209" t="s">
        <v>144</v>
      </c>
      <c r="E294" s="210" t="s">
        <v>593</v>
      </c>
      <c r="F294" s="210">
        <v>182.5</v>
      </c>
      <c r="G294" s="210"/>
      <c r="H294" s="210">
        <v>248</v>
      </c>
      <c r="I294" s="212">
        <v>248</v>
      </c>
      <c r="J294" s="182" t="s">
        <v>687</v>
      </c>
      <c r="K294" s="183">
        <f t="shared" si="107"/>
        <v>65.5</v>
      </c>
      <c r="L294" s="184">
        <f t="shared" si="108"/>
        <v>0.35890410958904112</v>
      </c>
      <c r="M294" s="179" t="s">
        <v>596</v>
      </c>
      <c r="N294" s="185">
        <v>44214</v>
      </c>
      <c r="O294" s="1"/>
      <c r="P294" s="1"/>
      <c r="Q294" s="1"/>
      <c r="R294" s="6" t="s">
        <v>794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7">
        <v>157</v>
      </c>
      <c r="B295" s="208">
        <v>44140</v>
      </c>
      <c r="C295" s="208"/>
      <c r="D295" s="209" t="s">
        <v>348</v>
      </c>
      <c r="E295" s="210" t="s">
        <v>593</v>
      </c>
      <c r="F295" s="210">
        <v>247.5</v>
      </c>
      <c r="G295" s="210"/>
      <c r="H295" s="210">
        <v>320</v>
      </c>
      <c r="I295" s="212">
        <v>320</v>
      </c>
      <c r="J295" s="182" t="s">
        <v>687</v>
      </c>
      <c r="K295" s="183">
        <f t="shared" si="107"/>
        <v>72.5</v>
      </c>
      <c r="L295" s="184">
        <f t="shared" si="108"/>
        <v>0.29292929292929293</v>
      </c>
      <c r="M295" s="179" t="s">
        <v>596</v>
      </c>
      <c r="N295" s="185">
        <v>44323</v>
      </c>
      <c r="O295" s="1"/>
      <c r="P295" s="1"/>
      <c r="Q295" s="1"/>
      <c r="R295" s="6" t="s">
        <v>794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7">
        <v>158</v>
      </c>
      <c r="B296" s="208">
        <v>44140</v>
      </c>
      <c r="C296" s="208"/>
      <c r="D296" s="209" t="s">
        <v>203</v>
      </c>
      <c r="E296" s="210" t="s">
        <v>593</v>
      </c>
      <c r="F296" s="180">
        <v>925</v>
      </c>
      <c r="G296" s="210"/>
      <c r="H296" s="210">
        <v>1095</v>
      </c>
      <c r="I296" s="212">
        <v>1093</v>
      </c>
      <c r="J296" s="182" t="s">
        <v>829</v>
      </c>
      <c r="K296" s="183">
        <f t="shared" si="107"/>
        <v>170</v>
      </c>
      <c r="L296" s="184">
        <f t="shared" si="108"/>
        <v>0.18378378378378379</v>
      </c>
      <c r="M296" s="179" t="s">
        <v>596</v>
      </c>
      <c r="N296" s="185">
        <v>44201</v>
      </c>
      <c r="O296" s="1"/>
      <c r="P296" s="1"/>
      <c r="Q296" s="1"/>
      <c r="R296" s="6" t="s">
        <v>794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7">
        <v>159</v>
      </c>
      <c r="B297" s="208">
        <v>44140</v>
      </c>
      <c r="C297" s="208"/>
      <c r="D297" s="209" t="s">
        <v>366</v>
      </c>
      <c r="E297" s="210" t="s">
        <v>593</v>
      </c>
      <c r="F297" s="180">
        <v>332.5</v>
      </c>
      <c r="G297" s="210"/>
      <c r="H297" s="210">
        <v>393</v>
      </c>
      <c r="I297" s="212">
        <v>406</v>
      </c>
      <c r="J297" s="182" t="s">
        <v>830</v>
      </c>
      <c r="K297" s="183">
        <f t="shared" si="107"/>
        <v>60.5</v>
      </c>
      <c r="L297" s="184">
        <f t="shared" si="108"/>
        <v>0.18195488721804512</v>
      </c>
      <c r="M297" s="179" t="s">
        <v>596</v>
      </c>
      <c r="N297" s="185">
        <v>44256</v>
      </c>
      <c r="O297" s="1"/>
      <c r="P297" s="1"/>
      <c r="Q297" s="1"/>
      <c r="R297" s="6" t="s">
        <v>794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7">
        <v>160</v>
      </c>
      <c r="B298" s="208">
        <v>44141</v>
      </c>
      <c r="C298" s="208"/>
      <c r="D298" s="209" t="s">
        <v>490</v>
      </c>
      <c r="E298" s="210" t="s">
        <v>593</v>
      </c>
      <c r="F298" s="180">
        <v>231</v>
      </c>
      <c r="G298" s="210"/>
      <c r="H298" s="210">
        <v>281</v>
      </c>
      <c r="I298" s="212">
        <v>281</v>
      </c>
      <c r="J298" s="182" t="s">
        <v>687</v>
      </c>
      <c r="K298" s="183">
        <f t="shared" si="107"/>
        <v>50</v>
      </c>
      <c r="L298" s="184">
        <f t="shared" si="108"/>
        <v>0.21645021645021645</v>
      </c>
      <c r="M298" s="179" t="s">
        <v>596</v>
      </c>
      <c r="N298" s="185">
        <v>44358</v>
      </c>
      <c r="O298" s="1"/>
      <c r="P298" s="1"/>
      <c r="Q298" s="1"/>
      <c r="R298" s="6" t="s">
        <v>794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7">
        <v>161</v>
      </c>
      <c r="B299" s="208">
        <v>44187</v>
      </c>
      <c r="C299" s="208"/>
      <c r="D299" s="209" t="s">
        <v>831</v>
      </c>
      <c r="E299" s="210" t="s">
        <v>593</v>
      </c>
      <c r="F299" s="180">
        <v>190</v>
      </c>
      <c r="G299" s="210"/>
      <c r="H299" s="210">
        <v>239</v>
      </c>
      <c r="I299" s="212">
        <v>239</v>
      </c>
      <c r="J299" s="182" t="s">
        <v>832</v>
      </c>
      <c r="K299" s="183">
        <f t="shared" si="107"/>
        <v>49</v>
      </c>
      <c r="L299" s="184">
        <f t="shared" si="108"/>
        <v>0.25789473684210529</v>
      </c>
      <c r="M299" s="179" t="s">
        <v>596</v>
      </c>
      <c r="N299" s="185">
        <v>44844</v>
      </c>
      <c r="O299" s="1"/>
      <c r="P299" s="1"/>
      <c r="Q299" s="1"/>
      <c r="R299" s="6" t="s">
        <v>794</v>
      </c>
    </row>
    <row r="300" spans="1:26" ht="12.75" customHeight="1">
      <c r="A300" s="207">
        <v>162</v>
      </c>
      <c r="B300" s="208">
        <v>44258</v>
      </c>
      <c r="C300" s="208"/>
      <c r="D300" s="209" t="s">
        <v>827</v>
      </c>
      <c r="E300" s="210" t="s">
        <v>593</v>
      </c>
      <c r="F300" s="180">
        <v>495</v>
      </c>
      <c r="G300" s="210"/>
      <c r="H300" s="210">
        <v>595</v>
      </c>
      <c r="I300" s="212">
        <v>590</v>
      </c>
      <c r="J300" s="182" t="s">
        <v>619</v>
      </c>
      <c r="K300" s="183">
        <f t="shared" si="107"/>
        <v>100</v>
      </c>
      <c r="L300" s="184">
        <f t="shared" si="108"/>
        <v>0.20202020202020202</v>
      </c>
      <c r="M300" s="179" t="s">
        <v>596</v>
      </c>
      <c r="N300" s="185">
        <v>44589</v>
      </c>
      <c r="O300" s="1"/>
      <c r="P300" s="1"/>
      <c r="R300" s="6" t="s">
        <v>794</v>
      </c>
    </row>
    <row r="301" spans="1:26" ht="12.75" customHeight="1">
      <c r="A301" s="207">
        <v>163</v>
      </c>
      <c r="B301" s="208">
        <v>44274</v>
      </c>
      <c r="C301" s="208"/>
      <c r="D301" s="209" t="s">
        <v>366</v>
      </c>
      <c r="E301" s="210" t="s">
        <v>593</v>
      </c>
      <c r="F301" s="180">
        <v>355</v>
      </c>
      <c r="G301" s="210"/>
      <c r="H301" s="210">
        <v>422.5</v>
      </c>
      <c r="I301" s="212">
        <v>420</v>
      </c>
      <c r="J301" s="182" t="s">
        <v>833</v>
      </c>
      <c r="K301" s="183">
        <f t="shared" si="107"/>
        <v>67.5</v>
      </c>
      <c r="L301" s="184">
        <f t="shared" si="108"/>
        <v>0.19014084507042253</v>
      </c>
      <c r="M301" s="179" t="s">
        <v>596</v>
      </c>
      <c r="N301" s="185">
        <v>44361</v>
      </c>
      <c r="O301" s="1"/>
      <c r="R301" s="225" t="s">
        <v>794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7">
        <v>164</v>
      </c>
      <c r="B302" s="208">
        <v>44295</v>
      </c>
      <c r="C302" s="208"/>
      <c r="D302" s="209" t="s">
        <v>328</v>
      </c>
      <c r="E302" s="210" t="s">
        <v>593</v>
      </c>
      <c r="F302" s="180">
        <v>555</v>
      </c>
      <c r="G302" s="210"/>
      <c r="H302" s="210">
        <v>663</v>
      </c>
      <c r="I302" s="212">
        <v>663</v>
      </c>
      <c r="J302" s="182" t="s">
        <v>834</v>
      </c>
      <c r="K302" s="183">
        <f t="shared" si="107"/>
        <v>108</v>
      </c>
      <c r="L302" s="184">
        <f t="shared" si="108"/>
        <v>0.19459459459459461</v>
      </c>
      <c r="M302" s="179" t="s">
        <v>596</v>
      </c>
      <c r="N302" s="185">
        <v>44321</v>
      </c>
      <c r="O302" s="1"/>
      <c r="P302" s="1"/>
      <c r="Q302" s="1"/>
      <c r="R302" s="225" t="s">
        <v>794</v>
      </c>
    </row>
    <row r="303" spans="1:26" ht="12.75" customHeight="1">
      <c r="A303" s="207">
        <v>165</v>
      </c>
      <c r="B303" s="208">
        <v>44308</v>
      </c>
      <c r="C303" s="208"/>
      <c r="D303" s="209" t="s">
        <v>798</v>
      </c>
      <c r="E303" s="210" t="s">
        <v>593</v>
      </c>
      <c r="F303" s="180">
        <v>126.5</v>
      </c>
      <c r="G303" s="210"/>
      <c r="H303" s="210">
        <v>155</v>
      </c>
      <c r="I303" s="212">
        <v>155</v>
      </c>
      <c r="J303" s="182" t="s">
        <v>687</v>
      </c>
      <c r="K303" s="183">
        <f t="shared" si="107"/>
        <v>28.5</v>
      </c>
      <c r="L303" s="184">
        <f t="shared" si="108"/>
        <v>0.22529644268774704</v>
      </c>
      <c r="M303" s="179" t="s">
        <v>596</v>
      </c>
      <c r="N303" s="185">
        <v>44362</v>
      </c>
      <c r="O303" s="1"/>
      <c r="R303" s="225" t="s">
        <v>794</v>
      </c>
    </row>
    <row r="304" spans="1:26" ht="12.75" customHeight="1">
      <c r="A304" s="186">
        <v>166</v>
      </c>
      <c r="B304" s="217">
        <v>44368</v>
      </c>
      <c r="C304" s="217"/>
      <c r="D304" s="188" t="s">
        <v>835</v>
      </c>
      <c r="E304" s="190" t="s">
        <v>593</v>
      </c>
      <c r="F304" s="218">
        <v>287.5</v>
      </c>
      <c r="G304" s="190"/>
      <c r="H304" s="190">
        <v>245</v>
      </c>
      <c r="I304" s="191">
        <v>344</v>
      </c>
      <c r="J304" s="192" t="s">
        <v>836</v>
      </c>
      <c r="K304" s="193">
        <f t="shared" si="107"/>
        <v>-42.5</v>
      </c>
      <c r="L304" s="194">
        <f t="shared" si="108"/>
        <v>-0.14782608695652175</v>
      </c>
      <c r="M304" s="190" t="s">
        <v>607</v>
      </c>
      <c r="N304" s="187">
        <v>44508</v>
      </c>
      <c r="O304" s="1"/>
      <c r="R304" s="225" t="s">
        <v>794</v>
      </c>
    </row>
    <row r="305" spans="1:18" ht="12.75" customHeight="1">
      <c r="A305" s="207">
        <v>167</v>
      </c>
      <c r="B305" s="208">
        <v>44368</v>
      </c>
      <c r="C305" s="208"/>
      <c r="D305" s="209" t="s">
        <v>490</v>
      </c>
      <c r="E305" s="210" t="s">
        <v>593</v>
      </c>
      <c r="F305" s="180">
        <v>241</v>
      </c>
      <c r="G305" s="210"/>
      <c r="H305" s="210">
        <v>298</v>
      </c>
      <c r="I305" s="212">
        <v>320</v>
      </c>
      <c r="J305" s="182" t="s">
        <v>687</v>
      </c>
      <c r="K305" s="183">
        <f t="shared" si="107"/>
        <v>57</v>
      </c>
      <c r="L305" s="184">
        <f t="shared" si="108"/>
        <v>0.23651452282157676</v>
      </c>
      <c r="M305" s="179" t="s">
        <v>596</v>
      </c>
      <c r="N305" s="185">
        <v>44802</v>
      </c>
      <c r="O305" s="41"/>
      <c r="R305" s="225" t="s">
        <v>794</v>
      </c>
    </row>
    <row r="306" spans="1:18" ht="12.75" customHeight="1">
      <c r="A306" s="207">
        <v>168</v>
      </c>
      <c r="B306" s="208">
        <v>44406</v>
      </c>
      <c r="C306" s="208"/>
      <c r="D306" s="209" t="s">
        <v>798</v>
      </c>
      <c r="E306" s="210" t="s">
        <v>593</v>
      </c>
      <c r="F306" s="180">
        <v>162.5</v>
      </c>
      <c r="G306" s="210"/>
      <c r="H306" s="210">
        <v>200</v>
      </c>
      <c r="I306" s="212">
        <v>200</v>
      </c>
      <c r="J306" s="182" t="s">
        <v>687</v>
      </c>
      <c r="K306" s="183">
        <f t="shared" si="107"/>
        <v>37.5</v>
      </c>
      <c r="L306" s="184">
        <f t="shared" si="108"/>
        <v>0.23076923076923078</v>
      </c>
      <c r="M306" s="179" t="s">
        <v>596</v>
      </c>
      <c r="N306" s="185">
        <v>44802</v>
      </c>
      <c r="O306" s="1"/>
      <c r="R306" s="225" t="s">
        <v>794</v>
      </c>
    </row>
    <row r="307" spans="1:18" ht="12.75" customHeight="1">
      <c r="A307" s="207">
        <v>169</v>
      </c>
      <c r="B307" s="208">
        <v>44462</v>
      </c>
      <c r="C307" s="208"/>
      <c r="D307" s="209" t="s">
        <v>447</v>
      </c>
      <c r="E307" s="210" t="s">
        <v>593</v>
      </c>
      <c r="F307" s="180">
        <v>1235</v>
      </c>
      <c r="G307" s="210"/>
      <c r="H307" s="210">
        <v>1505</v>
      </c>
      <c r="I307" s="212">
        <v>1500</v>
      </c>
      <c r="J307" s="182" t="s">
        <v>687</v>
      </c>
      <c r="K307" s="183">
        <f t="shared" si="107"/>
        <v>270</v>
      </c>
      <c r="L307" s="184">
        <f t="shared" si="108"/>
        <v>0.21862348178137653</v>
      </c>
      <c r="M307" s="179" t="s">
        <v>596</v>
      </c>
      <c r="N307" s="185">
        <v>44564</v>
      </c>
      <c r="O307" s="1"/>
      <c r="R307" s="225" t="s">
        <v>794</v>
      </c>
    </row>
    <row r="308" spans="1:18" ht="12.75" customHeight="1">
      <c r="A308" s="226">
        <v>170</v>
      </c>
      <c r="B308" s="227">
        <v>44480</v>
      </c>
      <c r="C308" s="227"/>
      <c r="D308" s="228" t="s">
        <v>837</v>
      </c>
      <c r="E308" s="229" t="s">
        <v>593</v>
      </c>
      <c r="F308" s="62">
        <v>58.75</v>
      </c>
      <c r="G308" s="229"/>
      <c r="H308" s="230"/>
      <c r="I308" s="56"/>
      <c r="J308" s="231" t="s">
        <v>594</v>
      </c>
      <c r="K308" s="226"/>
      <c r="L308" s="227"/>
      <c r="M308" s="227"/>
      <c r="N308" s="228"/>
      <c r="O308" s="41"/>
      <c r="R308" s="225" t="s">
        <v>794</v>
      </c>
    </row>
    <row r="309" spans="1:18" ht="12.75" customHeight="1">
      <c r="A309" s="232">
        <v>171</v>
      </c>
      <c r="B309" s="233">
        <v>44481</v>
      </c>
      <c r="C309" s="233"/>
      <c r="D309" s="234" t="s">
        <v>279</v>
      </c>
      <c r="E309" s="56" t="s">
        <v>593</v>
      </c>
      <c r="F309" s="235" t="s">
        <v>838</v>
      </c>
      <c r="G309" s="56"/>
      <c r="H309" s="56"/>
      <c r="I309" s="56">
        <v>380</v>
      </c>
      <c r="J309" s="236" t="s">
        <v>594</v>
      </c>
      <c r="K309" s="232"/>
      <c r="L309" s="233"/>
      <c r="M309" s="233"/>
      <c r="N309" s="234"/>
      <c r="O309" s="41"/>
      <c r="R309" s="225" t="s">
        <v>794</v>
      </c>
    </row>
    <row r="310" spans="1:18" ht="12.75" customHeight="1">
      <c r="A310" s="207">
        <v>172</v>
      </c>
      <c r="B310" s="208">
        <v>44481</v>
      </c>
      <c r="C310" s="208"/>
      <c r="D310" s="209" t="s">
        <v>839</v>
      </c>
      <c r="E310" s="210" t="s">
        <v>593</v>
      </c>
      <c r="F310" s="180">
        <v>45.5</v>
      </c>
      <c r="G310" s="210"/>
      <c r="H310" s="210">
        <v>56.5</v>
      </c>
      <c r="I310" s="212">
        <v>56</v>
      </c>
      <c r="J310" s="182" t="s">
        <v>687</v>
      </c>
      <c r="K310" s="183">
        <f t="shared" ref="K310:K311" si="109">H310-F310</f>
        <v>11</v>
      </c>
      <c r="L310" s="184">
        <f t="shared" ref="L310:L311" si="110">K310/F310</f>
        <v>0.24175824175824176</v>
      </c>
      <c r="M310" s="179" t="s">
        <v>596</v>
      </c>
      <c r="N310" s="185">
        <v>44881</v>
      </c>
      <c r="O310" s="41"/>
      <c r="R310" s="225"/>
    </row>
    <row r="311" spans="1:18" ht="12.75" customHeight="1">
      <c r="A311" s="207">
        <v>173</v>
      </c>
      <c r="B311" s="208">
        <v>44551</v>
      </c>
      <c r="C311" s="208"/>
      <c r="D311" s="209" t="s">
        <v>131</v>
      </c>
      <c r="E311" s="210" t="s">
        <v>593</v>
      </c>
      <c r="F311" s="180">
        <v>2300</v>
      </c>
      <c r="G311" s="210"/>
      <c r="H311" s="210">
        <f>(2820+2200)/2</f>
        <v>2510</v>
      </c>
      <c r="I311" s="212">
        <v>3000</v>
      </c>
      <c r="J311" s="182" t="s">
        <v>840</v>
      </c>
      <c r="K311" s="183">
        <f t="shared" si="109"/>
        <v>210</v>
      </c>
      <c r="L311" s="184">
        <f t="shared" si="110"/>
        <v>9.1304347826086957E-2</v>
      </c>
      <c r="M311" s="179" t="s">
        <v>596</v>
      </c>
      <c r="N311" s="185">
        <v>44649</v>
      </c>
      <c r="O311" s="1"/>
      <c r="R311" s="225"/>
    </row>
    <row r="312" spans="1:18" ht="12.75" customHeight="1">
      <c r="A312" s="207">
        <v>174</v>
      </c>
      <c r="B312" s="208">
        <v>44606</v>
      </c>
      <c r="C312" s="208"/>
      <c r="D312" s="209" t="s">
        <v>437</v>
      </c>
      <c r="E312" s="210" t="s">
        <v>593</v>
      </c>
      <c r="F312" s="180">
        <v>635</v>
      </c>
      <c r="G312" s="210"/>
      <c r="H312" s="210">
        <v>700</v>
      </c>
      <c r="I312" s="212">
        <v>764</v>
      </c>
      <c r="J312" s="182" t="s">
        <v>1287</v>
      </c>
      <c r="K312" s="183">
        <f t="shared" ref="K312" si="111">H312-F312</f>
        <v>65</v>
      </c>
      <c r="L312" s="184">
        <f t="shared" ref="L312" si="112">K312/F312</f>
        <v>0.10236220472440945</v>
      </c>
      <c r="M312" s="179" t="s">
        <v>596</v>
      </c>
      <c r="N312" s="185">
        <v>45159</v>
      </c>
      <c r="O312" s="41"/>
      <c r="R312" s="225"/>
    </row>
    <row r="313" spans="1:18" ht="12.75" customHeight="1">
      <c r="A313" s="207">
        <v>175</v>
      </c>
      <c r="B313" s="208">
        <v>44613</v>
      </c>
      <c r="C313" s="208"/>
      <c r="D313" s="209" t="s">
        <v>447</v>
      </c>
      <c r="E313" s="210" t="s">
        <v>593</v>
      </c>
      <c r="F313" s="180">
        <v>1255</v>
      </c>
      <c r="G313" s="210"/>
      <c r="H313" s="210">
        <v>1515</v>
      </c>
      <c r="I313" s="212">
        <v>1510</v>
      </c>
      <c r="J313" s="182" t="s">
        <v>687</v>
      </c>
      <c r="K313" s="183">
        <f>H313-F313</f>
        <v>260</v>
      </c>
      <c r="L313" s="184">
        <f>K313/F313</f>
        <v>0.20717131474103587</v>
      </c>
      <c r="M313" s="179" t="s">
        <v>596</v>
      </c>
      <c r="N313" s="185">
        <v>44834</v>
      </c>
      <c r="O313" s="41"/>
      <c r="R313" s="225"/>
    </row>
    <row r="314" spans="1:18" ht="12.75" customHeight="1">
      <c r="A314">
        <v>176</v>
      </c>
      <c r="B314" s="233">
        <v>44670</v>
      </c>
      <c r="C314" s="233"/>
      <c r="D314" s="58" t="s">
        <v>553</v>
      </c>
      <c r="E314" s="237" t="s">
        <v>593</v>
      </c>
      <c r="F314" s="56" t="s">
        <v>841</v>
      </c>
      <c r="G314" s="56"/>
      <c r="H314" s="56"/>
      <c r="I314" s="56">
        <v>553</v>
      </c>
      <c r="J314" s="56" t="s">
        <v>594</v>
      </c>
      <c r="K314" s="56"/>
      <c r="L314" s="56"/>
      <c r="M314" s="56"/>
      <c r="N314" s="56"/>
      <c r="O314" s="41"/>
      <c r="R314" s="225"/>
    </row>
    <row r="315" spans="1:18" ht="12.75" customHeight="1">
      <c r="A315" s="207">
        <v>177</v>
      </c>
      <c r="B315" s="208">
        <v>44746</v>
      </c>
      <c r="C315" s="208"/>
      <c r="D315" s="209" t="s">
        <v>842</v>
      </c>
      <c r="E315" s="210" t="s">
        <v>593</v>
      </c>
      <c r="F315" s="180">
        <v>207.5</v>
      </c>
      <c r="G315" s="210"/>
      <c r="H315" s="210">
        <v>254</v>
      </c>
      <c r="I315" s="212">
        <v>254</v>
      </c>
      <c r="J315" s="182" t="s">
        <v>687</v>
      </c>
      <c r="K315" s="183">
        <f t="shared" ref="K315:K317" si="113">H315-F315</f>
        <v>46.5</v>
      </c>
      <c r="L315" s="184">
        <f t="shared" ref="L315:L317" si="114">K315/F315</f>
        <v>0.22409638554216868</v>
      </c>
      <c r="M315" s="179" t="s">
        <v>596</v>
      </c>
      <c r="N315" s="185">
        <v>44792</v>
      </c>
      <c r="O315" s="1"/>
      <c r="R315" s="225"/>
    </row>
    <row r="316" spans="1:18" ht="12.75" customHeight="1">
      <c r="A316" s="207">
        <v>178</v>
      </c>
      <c r="B316" s="208">
        <v>44775</v>
      </c>
      <c r="C316" s="208"/>
      <c r="D316" s="209" t="s">
        <v>492</v>
      </c>
      <c r="E316" s="210" t="s">
        <v>593</v>
      </c>
      <c r="F316" s="180">
        <v>31.25</v>
      </c>
      <c r="G316" s="210"/>
      <c r="H316" s="210">
        <v>38.75</v>
      </c>
      <c r="I316" s="212">
        <v>38</v>
      </c>
      <c r="J316" s="182" t="s">
        <v>687</v>
      </c>
      <c r="K316" s="183">
        <f t="shared" si="113"/>
        <v>7.5</v>
      </c>
      <c r="L316" s="184">
        <f t="shared" si="114"/>
        <v>0.24</v>
      </c>
      <c r="M316" s="179" t="s">
        <v>596</v>
      </c>
      <c r="N316" s="185">
        <v>44844</v>
      </c>
      <c r="O316" s="41"/>
      <c r="R316" s="62"/>
    </row>
    <row r="317" spans="1:18" ht="12.75" customHeight="1">
      <c r="A317" s="207">
        <v>179</v>
      </c>
      <c r="B317" s="208">
        <v>44841</v>
      </c>
      <c r="C317" s="208"/>
      <c r="D317" s="209" t="s">
        <v>843</v>
      </c>
      <c r="E317" s="210" t="s">
        <v>593</v>
      </c>
      <c r="F317" s="180">
        <v>665</v>
      </c>
      <c r="G317" s="210"/>
      <c r="H317" s="210">
        <v>807.5</v>
      </c>
      <c r="I317" s="212">
        <v>840</v>
      </c>
      <c r="J317" s="182" t="s">
        <v>840</v>
      </c>
      <c r="K317" s="183">
        <f t="shared" si="113"/>
        <v>142.5</v>
      </c>
      <c r="L317" s="184">
        <f t="shared" si="114"/>
        <v>0.21428571428571427</v>
      </c>
      <c r="M317" s="179" t="s">
        <v>596</v>
      </c>
      <c r="N317" s="185">
        <v>45097</v>
      </c>
      <c r="O317" s="41"/>
      <c r="R317" s="62"/>
    </row>
    <row r="318" spans="1:18" ht="12.75" customHeight="1">
      <c r="A318" s="232">
        <v>180</v>
      </c>
      <c r="B318" s="233">
        <v>44844</v>
      </c>
      <c r="C318" s="58"/>
      <c r="D318" s="58" t="s">
        <v>439</v>
      </c>
      <c r="E318" s="237" t="s">
        <v>593</v>
      </c>
      <c r="F318" s="56" t="s">
        <v>844</v>
      </c>
      <c r="G318" s="56"/>
      <c r="H318" s="56"/>
      <c r="I318" s="56">
        <v>291</v>
      </c>
      <c r="J318" s="56" t="s">
        <v>594</v>
      </c>
      <c r="K318" s="56"/>
      <c r="L318" s="56"/>
      <c r="M318" s="56"/>
      <c r="N318" s="56"/>
      <c r="O318" s="41"/>
      <c r="Q318" s="41"/>
      <c r="R318" s="62"/>
    </row>
    <row r="319" spans="1:18" ht="12.75" customHeight="1">
      <c r="A319" s="207">
        <v>181</v>
      </c>
      <c r="B319" s="208">
        <v>44845</v>
      </c>
      <c r="C319" s="208"/>
      <c r="D319" s="209" t="s">
        <v>437</v>
      </c>
      <c r="E319" s="210" t="s">
        <v>593</v>
      </c>
      <c r="F319" s="180">
        <v>555</v>
      </c>
      <c r="G319" s="210"/>
      <c r="H319" s="210">
        <v>700</v>
      </c>
      <c r="I319" s="212">
        <v>765</v>
      </c>
      <c r="J319" s="182" t="s">
        <v>1288</v>
      </c>
      <c r="K319" s="183">
        <f t="shared" ref="K319" si="115">H319-F319</f>
        <v>145</v>
      </c>
      <c r="L319" s="184">
        <f t="shared" ref="L319" si="116">K319/F319</f>
        <v>0.26126126126126126</v>
      </c>
      <c r="M319" s="179" t="s">
        <v>596</v>
      </c>
      <c r="N319" s="185">
        <v>45159</v>
      </c>
      <c r="O319" s="41"/>
      <c r="Q319" s="41"/>
      <c r="R319" s="62"/>
    </row>
    <row r="320" spans="1:18" ht="12.75" customHeight="1">
      <c r="A320" s="207">
        <v>182</v>
      </c>
      <c r="B320" s="208">
        <v>44981</v>
      </c>
      <c r="C320" s="208"/>
      <c r="D320" s="209" t="s">
        <v>454</v>
      </c>
      <c r="E320" s="210" t="s">
        <v>593</v>
      </c>
      <c r="F320" s="180">
        <v>1675</v>
      </c>
      <c r="G320" s="210"/>
      <c r="H320" s="210">
        <v>2080</v>
      </c>
      <c r="I320" s="212">
        <v>2080</v>
      </c>
      <c r="J320" s="182" t="s">
        <v>687</v>
      </c>
      <c r="K320" s="183">
        <f>H320-F320</f>
        <v>405</v>
      </c>
      <c r="L320" s="184">
        <f>K320/F320</f>
        <v>0.2417910447761194</v>
      </c>
      <c r="M320" s="179" t="s">
        <v>596</v>
      </c>
      <c r="N320" s="185">
        <v>45119</v>
      </c>
      <c r="O320" s="41"/>
      <c r="R320" s="62" t="s">
        <v>909</v>
      </c>
    </row>
    <row r="321" spans="1:38" ht="12.75" customHeight="1">
      <c r="A321" s="207">
        <v>183</v>
      </c>
      <c r="B321" s="208">
        <v>44986</v>
      </c>
      <c r="C321" s="208"/>
      <c r="D321" s="209" t="s">
        <v>492</v>
      </c>
      <c r="E321" s="210" t="s">
        <v>593</v>
      </c>
      <c r="F321" s="180">
        <v>57.5</v>
      </c>
      <c r="G321" s="210"/>
      <c r="H321" s="210">
        <v>120</v>
      </c>
      <c r="I321" s="212">
        <v>120</v>
      </c>
      <c r="J321" s="182" t="s">
        <v>687</v>
      </c>
      <c r="K321" s="183">
        <f>H321-F321</f>
        <v>62.5</v>
      </c>
      <c r="L321" s="184">
        <f>K321/F321</f>
        <v>1.0869565217391304</v>
      </c>
      <c r="M321" s="179" t="s">
        <v>596</v>
      </c>
      <c r="N321" s="185">
        <v>45049</v>
      </c>
      <c r="O321" s="41"/>
      <c r="R321" s="62" t="s">
        <v>909</v>
      </c>
    </row>
    <row r="322" spans="1:38" ht="12.75" customHeight="1">
      <c r="A322" s="238">
        <v>184</v>
      </c>
      <c r="B322" s="233">
        <v>45008</v>
      </c>
      <c r="C322" s="233"/>
      <c r="D322" s="58" t="s">
        <v>509</v>
      </c>
      <c r="E322" s="237" t="s">
        <v>593</v>
      </c>
      <c r="F322" s="237" t="s">
        <v>845</v>
      </c>
      <c r="G322" s="56"/>
      <c r="H322" s="56"/>
      <c r="I322" s="56">
        <v>3523</v>
      </c>
      <c r="J322" s="56" t="s">
        <v>594</v>
      </c>
      <c r="K322" s="56"/>
      <c r="L322" s="56"/>
      <c r="M322" s="56"/>
      <c r="N322" s="56"/>
      <c r="O322" s="41"/>
      <c r="R322" s="62" t="s">
        <v>909</v>
      </c>
    </row>
    <row r="323" spans="1:38" ht="12.75" customHeight="1">
      <c r="A323" s="207">
        <v>185</v>
      </c>
      <c r="B323" s="208">
        <v>45027</v>
      </c>
      <c r="C323" s="208"/>
      <c r="D323" s="209" t="s">
        <v>846</v>
      </c>
      <c r="E323" s="210" t="s">
        <v>593</v>
      </c>
      <c r="F323" s="180">
        <v>460</v>
      </c>
      <c r="G323" s="210"/>
      <c r="H323" s="210">
        <v>825</v>
      </c>
      <c r="I323" s="212">
        <v>810</v>
      </c>
      <c r="J323" s="182" t="s">
        <v>687</v>
      </c>
      <c r="K323" s="183">
        <f>H323-F323</f>
        <v>365</v>
      </c>
      <c r="L323" s="184">
        <f>K323/F323</f>
        <v>0.79347826086956519</v>
      </c>
      <c r="M323" s="179" t="s">
        <v>596</v>
      </c>
      <c r="N323" s="185">
        <v>45155</v>
      </c>
      <c r="O323" s="41"/>
      <c r="R323" s="62" t="s">
        <v>909</v>
      </c>
    </row>
    <row r="324" spans="1:38" ht="12.75" customHeight="1">
      <c r="A324" s="232">
        <v>186</v>
      </c>
      <c r="B324" s="233">
        <v>45050</v>
      </c>
      <c r="C324" s="58"/>
      <c r="D324" s="58" t="s">
        <v>42</v>
      </c>
      <c r="E324" s="237" t="s">
        <v>593</v>
      </c>
      <c r="F324" s="56" t="s">
        <v>847</v>
      </c>
      <c r="G324" s="56"/>
      <c r="H324" s="56"/>
      <c r="I324" s="56">
        <v>5040</v>
      </c>
      <c r="J324" s="56" t="s">
        <v>594</v>
      </c>
      <c r="K324" s="56"/>
      <c r="L324" s="56"/>
      <c r="M324" s="56"/>
      <c r="N324" s="56"/>
      <c r="O324" s="41"/>
      <c r="R324" s="62" t="s">
        <v>909</v>
      </c>
    </row>
    <row r="325" spans="1:38" ht="12.75" customHeight="1">
      <c r="A325" s="207">
        <v>187</v>
      </c>
      <c r="B325" s="208">
        <v>45075</v>
      </c>
      <c r="C325" s="208"/>
      <c r="D325" s="209" t="s">
        <v>848</v>
      </c>
      <c r="E325" s="210" t="s">
        <v>593</v>
      </c>
      <c r="F325" s="180">
        <v>585</v>
      </c>
      <c r="G325" s="210"/>
      <c r="H325" s="210">
        <v>732</v>
      </c>
      <c r="I325" s="212">
        <v>732</v>
      </c>
      <c r="J325" s="182" t="s">
        <v>687</v>
      </c>
      <c r="K325" s="183">
        <f>H325-F325</f>
        <v>147</v>
      </c>
      <c r="L325" s="184">
        <f>K325/F325</f>
        <v>0.25128205128205128</v>
      </c>
      <c r="M325" s="179" t="s">
        <v>596</v>
      </c>
      <c r="N325" s="185">
        <v>45152</v>
      </c>
      <c r="O325" s="41"/>
      <c r="Q325" s="41"/>
      <c r="R325" s="62" t="s">
        <v>909</v>
      </c>
      <c r="T325" s="41"/>
      <c r="V325" s="41"/>
      <c r="W325" s="62"/>
      <c r="Y325" s="41"/>
      <c r="AA325" s="41"/>
      <c r="AB325" s="62"/>
      <c r="AD325" s="41"/>
      <c r="AF325" s="41"/>
      <c r="AG325" s="62"/>
      <c r="AI325" s="41"/>
      <c r="AK325" s="41"/>
      <c r="AL325" s="62"/>
    </row>
    <row r="326" spans="1:38" ht="12.75" customHeight="1">
      <c r="A326" s="232">
        <v>188</v>
      </c>
      <c r="B326" s="233">
        <v>45078</v>
      </c>
      <c r="C326" s="58"/>
      <c r="D326" s="58" t="s">
        <v>541</v>
      </c>
      <c r="E326" s="237" t="s">
        <v>593</v>
      </c>
      <c r="F326" s="56" t="s">
        <v>849</v>
      </c>
      <c r="G326" s="56"/>
      <c r="H326" s="56"/>
      <c r="I326" s="56">
        <v>4300</v>
      </c>
      <c r="J326" s="56" t="s">
        <v>594</v>
      </c>
      <c r="K326" s="56"/>
      <c r="L326" s="56"/>
      <c r="M326" s="56"/>
      <c r="N326" s="56"/>
      <c r="O326" s="41"/>
      <c r="Q326" s="41"/>
      <c r="R326" s="62" t="s">
        <v>909</v>
      </c>
      <c r="T326" s="41"/>
      <c r="V326" s="41"/>
      <c r="W326" s="62"/>
      <c r="Y326" s="41"/>
      <c r="AA326" s="41"/>
      <c r="AB326" s="62"/>
      <c r="AD326" s="41"/>
      <c r="AF326" s="41"/>
      <c r="AG326" s="62"/>
      <c r="AI326" s="41"/>
      <c r="AK326" s="41"/>
      <c r="AL326" s="62"/>
    </row>
    <row r="327" spans="1:38" ht="12.75" customHeight="1">
      <c r="A327" s="232">
        <v>189</v>
      </c>
      <c r="B327" s="233">
        <v>45103</v>
      </c>
      <c r="C327" s="58"/>
      <c r="D327" s="58" t="s">
        <v>883</v>
      </c>
      <c r="E327" s="237" t="s">
        <v>593</v>
      </c>
      <c r="F327" s="56" t="s">
        <v>667</v>
      </c>
      <c r="G327" s="56"/>
      <c r="H327" s="56"/>
      <c r="I327" s="56">
        <v>383</v>
      </c>
      <c r="J327" s="56" t="s">
        <v>594</v>
      </c>
      <c r="K327" s="56"/>
      <c r="L327" s="56"/>
      <c r="M327" s="56"/>
      <c r="N327" s="56"/>
      <c r="O327" s="41"/>
      <c r="Q327" s="41"/>
      <c r="R327" s="62" t="s">
        <v>909</v>
      </c>
      <c r="T327" s="41"/>
      <c r="V327" s="41"/>
      <c r="W327" s="62"/>
      <c r="Y327" s="41"/>
      <c r="AA327" s="41"/>
      <c r="AB327" s="62"/>
      <c r="AD327" s="41"/>
      <c r="AF327" s="41"/>
      <c r="AG327" s="62"/>
      <c r="AI327" s="41"/>
      <c r="AK327" s="41"/>
      <c r="AL327" s="62"/>
    </row>
    <row r="328" spans="1:38" ht="12.75" customHeight="1">
      <c r="A328" s="232">
        <v>190</v>
      </c>
      <c r="B328" s="233">
        <v>45120</v>
      </c>
      <c r="C328" s="58"/>
      <c r="D328" s="58" t="s">
        <v>540</v>
      </c>
      <c r="E328" s="237" t="s">
        <v>593</v>
      </c>
      <c r="F328" s="56" t="s">
        <v>881</v>
      </c>
      <c r="G328" s="56"/>
      <c r="H328" s="56"/>
      <c r="I328" s="56">
        <v>2935</v>
      </c>
      <c r="J328" s="56" t="s">
        <v>594</v>
      </c>
      <c r="K328" s="56"/>
      <c r="L328" s="56"/>
      <c r="M328" s="56"/>
      <c r="N328" s="56"/>
      <c r="O328" s="41"/>
      <c r="Q328" s="41"/>
      <c r="R328" s="62" t="s">
        <v>909</v>
      </c>
      <c r="T328" s="41"/>
      <c r="V328" s="41"/>
      <c r="W328" s="62"/>
      <c r="Y328" s="41"/>
      <c r="AA328" s="41"/>
      <c r="AB328" s="62"/>
      <c r="AD328" s="41"/>
      <c r="AF328" s="41"/>
      <c r="AG328" s="62"/>
      <c r="AI328" s="41"/>
      <c r="AK328" s="41"/>
      <c r="AL328" s="62"/>
    </row>
    <row r="329" spans="1:38" ht="12.75" customHeight="1">
      <c r="A329" s="207">
        <v>191</v>
      </c>
      <c r="B329" s="208">
        <v>45125</v>
      </c>
      <c r="C329" s="208"/>
      <c r="D329" s="209" t="s">
        <v>203</v>
      </c>
      <c r="E329" s="210" t="s">
        <v>593</v>
      </c>
      <c r="F329" s="180">
        <v>3980</v>
      </c>
      <c r="G329" s="210"/>
      <c r="H329" s="210">
        <v>4895</v>
      </c>
      <c r="I329" s="212">
        <v>4895</v>
      </c>
      <c r="J329" s="182" t="s">
        <v>687</v>
      </c>
      <c r="K329" s="183">
        <f>H329-F329</f>
        <v>915</v>
      </c>
      <c r="L329" s="184">
        <f>K329/F329</f>
        <v>0.22989949748743718</v>
      </c>
      <c r="M329" s="179" t="s">
        <v>596</v>
      </c>
      <c r="N329" s="185">
        <v>45155</v>
      </c>
      <c r="O329" s="41"/>
      <c r="R329" s="62" t="s">
        <v>909</v>
      </c>
      <c r="T329" s="41"/>
      <c r="W329" s="62"/>
      <c r="Y329" s="41"/>
      <c r="AB329" s="62"/>
      <c r="AD329" s="41"/>
      <c r="AG329" s="62"/>
      <c r="AI329" s="41"/>
      <c r="AL329" s="62"/>
    </row>
    <row r="330" spans="1:38" ht="12.75" customHeight="1">
      <c r="A330" s="232">
        <v>192</v>
      </c>
      <c r="B330" s="233">
        <v>45145</v>
      </c>
      <c r="C330" s="58"/>
      <c r="D330" s="58" t="s">
        <v>961</v>
      </c>
      <c r="E330" s="237" t="s">
        <v>593</v>
      </c>
      <c r="F330" s="56" t="s">
        <v>962</v>
      </c>
      <c r="G330" s="56"/>
      <c r="H330" s="56"/>
      <c r="I330" s="56">
        <v>725</v>
      </c>
      <c r="J330" s="56" t="s">
        <v>594</v>
      </c>
      <c r="K330" s="56"/>
      <c r="L330" s="56"/>
      <c r="M330" s="56"/>
      <c r="N330" s="56"/>
      <c r="O330" s="41"/>
      <c r="R330" s="62"/>
      <c r="T330" s="41"/>
      <c r="W330" s="62"/>
      <c r="Y330" s="41"/>
      <c r="AB330" s="62"/>
      <c r="AD330" s="41"/>
      <c r="AG330" s="62"/>
      <c r="AI330" s="41"/>
      <c r="AL330" s="62"/>
    </row>
    <row r="331" spans="1:38" ht="12.75" customHeight="1">
      <c r="A331" s="232"/>
      <c r="B331" s="233"/>
      <c r="C331" s="58"/>
      <c r="D331" s="58"/>
      <c r="E331" s="237"/>
      <c r="F331" s="56"/>
      <c r="G331" s="56"/>
      <c r="H331" s="56"/>
      <c r="I331" s="56"/>
      <c r="J331" s="56"/>
      <c r="K331" s="56"/>
      <c r="L331" s="56"/>
      <c r="M331" s="56"/>
      <c r="N331" s="56"/>
      <c r="O331" s="41"/>
      <c r="R331" s="62"/>
      <c r="T331" s="41"/>
      <c r="W331" s="62"/>
      <c r="Y331" s="41"/>
      <c r="AB331" s="62"/>
      <c r="AD331" s="41"/>
      <c r="AG331" s="62"/>
      <c r="AI331" s="41"/>
      <c r="AL331" s="62"/>
    </row>
    <row r="332" spans="1:38" ht="12.75" customHeight="1">
      <c r="A332" s="232"/>
      <c r="B332" s="233"/>
      <c r="C332" s="58"/>
      <c r="D332" s="58"/>
      <c r="E332" s="237"/>
      <c r="F332" s="56"/>
      <c r="G332" s="56"/>
      <c r="H332" s="56"/>
      <c r="I332" s="56"/>
      <c r="J332" s="56"/>
      <c r="K332" s="56"/>
      <c r="L332" s="56"/>
      <c r="M332" s="56"/>
      <c r="N332" s="56"/>
      <c r="O332" s="41"/>
      <c r="R332" s="62"/>
      <c r="T332" s="41"/>
      <c r="W332" s="62"/>
      <c r="Y332" s="41"/>
      <c r="AB332" s="62"/>
      <c r="AD332" s="41"/>
      <c r="AG332" s="62"/>
      <c r="AI332" s="41"/>
      <c r="AL332" s="62"/>
    </row>
    <row r="333" spans="1:38" ht="12.75" customHeight="1">
      <c r="A333" s="58"/>
      <c r="B333" s="58"/>
      <c r="C333" s="58"/>
      <c r="D333" s="58"/>
      <c r="E333" s="58"/>
      <c r="F333" s="56"/>
      <c r="G333" s="56"/>
      <c r="H333" s="56"/>
      <c r="I333" s="56"/>
      <c r="J333" s="31"/>
      <c r="K333" s="56"/>
      <c r="L333" s="56"/>
      <c r="M333" s="56"/>
      <c r="N333" s="58"/>
      <c r="O333" s="41"/>
      <c r="R333" s="62"/>
      <c r="T333" s="41"/>
      <c r="W333" s="62"/>
      <c r="Y333" s="41"/>
      <c r="AB333" s="62"/>
      <c r="AD333" s="41"/>
      <c r="AG333" s="62"/>
      <c r="AI333" s="41"/>
      <c r="AL333" s="62"/>
    </row>
    <row r="334" spans="1:38" ht="12.75" customHeight="1">
      <c r="B334" s="239" t="s">
        <v>850</v>
      </c>
      <c r="F334" s="62"/>
      <c r="G334" s="62"/>
      <c r="H334" s="62"/>
      <c r="I334" s="62"/>
      <c r="J334" s="41"/>
      <c r="K334" s="62"/>
      <c r="L334" s="62"/>
      <c r="M334" s="62"/>
      <c r="O334" s="41"/>
      <c r="R334" s="62"/>
      <c r="T334" s="41"/>
      <c r="W334" s="62"/>
      <c r="Y334" s="41"/>
      <c r="AB334" s="62"/>
      <c r="AD334" s="41"/>
      <c r="AG334" s="62"/>
      <c r="AI334" s="41"/>
      <c r="AL334" s="62"/>
    </row>
    <row r="335" spans="1:38" ht="12.75" customHeight="1">
      <c r="A335" s="240"/>
      <c r="F335" s="62"/>
      <c r="G335" s="62"/>
      <c r="H335" s="62"/>
      <c r="I335" s="62"/>
      <c r="J335" s="41"/>
      <c r="K335" s="62"/>
      <c r="L335" s="62"/>
      <c r="M335" s="62"/>
      <c r="O335" s="41"/>
      <c r="R335" s="62"/>
      <c r="T335" s="41"/>
      <c r="W335" s="62"/>
      <c r="Y335" s="41"/>
      <c r="AB335" s="62"/>
      <c r="AD335" s="41"/>
      <c r="AG335" s="62"/>
      <c r="AI335" s="41"/>
      <c r="AL335" s="62"/>
    </row>
    <row r="336" spans="1:38" ht="12.75" customHeight="1">
      <c r="A336" s="240"/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1:18" ht="12.75" customHeight="1">
      <c r="A337" s="56"/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1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1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1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1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1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1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1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1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1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1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1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1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1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1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1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</sheetData>
  <autoFilter ref="R1:R333"/>
  <mergeCells count="10">
    <mergeCell ref="A103:A104"/>
    <mergeCell ref="J103:J104"/>
    <mergeCell ref="A114:A115"/>
    <mergeCell ref="B114:B115"/>
    <mergeCell ref="J114:J115"/>
    <mergeCell ref="O114:O115"/>
    <mergeCell ref="P114:P115"/>
    <mergeCell ref="N114:N115"/>
    <mergeCell ref="I103:I104"/>
    <mergeCell ref="B103:B104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2023-08-22T02:47:35Z</dcterms:modified>
</cp:coreProperties>
</file>