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jain\Downloads\"/>
    </mc:Choice>
  </mc:AlternateContent>
  <bookViews>
    <workbookView xWindow="0" yWindow="0" windowWidth="21600" windowHeight="901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F&amp;O)'!$A$108:$B$319</definedName>
  </definedNames>
  <calcPr calcId="152511"/>
</workbook>
</file>

<file path=xl/calcChain.xml><?xml version="1.0" encoding="utf-8"?>
<calcChain xmlns="http://schemas.openxmlformats.org/spreadsheetml/2006/main">
  <c r="L32" i="6" l="1"/>
  <c r="K32" i="6"/>
  <c r="M32" i="6" s="1"/>
  <c r="K88" i="6" l="1"/>
  <c r="L68" i="6"/>
  <c r="K68" i="6"/>
  <c r="L36" i="6"/>
  <c r="K36" i="6"/>
  <c r="M88" i="6"/>
  <c r="M36" i="6" l="1"/>
  <c r="M68" i="6"/>
  <c r="L29" i="6"/>
  <c r="K29" i="6"/>
  <c r="M29" i="6" l="1"/>
  <c r="L38" i="6"/>
  <c r="K38" i="6"/>
  <c r="M38" i="6" s="1"/>
  <c r="L31" i="6"/>
  <c r="K31" i="6"/>
  <c r="M31" i="6" s="1"/>
  <c r="L27" i="6"/>
  <c r="K27" i="6"/>
  <c r="M27" i="6" s="1"/>
  <c r="L65" i="6" l="1"/>
  <c r="K65" i="6"/>
  <c r="M65" i="6" s="1"/>
  <c r="L33" i="6"/>
  <c r="K33" i="6"/>
  <c r="M33" i="6" s="1"/>
  <c r="P37" i="6"/>
  <c r="L34" i="6" l="1"/>
  <c r="L28" i="6" l="1"/>
  <c r="K28" i="6"/>
  <c r="M28" i="6" s="1"/>
  <c r="K34" i="6"/>
  <c r="M34" i="6" s="1"/>
  <c r="K87" i="6" l="1"/>
  <c r="M87" i="6" s="1"/>
  <c r="L66" i="6"/>
  <c r="K66" i="6"/>
  <c r="L67" i="6"/>
  <c r="K67" i="6"/>
  <c r="K86" i="6"/>
  <c r="M86" i="6" s="1"/>
  <c r="P35" i="6"/>
  <c r="M66" i="6" l="1"/>
  <c r="M67" i="6"/>
  <c r="K84" i="6"/>
  <c r="L10" i="6" l="1"/>
  <c r="K10" i="6"/>
  <c r="M84" i="6"/>
  <c r="M10" i="6" l="1"/>
  <c r="L11" i="6"/>
  <c r="K11" i="6"/>
  <c r="M11" i="6" s="1"/>
  <c r="L30" i="6"/>
  <c r="K30" i="6"/>
  <c r="L63" i="6"/>
  <c r="K63" i="6"/>
  <c r="L64" i="6"/>
  <c r="K64" i="6"/>
  <c r="L62" i="6"/>
  <c r="K62" i="6"/>
  <c r="M62" i="6" s="1"/>
  <c r="L61" i="6"/>
  <c r="K61" i="6"/>
  <c r="M61" i="6" s="1"/>
  <c r="L12" i="6"/>
  <c r="K12" i="6"/>
  <c r="L25" i="6"/>
  <c r="K25" i="6"/>
  <c r="M25" i="6" s="1"/>
  <c r="L95" i="6"/>
  <c r="K95" i="6"/>
  <c r="M95" i="6" s="1"/>
  <c r="K322" i="6"/>
  <c r="L322" i="6" s="1"/>
  <c r="L60" i="6"/>
  <c r="K60" i="6"/>
  <c r="K85" i="6"/>
  <c r="M85" i="6" s="1"/>
  <c r="M12" i="6" l="1"/>
  <c r="M63" i="6"/>
  <c r="M30" i="6"/>
  <c r="M64" i="6"/>
  <c r="M60" i="6"/>
  <c r="K308" i="6"/>
  <c r="L308" i="6" s="1"/>
  <c r="L14" i="6"/>
  <c r="K14" i="6"/>
  <c r="L26" i="6"/>
  <c r="K26" i="6"/>
  <c r="K83" i="6"/>
  <c r="M83" i="6" s="1"/>
  <c r="K82" i="6"/>
  <c r="M82" i="6" s="1"/>
  <c r="K79" i="6"/>
  <c r="M79" i="6" s="1"/>
  <c r="M14" i="6" l="1"/>
  <c r="M26" i="6"/>
  <c r="L21" i="6"/>
  <c r="K21" i="6"/>
  <c r="L16" i="6"/>
  <c r="K16" i="6"/>
  <c r="M16" i="6" s="1"/>
  <c r="M21" i="6" l="1"/>
  <c r="K81" i="6"/>
  <c r="M81" i="6" s="1"/>
  <c r="K80" i="6"/>
  <c r="M80" i="6"/>
  <c r="L24" i="6"/>
  <c r="K24" i="6"/>
  <c r="L58" i="6"/>
  <c r="K58" i="6"/>
  <c r="M58" i="6" s="1"/>
  <c r="K57" i="6"/>
  <c r="L57" i="6"/>
  <c r="M57" i="6" s="1"/>
  <c r="M24" i="6" l="1"/>
  <c r="L59" i="6"/>
  <c r="K59" i="6"/>
  <c r="L56" i="6"/>
  <c r="K56" i="6"/>
  <c r="M56" i="6" s="1"/>
  <c r="M59" i="6" l="1"/>
  <c r="K78" i="6"/>
  <c r="M78" i="6" s="1"/>
  <c r="K76" i="6"/>
  <c r="L20" i="6"/>
  <c r="K20" i="6"/>
  <c r="M20" i="6" s="1"/>
  <c r="L22" i="6"/>
  <c r="K22" i="6"/>
  <c r="M22" i="6" s="1"/>
  <c r="M76" i="6" l="1"/>
  <c r="K77" i="6" l="1"/>
  <c r="M77" i="6" s="1"/>
  <c r="P23" i="6"/>
  <c r="P19" i="6" l="1"/>
  <c r="K323" i="6" l="1"/>
  <c r="L323" i="6" s="1"/>
  <c r="P18" i="6"/>
  <c r="P17" i="6" l="1"/>
  <c r="P15" i="6" l="1"/>
  <c r="P13" i="6" l="1"/>
  <c r="K320" i="6" l="1"/>
  <c r="L320" i="6" s="1"/>
  <c r="K297" i="6" l="1"/>
  <c r="L297" i="6" s="1"/>
  <c r="K318" i="6" l="1"/>
  <c r="L318" i="6" s="1"/>
  <c r="K319" i="6" l="1"/>
  <c r="L319" i="6" s="1"/>
  <c r="K285" i="6" l="1"/>
  <c r="L285" i="6" s="1"/>
  <c r="K304" i="6" l="1"/>
  <c r="L304" i="6" s="1"/>
  <c r="K310" i="6" l="1"/>
  <c r="L310" i="6" s="1"/>
  <c r="K316" i="6" l="1"/>
  <c r="L316" i="6" s="1"/>
  <c r="P94" i="6" l="1"/>
  <c r="K295" i="6" l="1"/>
  <c r="L295" i="6" s="1"/>
  <c r="K305" i="6" l="1"/>
  <c r="L305" i="6" s="1"/>
  <c r="K311" i="6" l="1"/>
  <c r="L311" i="6" s="1"/>
  <c r="K279" i="6" l="1"/>
  <c r="L279" i="6" s="1"/>
  <c r="K280" i="6" l="1"/>
  <c r="L280" i="6" s="1"/>
  <c r="K306" i="6" l="1"/>
  <c r="L306" i="6" s="1"/>
  <c r="K298" i="6" l="1"/>
  <c r="L298" i="6" s="1"/>
  <c r="K302" i="6" l="1"/>
  <c r="L302" i="6" s="1"/>
  <c r="K307" i="6" l="1"/>
  <c r="L307" i="6" s="1"/>
  <c r="K299" i="6" l="1"/>
  <c r="L299" i="6" s="1"/>
  <c r="K293" i="6"/>
  <c r="L293" i="6" s="1"/>
  <c r="K301" i="6" l="1"/>
  <c r="L301" i="6" s="1"/>
  <c r="K289" i="6" l="1"/>
  <c r="L289" i="6" s="1"/>
  <c r="K290" i="6" l="1"/>
  <c r="L290" i="6" s="1"/>
  <c r="K283" i="6"/>
  <c r="L283" i="6" s="1"/>
  <c r="K300" i="6" l="1"/>
  <c r="L300" i="6" s="1"/>
  <c r="K294" i="6"/>
  <c r="L294" i="6" s="1"/>
  <c r="K296" i="6" l="1"/>
  <c r="L296" i="6" s="1"/>
  <c r="L6" i="2" l="1"/>
  <c r="K6" i="3"/>
  <c r="D7" i="5" l="1"/>
  <c r="M7" i="6"/>
  <c r="K291" i="6" l="1"/>
  <c r="L291" i="6" s="1"/>
  <c r="K288" i="6" l="1"/>
  <c r="L288" i="6" s="1"/>
  <c r="K292" i="6" l="1"/>
  <c r="L292" i="6" s="1"/>
  <c r="K287" i="6"/>
  <c r="L287" i="6" s="1"/>
  <c r="K286" i="6"/>
  <c r="L286" i="6" s="1"/>
  <c r="K284" i="6"/>
  <c r="L284" i="6" s="1"/>
  <c r="H282" i="6"/>
  <c r="K282" i="6" s="1"/>
  <c r="L282" i="6" s="1"/>
  <c r="K281" i="6"/>
  <c r="L281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F250" i="6"/>
  <c r="K250" i="6" s="1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F244" i="6"/>
  <c r="K244" i="6" s="1"/>
  <c r="L244" i="6" s="1"/>
  <c r="F243" i="6"/>
  <c r="K243" i="6" s="1"/>
  <c r="L243" i="6" s="1"/>
  <c r="K242" i="6"/>
  <c r="L242" i="6" s="1"/>
  <c r="F241" i="6"/>
  <c r="K241" i="6" s="1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5" i="6"/>
  <c r="L225" i="6" s="1"/>
  <c r="K223" i="6"/>
  <c r="L223" i="6" s="1"/>
  <c r="K222" i="6"/>
  <c r="L222" i="6" s="1"/>
  <c r="F221" i="6"/>
  <c r="K221" i="6" s="1"/>
  <c r="L221" i="6" s="1"/>
  <c r="K220" i="6"/>
  <c r="L220" i="6" s="1"/>
  <c r="K217" i="6"/>
  <c r="L217" i="6" s="1"/>
  <c r="K216" i="6"/>
  <c r="L216" i="6" s="1"/>
  <c r="K215" i="6"/>
  <c r="L215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5" i="6"/>
  <c r="L195" i="6" s="1"/>
  <c r="K193" i="6"/>
  <c r="L193" i="6" s="1"/>
  <c r="K191" i="6"/>
  <c r="L191" i="6" s="1"/>
  <c r="K189" i="6"/>
  <c r="L189" i="6" s="1"/>
  <c r="K188" i="6"/>
  <c r="L188" i="6" s="1"/>
  <c r="K187" i="6"/>
  <c r="L187" i="6" s="1"/>
  <c r="K185" i="6"/>
  <c r="L185" i="6" s="1"/>
  <c r="K184" i="6"/>
  <c r="L184" i="6" s="1"/>
  <c r="K183" i="6"/>
  <c r="L183" i="6" s="1"/>
  <c r="K182" i="6"/>
  <c r="K181" i="6"/>
  <c r="L181" i="6" s="1"/>
  <c r="K180" i="6"/>
  <c r="L180" i="6" s="1"/>
  <c r="K178" i="6"/>
  <c r="L178" i="6" s="1"/>
  <c r="K177" i="6"/>
  <c r="L177" i="6" s="1"/>
  <c r="K176" i="6"/>
  <c r="L176" i="6" s="1"/>
  <c r="K175" i="6"/>
  <c r="L175" i="6" s="1"/>
  <c r="K174" i="6"/>
  <c r="L174" i="6" s="1"/>
  <c r="F173" i="6"/>
  <c r="K173" i="6" s="1"/>
  <c r="L173" i="6" s="1"/>
  <c r="H172" i="6"/>
  <c r="K172" i="6" s="1"/>
  <c r="L172" i="6" s="1"/>
  <c r="K169" i="6"/>
  <c r="L169" i="6" s="1"/>
  <c r="K168" i="6"/>
  <c r="L168" i="6" s="1"/>
  <c r="K167" i="6"/>
  <c r="L167" i="6" s="1"/>
  <c r="K166" i="6"/>
  <c r="L166" i="6" s="1"/>
  <c r="K165" i="6"/>
  <c r="L165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H138" i="6"/>
  <c r="K138" i="6" s="1"/>
  <c r="L138" i="6" s="1"/>
  <c r="F137" i="6"/>
  <c r="K137" i="6" s="1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6" i="4"/>
</calcChain>
</file>

<file path=xl/sharedStrings.xml><?xml version="1.0" encoding="utf-8"?>
<sst xmlns="http://schemas.openxmlformats.org/spreadsheetml/2006/main" count="3492" uniqueCount="1190">
  <si>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</si>
  <si>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</si>
  <si>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</si>
  <si>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</si>
  <si>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</si>
  <si>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</si>
  <si>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</si>
  <si>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</si>
  <si>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</si>
  <si>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</si>
  <si>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</si>
  <si>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</si>
  <si>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</si>
  <si>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</si>
  <si>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</si>
  <si>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</si>
  <si>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</si>
  <si>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</si>
  <si>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</si>
  <si>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</si>
  <si>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</si>
  <si>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</si>
  <si>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</si>
  <si>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</si>
  <si>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</si>
  <si>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</si>
  <si>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</si>
  <si>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</si>
  <si>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</si>
  <si>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</si>
  <si>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</si>
  <si>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</si>
  <si>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</si>
  <si>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</si>
  <si>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</si>
  <si>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</si>
  <si>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</si>
  <si>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</si>
  <si>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</si>
  <si>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</si>
  <si>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</si>
  <si>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</si>
  <si>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</si>
  <si>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</si>
  <si>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</si>
  <si>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</si>
  <si>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</si>
  <si>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</si>
  <si>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</si>
  <si>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</si>
  <si>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</si>
  <si>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</si>
  <si>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</si>
  <si>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</si>
  <si>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</si>
  <si>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</si>
  <si>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</si>
  <si>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</si>
  <si>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</si>
  <si>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</si>
  <si>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</si>
  <si>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</si>
  <si>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</si>
  <si>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</si>
  <si>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</si>
  <si>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</si>
  <si>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</si>
  <si>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</si>
  <si>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</si>
  <si>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</si>
  <si>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</si>
  <si>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</si>
  <si>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</si>
  <si>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</si>
  <si>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</si>
  <si>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</si>
  <si>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</si>
  <si>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</si>
  <si>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</si>
  <si>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</si>
  <si>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</si>
  <si>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</si>
  <si>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</si>
  <si>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</si>
  <si>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</si>
  <si>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</si>
  <si>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</si>
  <si>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</si>
  <si>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</si>
  <si>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</si>
  <si>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</si>
  <si>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</si>
  <si>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</si>
  <si>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</si>
  <si>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</si>
  <si>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</si>
  <si>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</si>
  <si>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</si>
  <si>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</si>
  <si>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</si>
  <si>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</si>
  <si>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</si>
  <si>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</si>
  <si>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</si>
  <si>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</si>
  <si>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</si>
  <si>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</si>
  <si>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</si>
  <si>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</si>
  <si>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</si>
  <si>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</si>
  <si>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</si>
  <si>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</si>
  <si>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</si>
  <si>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</si>
  <si>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</si>
  <si>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</si>
  <si>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</si>
  <si>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</si>
  <si>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</si>
  <si>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</si>
  <si>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</si>
  <si>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</si>
  <si>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</si>
  <si>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</si>
  <si>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</si>
  <si>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</si>
  <si>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</si>
  <si>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</si>
  <si>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</si>
  <si>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</si>
  <si>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</si>
  <si>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</si>
  <si>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</si>
  <si>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</si>
  <si>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</si>
  <si>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</si>
  <si>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</si>
  <si>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</si>
  <si>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</si>
  <si>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</si>
  <si>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</si>
  <si>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</si>
  <si>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</si>
  <si>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</si>
  <si>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</si>
  <si>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</si>
  <si>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</si>
  <si>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</si>
  <si>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</si>
  <si>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</si>
  <si>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</si>
  <si>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</si>
  <si>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</si>
  <si>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</si>
  <si>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</si>
  <si>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</si>
  <si>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</si>
  <si>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</si>
  <si>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</si>
  <si>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</si>
  <si>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</si>
  <si>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</si>
  <si>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</si>
  <si>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</si>
  <si>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</si>
  <si>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</si>
  <si>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</si>
  <si>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</si>
  <si>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</si>
  <si>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</si>
  <si>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</si>
  <si>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</si>
  <si>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</si>
  <si>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</si>
  <si>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</si>
  <si>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</si>
  <si>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</si>
  <si>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</si>
  <si>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</si>
  <si>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</si>
  <si>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</si>
  <si>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</si>
  <si>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</si>
  <si>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</si>
  <si>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</si>
  <si>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</si>
  <si>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</si>
  <si>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</si>
  <si>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</si>
  <si>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</si>
  <si>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</si>
  <si>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</si>
  <si>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</si>
  <si>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</si>
  <si>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</si>
  <si>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</si>
  <si>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</si>
  <si>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</si>
  <si>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</si>
  <si>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</si>
  <si>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</si>
  <si>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</si>
  <si>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</si>
  <si>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</si>
  <si>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</si>
  <si>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</si>
  <si>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</si>
  <si>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</si>
  <si>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</si>
  <si>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</si>
  <si>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</si>
  <si>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</si>
  <si>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</si>
  <si>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</si>
  <si>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</si>
  <si>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</si>
  <si>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</si>
  <si>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</si>
  <si>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</si>
  <si>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</si>
  <si>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</si>
  <si>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</si>
  <si>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</si>
  <si>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</si>
  <si>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</si>
  <si>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</si>
  <si>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</si>
  <si>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</si>
  <si>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</si>
  <si>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</si>
  <si>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</si>
  <si>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</si>
  <si>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</si>
  <si>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</si>
  <si>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</si>
  <si>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</si>
  <si>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</si>
  <si>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</si>
  <si>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</si>
  <si>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</si>
  <si>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</si>
  <si>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</si>
  <si>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</si>
  <si>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</si>
  <si>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</si>
  <si>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</si>
  <si>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</si>
  <si>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</si>
  <si>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</si>
  <si>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</si>
  <si>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</si>
  <si>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</si>
  <si>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</si>
  <si>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</si>
  <si>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</si>
  <si>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</si>
  <si>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</si>
  <si>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</si>
  <si>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</si>
  <si>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</si>
  <si>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</si>
  <si>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</si>
  <si>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</si>
  <si>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</si>
  <si>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</si>
  <si>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</si>
  <si>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</si>
  <si>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</si>
  <si>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</si>
  <si>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</si>
  <si>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</si>
  <si>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</si>
  <si>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</si>
  <si>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</si>
  <si>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</si>
  <si>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</si>
  <si>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</si>
  <si>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</si>
  <si>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</si>
  <si>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</si>
  <si>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</si>
  <si>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</si>
  <si>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</si>
  <si>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</si>
  <si>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</si>
  <si>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</si>
  <si>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</si>
  <si>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</si>
  <si>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</si>
  <si>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</si>
  <si>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</si>
  <si>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</si>
  <si>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</si>
  <si>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</si>
  <si>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</si>
  <si>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</si>
  <si>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</si>
  <si>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</si>
  <si>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</si>
  <si>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</si>
  <si>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</si>
  <si>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</si>
  <si>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</si>
  <si>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</si>
  <si>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</si>
  <si>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</si>
  <si>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</si>
  <si>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</si>
  <si>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</si>
  <si>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</si>
  <si>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</si>
  <si>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</si>
  <si>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</si>
  <si>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</si>
  <si>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</si>
  <si>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</si>
  <si>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</si>
  <si>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</si>
  <si>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</si>
  <si>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</si>
  <si>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</si>
  <si>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</si>
  <si>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</si>
  <si>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</si>
  <si>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</si>
  <si>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</si>
  <si>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</si>
  <si>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</si>
  <si>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</si>
  <si>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</si>
  <si>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</si>
  <si>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</si>
  <si>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</si>
  <si>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</si>
  <si>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</si>
  <si>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</si>
  <si>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</si>
  <si>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</si>
  <si>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</si>
  <si>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</si>
  <si>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</si>
  <si>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</si>
  <si>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</si>
  <si>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</si>
  <si>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</si>
  <si>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</si>
  <si>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</si>
  <si>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</si>
  <si>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</si>
  <si>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</si>
  <si>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</si>
  <si>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</si>
  <si>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</si>
  <si>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</si>
  <si>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</si>
  <si>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</si>
  <si>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</si>
  <si>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</si>
  <si>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</si>
  <si>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</si>
  <si>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</si>
  <si>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</si>
  <si>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</si>
  <si>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</si>
  <si>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</si>
  <si>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</si>
  <si>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</si>
  <si>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</si>
  <si>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</si>
  <si>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</si>
  <si>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</si>
  <si>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</si>
  <si>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</si>
  <si>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</si>
  <si>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</si>
  <si>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</si>
  <si>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</si>
  <si>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</si>
  <si>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</si>
  <si>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</si>
  <si>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</si>
  <si>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</si>
  <si>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</si>
  <si>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</si>
  <si>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</si>
  <si>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</si>
  <si>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</si>
  <si>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</si>
  <si>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</si>
  <si>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</si>
  <si>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</si>
  <si>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</si>
  <si>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</si>
  <si>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</si>
  <si>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</si>
  <si>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</si>
  <si>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</si>
  <si>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</si>
  <si>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</si>
  <si>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</si>
  <si>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</si>
  <si>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</si>
  <si>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</si>
  <si>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</si>
  <si>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</si>
  <si>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</si>
  <si>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</si>
  <si>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</si>
  <si>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</si>
  <si>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</si>
  <si>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</si>
  <si>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</si>
  <si>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</si>
  <si>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</si>
  <si>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</si>
  <si>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</si>
  <si>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</si>
  <si>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</si>
  <si>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</si>
  <si>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</si>
  <si>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</si>
  <si>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</si>
  <si>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</si>
  <si>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</si>
  <si>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</si>
  <si>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</si>
  <si>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</si>
  <si>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</si>
  <si>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</si>
  <si>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</si>
  <si>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</si>
  <si>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</si>
  <si>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</si>
  <si>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</si>
  <si>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</si>
  <si>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</si>
  <si>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</si>
  <si>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</si>
  <si>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</si>
  <si>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</si>
  <si>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</si>
  <si>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</si>
  <si>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</si>
  <si>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</si>
  <si>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</si>
  <si>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</si>
  <si>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</si>
  <si>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</si>
  <si>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</si>
  <si>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</si>
  <si>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</si>
  <si>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</si>
  <si>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</si>
  <si>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</si>
  <si>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</si>
  <si>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</si>
  <si>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</si>
  <si>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</si>
  <si>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</si>
  <si>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</si>
  <si>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</si>
  <si>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</si>
  <si>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</si>
  <si>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</si>
  <si>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</si>
  <si>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</si>
  <si>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</si>
  <si>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</si>
  <si>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</si>
  <si>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</si>
  <si>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</si>
  <si>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</si>
  <si>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</si>
  <si>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</si>
  <si>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</si>
  <si>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</si>
  <si>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</si>
  <si>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</si>
  <si>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</si>
  <si>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</si>
  <si>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</si>
  <si>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</si>
  <si>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</si>
  <si>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</si>
  <si>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</si>
  <si>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</si>
  <si>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</si>
  <si>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</si>
  <si>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</si>
  <si>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</si>
  <si>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</si>
  <si>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</si>
  <si>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</si>
  <si>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</si>
  <si>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</si>
  <si>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</si>
  <si>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</si>
  <si>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</si>
  <si>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</si>
  <si>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</si>
  <si>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</si>
  <si>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</si>
  <si>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</si>
  <si>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</si>
  <si>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</si>
  <si>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</si>
  <si>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</si>
  <si>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</si>
  <si>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</si>
  <si>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</si>
  <si>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</si>
  <si>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</si>
  <si>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</si>
  <si>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</si>
  <si>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</si>
  <si>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</si>
  <si>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</si>
  <si>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</si>
  <si>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</si>
  <si>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</si>
  <si>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</si>
  <si>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</si>
  <si>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</si>
  <si>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</si>
  <si>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</si>
  <si>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</si>
  <si>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</si>
  <si>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</si>
  <si>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</si>
  <si>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</si>
  <si>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</si>
  <si>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</si>
  <si>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</si>
  <si>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</si>
  <si>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</si>
  <si>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</si>
  <si>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</si>
  <si>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</si>
  <si>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</si>
  <si>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</si>
  <si>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</si>
  <si>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</si>
  <si>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</si>
  <si>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</si>
  <si>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</si>
  <si>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</si>
  <si>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</si>
  <si>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</si>
  <si>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</si>
  <si>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</si>
  <si>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</si>
  <si>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</si>
  <si>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</si>
  <si>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</si>
  <si>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</si>
  <si>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</si>
  <si>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</si>
  <si>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</si>
  <si>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</si>
  <si>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</si>
  <si>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</si>
  <si>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</si>
  <si>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</si>
  <si>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</si>
  <si>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</si>
  <si>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</si>
  <si>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</si>
  <si>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</si>
  <si>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</si>
  <si>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</si>
  <si>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</si>
  <si>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</si>
  <si>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</si>
  <si>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</si>
  <si>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</si>
  <si>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</si>
  <si>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</si>
  <si>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</si>
  <si>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</si>
  <si>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</si>
  <si>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</si>
  <si>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</si>
  <si>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</si>
  <si>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</si>
  <si>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</si>
  <si>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</si>
  <si>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</si>
  <si>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</si>
  <si>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</si>
  <si>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</si>
  <si>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</si>
  <si>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</si>
  <si>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</si>
  <si>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</si>
  <si>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</si>
  <si>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</si>
  <si>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</si>
  <si>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</si>
  <si>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</si>
  <si>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</si>
  <si>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</si>
  <si>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</si>
  <si>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</si>
  <si>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</si>
  <si>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</si>
  <si>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</si>
  <si>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</si>
  <si>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</si>
  <si>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</si>
  <si>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</si>
  <si>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</si>
  <si>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</si>
  <si>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</si>
  <si>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</si>
  <si>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</si>
  <si>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</si>
  <si>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</si>
  <si>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</si>
  <si>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</si>
  <si>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</si>
  <si>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</si>
  <si>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</si>
  <si>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</si>
  <si>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</si>
  <si>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</si>
  <si>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</si>
  <si>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</si>
  <si>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</si>
  <si>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</si>
  <si>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</si>
  <si>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</si>
  <si>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</si>
  <si>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</si>
  <si>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</si>
  <si>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</si>
  <si>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</si>
  <si>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</si>
  <si>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</si>
  <si>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</si>
  <si>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</si>
  <si>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</si>
  <si>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</si>
  <si>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</si>
  <si>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</si>
  <si>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</si>
  <si>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</si>
  <si>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</si>
  <si>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</si>
  <si>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</si>
  <si>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</si>
  <si>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</si>
  <si>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</si>
  <si>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</si>
  <si>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</si>
  <si>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</si>
  <si>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</si>
  <si>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</si>
  <si>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</si>
  <si>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</si>
  <si>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</si>
  <si>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</si>
  <si>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</si>
  <si>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</si>
  <si>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</si>
  <si>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</si>
  <si>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</si>
  <si>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</si>
  <si>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</si>
  <si>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</si>
  <si>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</si>
  <si>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</si>
  <si>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</si>
  <si>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</si>
  <si>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</si>
  <si>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</si>
  <si>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</si>
  <si>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</si>
  <si>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</si>
  <si>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</si>
  <si>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</si>
  <si>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</si>
  <si>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</si>
  <si>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</si>
  <si>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</si>
  <si>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</si>
  <si>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</si>
  <si>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</si>
  <si>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</si>
  <si>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</si>
  <si>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</si>
  <si>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</si>
  <si>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</si>
  <si>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</si>
  <si>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</si>
  <si>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</si>
  <si>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</si>
  <si>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</si>
  <si>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</si>
  <si>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</si>
  <si>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</si>
  <si>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</si>
  <si>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</si>
  <si>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</si>
  <si>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</si>
  <si>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</si>
  <si>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</si>
  <si>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</si>
  <si>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</si>
  <si>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</si>
  <si>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</si>
  <si>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</si>
  <si>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</si>
  <si>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</si>
  <si>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</si>
  <si>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</si>
  <si>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</si>
  <si>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</si>
  <si>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</si>
  <si>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</si>
  <si>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</si>
  <si>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</si>
  <si>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</si>
  <si>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</si>
  <si>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</si>
  <si>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</si>
  <si>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</si>
  <si>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</si>
  <si>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</si>
  <si>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</si>
  <si>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</si>
  <si>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</si>
  <si>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</si>
  <si>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</si>
  <si>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</si>
  <si>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</si>
  <si>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</si>
  <si>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</si>
  <si>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</si>
  <si>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</si>
  <si>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</si>
  <si>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</si>
  <si>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</si>
  <si>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</si>
  <si>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</si>
  <si>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</si>
  <si>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</si>
  <si>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</si>
  <si>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</si>
  <si>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</si>
  <si>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</si>
  <si>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</si>
  <si>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</si>
  <si>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</si>
  <si>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</si>
  <si>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</si>
  <si>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</si>
  <si>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</si>
  <si>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</si>
  <si>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</si>
  <si>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</si>
  <si>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</si>
  <si>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</si>
  <si>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</si>
  <si>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</si>
  <si>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</si>
  <si>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</si>
  <si>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</si>
  <si>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</si>
  <si>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</si>
  <si>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</si>
  <si>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</si>
  <si>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</si>
  <si>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</si>
  <si>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</si>
  <si>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</si>
  <si>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</si>
  <si>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</si>
  <si>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</si>
  <si>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</si>
  <si>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</si>
  <si>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</si>
  <si>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</si>
  <si>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</si>
  <si>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</si>
  <si>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</si>
  <si>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</si>
  <si>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</si>
  <si>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</si>
  <si>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</si>
  <si>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</si>
  <si>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</si>
  <si>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</si>
  <si>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</si>
  <si>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</si>
  <si>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</si>
  <si>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</si>
  <si>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</si>
  <si>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</si>
  <si>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</si>
  <si>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</si>
  <si>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</si>
  <si>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</si>
  <si>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</si>
  <si>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</si>
  <si>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</si>
  <si>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</si>
  <si>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</si>
  <si>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</si>
  <si>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</si>
  <si>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</si>
  <si>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</si>
  <si>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</si>
  <si>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</si>
  <si>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</si>
  <si>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</si>
  <si>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</si>
  <si>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</si>
  <si>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</si>
  <si>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</si>
  <si>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</si>
  <si>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</si>
  <si>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</si>
  <si>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</si>
  <si>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</si>
  <si>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</si>
  <si>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</si>
  <si>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</si>
  <si>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</si>
  <si>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</si>
  <si>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</si>
  <si>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</si>
  <si>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</si>
  <si>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</si>
  <si>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</si>
  <si>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</si>
  <si>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</si>
  <si>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</si>
  <si>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</si>
  <si>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</si>
  <si>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</si>
  <si>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</si>
  <si>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1320-1330</t>
  </si>
  <si>
    <t>LTF</t>
  </si>
  <si>
    <t>NSE</t>
  </si>
  <si>
    <t>468-495</t>
  </si>
  <si>
    <t>Accu &lt;&gt;</t>
  </si>
  <si>
    <t>H</t>
  </si>
  <si>
    <t>K</t>
  </si>
  <si>
    <t>N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</si>
  <si>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</si>
  <si>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</si>
  <si>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</si>
  <si>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</si>
  <si>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</si>
  <si>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</si>
  <si>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</si>
  <si>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</si>
  <si>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</si>
  <si>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</si>
  <si>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</si>
  <si>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</si>
  <si>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</si>
  <si>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</si>
  <si>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</si>
  <si>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</si>
  <si>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</si>
  <si>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</si>
  <si>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</si>
  <si>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</si>
  <si>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</si>
  <si>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</si>
  <si>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</si>
  <si>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</si>
  <si>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</si>
  <si>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</si>
  <si>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</si>
  <si>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</si>
  <si>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</si>
  <si>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</si>
  <si>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</si>
  <si>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</si>
  <si>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</si>
  <si>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</si>
  <si>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</si>
  <si>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GRAVITON RESEARCH CAPITAL LLP</t>
  </si>
  <si>
    <t>47.64-51.64</t>
  </si>
  <si>
    <t>MULTIPLIER SHARE &amp; STOCK ADVISORS PRIVATE LIMITED</t>
  </si>
  <si>
    <t>60-90</t>
  </si>
  <si>
    <t>HRTI PRIVATE LIMITED</t>
  </si>
  <si>
    <t>1020-1100</t>
  </si>
  <si>
    <t>UNITDSPR</t>
  </si>
  <si>
    <t>AEGISLOG</t>
  </si>
  <si>
    <t>1220-1280</t>
  </si>
  <si>
    <t>500-530</t>
  </si>
  <si>
    <t>3320-3420</t>
  </si>
  <si>
    <t>3670-3900</t>
  </si>
  <si>
    <t>5800-6000</t>
  </si>
  <si>
    <t>820-840</t>
  </si>
  <si>
    <t>900-950</t>
  </si>
  <si>
    <t>LALPATHLAB JULY FUT</t>
  </si>
  <si>
    <t>TRU</t>
  </si>
  <si>
    <t>TruCap Finance Limited</t>
  </si>
  <si>
    <t>IND SWIFT LABORATORIES LIMITED</t>
  </si>
  <si>
    <t>1525-1575</t>
  </si>
  <si>
    <t>1680-1780</t>
  </si>
  <si>
    <t>9225-9425</t>
  </si>
  <si>
    <t>10000-10400</t>
  </si>
  <si>
    <t>IBREALEST</t>
  </si>
  <si>
    <t>159-170</t>
  </si>
  <si>
    <t>TCS JULY FUT</t>
  </si>
  <si>
    <t>4000-4080</t>
  </si>
  <si>
    <t>1650-1740</t>
  </si>
  <si>
    <t>MANSI SHARE AND STOCK ADVISORS PVT LTD</t>
  </si>
  <si>
    <t>60-30</t>
  </si>
  <si>
    <t>NIFTY 24800 CE 25-JULY</t>
  </si>
  <si>
    <t>NIFTY JULY FUT</t>
  </si>
  <si>
    <t>23900-23700</t>
  </si>
  <si>
    <t>550-580</t>
  </si>
  <si>
    <t>3035-3115</t>
  </si>
  <si>
    <t>3300-3500</t>
  </si>
  <si>
    <t>BANKNIFTY 52200 PE 3-JULY</t>
  </si>
  <si>
    <t>300-380</t>
  </si>
  <si>
    <t>Loss of Rs.55/-</t>
  </si>
  <si>
    <t>SYNGENE JULY FUT</t>
  </si>
  <si>
    <t>728-738</t>
  </si>
  <si>
    <t>2875-2910</t>
  </si>
  <si>
    <t>Profit of Rs.56.5/-</t>
  </si>
  <si>
    <t>230-245</t>
  </si>
  <si>
    <t>280-300</t>
  </si>
  <si>
    <t>Loss of Rs.38/-</t>
  </si>
  <si>
    <t>TIMETECHNO</t>
  </si>
  <si>
    <t>320-330</t>
  </si>
  <si>
    <t>FINNIFTY 23500 CE 02-JULY</t>
  </si>
  <si>
    <t>Profit of Rs.29/-</t>
  </si>
  <si>
    <t>Profit of Rs.10.5/-</t>
  </si>
  <si>
    <t>Profit of Rs.22/-</t>
  </si>
  <si>
    <t>Loss of Rs.14.5/-</t>
  </si>
  <si>
    <t>Loss of Rs.180/-</t>
  </si>
  <si>
    <t>No Profit No Loss</t>
  </si>
  <si>
    <t>Profit of Rs.13.5/-</t>
  </si>
  <si>
    <t>BANKNIFTY 53100 CE 3-JULY</t>
  </si>
  <si>
    <t>250-350</t>
  </si>
  <si>
    <t>Profit of Rs.90/-</t>
  </si>
  <si>
    <t>180-250</t>
  </si>
  <si>
    <t>770-820</t>
  </si>
  <si>
    <t>540-580</t>
  </si>
  <si>
    <t>600-650</t>
  </si>
  <si>
    <t>Profit of Rs.352.5/-</t>
  </si>
  <si>
    <t>Profit of Rs.31.5/-</t>
  </si>
  <si>
    <t>240-255</t>
  </si>
  <si>
    <t>NIFTY 24200 CE 11-JULY</t>
  </si>
  <si>
    <t>200-240</t>
  </si>
  <si>
    <t>CIPLA JULY FUT</t>
  </si>
  <si>
    <t>1530-1546</t>
  </si>
  <si>
    <t>SRF JULY FUT</t>
  </si>
  <si>
    <t>2427-2455</t>
  </si>
  <si>
    <t>1320-1400</t>
  </si>
  <si>
    <t>NIFTY 24250 CE 11-JULY</t>
  </si>
  <si>
    <t>Profit of Rs.22.5/-</t>
  </si>
  <si>
    <t>NIFTY 24750 CE 25-JULY</t>
  </si>
  <si>
    <t>BANKNIFTY 52800 CE 10-JULY</t>
  </si>
  <si>
    <t>360-460</t>
  </si>
  <si>
    <t>Profit of Rs.25.5/-</t>
  </si>
  <si>
    <t>Profit of Rs.24/-</t>
  </si>
  <si>
    <t>Loss of Rs.100/-</t>
  </si>
  <si>
    <t>Profit of Rs.14/-</t>
  </si>
  <si>
    <t>Profit of Rs.64/-</t>
  </si>
  <si>
    <t>Profit of Rs.14.5/-</t>
  </si>
  <si>
    <t>DIVISLAB JULY FUT</t>
  </si>
  <si>
    <t>4618-4670</t>
  </si>
  <si>
    <t>1527-1543</t>
  </si>
  <si>
    <t>Profit of Rs.24.5/-</t>
  </si>
  <si>
    <t>Loss of Rs.52.5/-</t>
  </si>
  <si>
    <t>ASTRAL JULY FUT</t>
  </si>
  <si>
    <t>2407-2435</t>
  </si>
  <si>
    <t>Loss of Rs.28/-</t>
  </si>
  <si>
    <t>290-310</t>
  </si>
  <si>
    <t>1800-1950</t>
  </si>
  <si>
    <t>Loss of Rs.15/-</t>
  </si>
  <si>
    <t>455-485</t>
  </si>
  <si>
    <t>Profit of Rs.18.5/-</t>
  </si>
  <si>
    <t>Profit of Rs.63/-</t>
  </si>
  <si>
    <t>Loss of Rs.32/-</t>
  </si>
  <si>
    <t>NK SECURITIES RESEARCH PRIVATE LIMITED</t>
  </si>
  <si>
    <t>QE SECURITIES LLP</t>
  </si>
  <si>
    <t>AAKRAYA RESEARCH LLP</t>
  </si>
  <si>
    <t>660-690</t>
  </si>
  <si>
    <t>750-800</t>
  </si>
  <si>
    <t>HINDUNILVR JULY FUT</t>
  </si>
  <si>
    <t>2636-2671</t>
  </si>
  <si>
    <t>120-160</t>
  </si>
  <si>
    <t>24500-24600</t>
  </si>
  <si>
    <t>ITC JULY FUT</t>
  </si>
  <si>
    <t>455-462</t>
  </si>
  <si>
    <t>Profit of Rs.5/-</t>
  </si>
  <si>
    <t>BANKNIFTY 52200 CE 10-JULY</t>
  </si>
  <si>
    <t>140-210</t>
  </si>
  <si>
    <t>Loss of Rs.62.5/-</t>
  </si>
  <si>
    <t>Retail Research Technical Calls &amp; Fundamental Performance Report for the month of July-2024</t>
  </si>
  <si>
    <t>FRANKLININD</t>
  </si>
  <si>
    <t>Profit of Rs.20/-</t>
  </si>
  <si>
    <t>Profit of Rs.15/-</t>
  </si>
  <si>
    <t>355-377</t>
  </si>
  <si>
    <t>CAMELLIA TRADEX PRIVATE LIMITED</t>
  </si>
  <si>
    <t>805-837.5</t>
  </si>
  <si>
    <t>Profit of Rs.8/-</t>
  </si>
  <si>
    <t>615-660</t>
  </si>
  <si>
    <t>VEERHEALTH</t>
  </si>
  <si>
    <t>MTNL</t>
  </si>
  <si>
    <t>Maha Tel Nigam Ltd.</t>
  </si>
  <si>
    <t>CLT RESEARCH TECH PRIVATE LTD</t>
  </si>
  <si>
    <t>Profit of Rs.75/-</t>
  </si>
  <si>
    <t>Profit of Rs.45/-</t>
  </si>
  <si>
    <t>1150-1180</t>
  </si>
  <si>
    <t>1260-1320</t>
  </si>
  <si>
    <t>3790-3930</t>
  </si>
  <si>
    <t>4250-4500</t>
  </si>
  <si>
    <t>319-323</t>
  </si>
  <si>
    <t>StockSplit ^</t>
  </si>
  <si>
    <t>PGEL ^</t>
  </si>
  <si>
    <t>IFL</t>
  </si>
  <si>
    <t>SVS</t>
  </si>
  <si>
    <t>SYLVANPLY</t>
  </si>
  <si>
    <t>Sylvan Plyboard (India) L</t>
  </si>
  <si>
    <t>NIFTY 24500 PE 18-JULY</t>
  </si>
  <si>
    <t>100-150</t>
  </si>
  <si>
    <t>697.5-727.5</t>
  </si>
  <si>
    <t>780-830</t>
  </si>
  <si>
    <t>PAGEIND JULY FUT</t>
  </si>
  <si>
    <t>41385-42085</t>
  </si>
  <si>
    <t>AFEL</t>
  </si>
  <si>
    <t>BRIDGESE</t>
  </si>
  <si>
    <t>TOPGAIN FINANCE PRIVATE LIMITED</t>
  </si>
  <si>
    <t>SAHASTRAA ADVISORS PRIVATE LIMITED</t>
  </si>
  <si>
    <t>GALAGEX</t>
  </si>
  <si>
    <t>GB LOGISTICS COMMERCE LIMITED</t>
  </si>
  <si>
    <t>KHOOBSURAT</t>
  </si>
  <si>
    <t>PRISMMEDI</t>
  </si>
  <si>
    <t>SHARE INDIA SECURITIES LIMITED</t>
  </si>
  <si>
    <t>IBULPP</t>
  </si>
  <si>
    <t>Indiabulls Hsg Fin Ltd</t>
  </si>
  <si>
    <t>PLUTUS WEALTH MANAGEMENT LLP</t>
  </si>
  <si>
    <t>Profit of Rs.63.5/-</t>
  </si>
  <si>
    <t>116.5-119.5</t>
  </si>
  <si>
    <t>127-134</t>
  </si>
  <si>
    <t>Profit of Rs.48.5/-</t>
  </si>
  <si>
    <t>Loss of Rs.34.5/-</t>
  </si>
  <si>
    <t>173.5-179.5</t>
  </si>
  <si>
    <t>195-210</t>
  </si>
  <si>
    <t>Loss of Rs.18.5/-</t>
  </si>
  <si>
    <t>Loss of Rs.750/-</t>
  </si>
  <si>
    <t>SHRESHTHA TRANSIT PRIVATE LIMITED</t>
  </si>
  <si>
    <t>HEMALI PATHIK THAKKAR</t>
  </si>
  <si>
    <t>SKSE SECURITIES LIMITED CORP CM/TM PROP A/C</t>
  </si>
  <si>
    <t>PRAFUL GUPTAKAUSHAL</t>
  </si>
  <si>
    <t>ORIENTTR</t>
  </si>
  <si>
    <t>DAMINI COMMOSALES LLP</t>
  </si>
  <si>
    <t>NOVARATHANMALPRAVEENKUMAR</t>
  </si>
  <si>
    <t>TRANSPACT</t>
  </si>
  <si>
    <t>TTIL</t>
  </si>
  <si>
    <t>GILANI INFRA PRIVATE LIMITED</t>
  </si>
  <si>
    <t>SEIFER RICHARD MASCARENHAS</t>
  </si>
  <si>
    <t>KAUSHAL HITESHBHAI PARIKH</t>
  </si>
  <si>
    <t>VEERKRUPA</t>
  </si>
  <si>
    <t>CHIRAG ARVINDBHAI SHAH</t>
  </si>
  <si>
    <t>The India Cements Limited</t>
  </si>
  <si>
    <t>Justdial Ltd.</t>
  </si>
  <si>
    <t>KAMLESH BABALAL SHAH</t>
  </si>
  <si>
    <t>NAMAN SECURITIES &amp; FINANCE PVT LTD</t>
  </si>
  <si>
    <t>MICROCURVES TRADING PRIVATE LIMITED</t>
  </si>
  <si>
    <t>QUADRATURE CAPITAL VECTOR SP LIMITED</t>
  </si>
  <si>
    <t>NEPHROCARE</t>
  </si>
  <si>
    <t>Nephro Care India Limited</t>
  </si>
  <si>
    <t>PARTH INFIN BROKERS PVT LTD</t>
  </si>
  <si>
    <t>SAGARDEEP</t>
  </si>
  <si>
    <t>Sagardeep Alloys Limited</t>
  </si>
  <si>
    <t>Tata Teleservices (Mahara</t>
  </si>
  <si>
    <t>STATSOL RESEARCH LLP</t>
  </si>
  <si>
    <t>CINCO STOCK VISION LLP</t>
  </si>
  <si>
    <t>1598-1636</t>
  </si>
  <si>
    <t>1720-1800</t>
  </si>
  <si>
    <t>Loss of Rs.22/-</t>
  </si>
  <si>
    <t>7SEASL</t>
  </si>
  <si>
    <t>GANGAVARAPU PRASANTH</t>
  </si>
  <si>
    <t>AMITINT</t>
  </si>
  <si>
    <t>KAVITA MAYANK VARIA</t>
  </si>
  <si>
    <t>RUCHIRA GOYAL</t>
  </si>
  <si>
    <t>DHYAANITR</t>
  </si>
  <si>
    <t>SHREE SADGURU INVESTMENTS</t>
  </si>
  <si>
    <t>EMERALD</t>
  </si>
  <si>
    <t>MONIKAMEHTA</t>
  </si>
  <si>
    <t>BIKIT PRIVATE LIMITED</t>
  </si>
  <si>
    <t>GNRL</t>
  </si>
  <si>
    <t>DJ INFRASPACE LLP</t>
  </si>
  <si>
    <t>SUMIT LAKHOTIA</t>
  </si>
  <si>
    <t>GOBLIN</t>
  </si>
  <si>
    <t>DHEERAJ KUMAR LOHIA</t>
  </si>
  <si>
    <t>GAURISHANKAR JHALANI</t>
  </si>
  <si>
    <t>MITHLESH CONSULTANCY LLP</t>
  </si>
  <si>
    <t>VISAGAR FINANCIAL SERVICES LIMITED</t>
  </si>
  <si>
    <t>ANKIT MAHENDRABHAI PARLESHA</t>
  </si>
  <si>
    <t>NCL RESEARCH AND FINANCIAL SERVICES LIMITED</t>
  </si>
  <si>
    <t>MAHADEV MANUBHAI MAKVANA</t>
  </si>
  <si>
    <t>KISAAN</t>
  </si>
  <si>
    <t>JINAL VIJAY SHAH</t>
  </si>
  <si>
    <t>MACH</t>
  </si>
  <si>
    <t>CHIRAG D BHANUSHALI HUF</t>
  </si>
  <si>
    <t>MANISH SATYANARAYAN NUWAL</t>
  </si>
  <si>
    <t>NAVKAR</t>
  </si>
  <si>
    <t>DIPAKKUMAR CHIMANLAL SHAH</t>
  </si>
  <si>
    <t>NEWLIGHT</t>
  </si>
  <si>
    <t>NHCFOODS</t>
  </si>
  <si>
    <t>OSIAJEE</t>
  </si>
  <si>
    <t>RAVINDER KUMAR</t>
  </si>
  <si>
    <t>JASKIRAN KAUR</t>
  </si>
  <si>
    <t>PRAGNESH ROHITKUMAR PANDYA</t>
  </si>
  <si>
    <t>RAJNISH</t>
  </si>
  <si>
    <t>RUKHMANI GARMENTS LLP</t>
  </si>
  <si>
    <t>SCAGRO</t>
  </si>
  <si>
    <t>SONALIS</t>
  </si>
  <si>
    <t>RAJESH KUMAR SINGH</t>
  </si>
  <si>
    <t>SOURCENTRL</t>
  </si>
  <si>
    <t>GUTTIKONDA VARA LAKSHMI</t>
  </si>
  <si>
    <t>ABDUL AHAD SHAKEEL MISTRY</t>
  </si>
  <si>
    <t>YELLOWSTONE VENTURES LLP</t>
  </si>
  <si>
    <t>VISHAL MAHESH WAGHELA</t>
  </si>
  <si>
    <t>NIRAJ RAJNIKANT SHAH</t>
  </si>
  <si>
    <t>AVANCE VENTURES PRIVATE LIMITED</t>
  </si>
  <si>
    <t>VEEFIN</t>
  </si>
  <si>
    <t>RAHUL YASHVANTRAY SHAH</t>
  </si>
  <si>
    <t>VJTFEDU</t>
  </si>
  <si>
    <t>SHEETAL DUGAR</t>
  </si>
  <si>
    <t>SAM FINANCIAL SERVICES LLP</t>
  </si>
  <si>
    <t>YOGISUNG</t>
  </si>
  <si>
    <t>RAMASWAMY ANAND</t>
  </si>
  <si>
    <t>ANASHUSAIN SHAIKH</t>
  </si>
  <si>
    <t>APEX</t>
  </si>
  <si>
    <t>Apex Frozen Foods Limited</t>
  </si>
  <si>
    <t>CLOUD</t>
  </si>
  <si>
    <t>Varanium Cloud Limited</t>
  </si>
  <si>
    <t>CYBERTECH</t>
  </si>
  <si>
    <t>Cybertech Systems &amp; Softw</t>
  </si>
  <si>
    <t>GGBL</t>
  </si>
  <si>
    <t>Ganesh Green Bharat Ltd</t>
  </si>
  <si>
    <t>YUGA STOCKS AND COMMODITIES PRIVATE LIMITED  .</t>
  </si>
  <si>
    <t>GTLINFRA</t>
  </si>
  <si>
    <t>GTL Infrastructure Limite</t>
  </si>
  <si>
    <t>SETU SECURITIES PVT LTD</t>
  </si>
  <si>
    <t>KREBSBIO</t>
  </si>
  <si>
    <t>Krebs Biochem &amp; Ind Ltd</t>
  </si>
  <si>
    <t>N.G.C.S. (P) LTD.</t>
  </si>
  <si>
    <t>KSHITIJPOL</t>
  </si>
  <si>
    <t>Kshitij Polyline Limited</t>
  </si>
  <si>
    <t>PRABHU LAL MEENA</t>
  </si>
  <si>
    <t>BONANZA PORTFOLIO LTD</t>
  </si>
  <si>
    <t>JSI INVESTMENTS PRIVATE LIMITED</t>
  </si>
  <si>
    <t>STOCK VERTEX VENTURES</t>
  </si>
  <si>
    <t>F3 ADVISORS PRIVATE LIMITED</t>
  </si>
  <si>
    <t>NAVKARCORP</t>
  </si>
  <si>
    <t>Navkar Corporation Ltd.</t>
  </si>
  <si>
    <t>STALLION ASSET PVT LTD</t>
  </si>
  <si>
    <t>NECCLTD</t>
  </si>
  <si>
    <t>North East Carry Corp Ltd</t>
  </si>
  <si>
    <t>OCCL</t>
  </si>
  <si>
    <t>Oriental Carbn &amp; Chem Ltd</t>
  </si>
  <si>
    <t>PIXTRANS</t>
  </si>
  <si>
    <t>Pix Transmissions Limited</t>
  </si>
  <si>
    <t>Railtel Corp of Ind Ltd</t>
  </si>
  <si>
    <t>SKSE SECURITIES LTD</t>
  </si>
  <si>
    <t>SAHAJSOLAR</t>
  </si>
  <si>
    <t>Sahaj Solar Limited</t>
  </si>
  <si>
    <t>GREEN PEAKS ENTERPRISES LLP</t>
  </si>
  <si>
    <t>SARTELE</t>
  </si>
  <si>
    <t>Sar Televenture Limited</t>
  </si>
  <si>
    <t>ASTON MULTITRADE PRIVATE LIMITED</t>
  </si>
  <si>
    <t>SECURCRED</t>
  </si>
  <si>
    <t>SecUR Credentials Limited</t>
  </si>
  <si>
    <t>SEEMA AGGARWAL</t>
  </si>
  <si>
    <t>SUBEXLTD</t>
  </si>
  <si>
    <t>Subex Ltd</t>
  </si>
  <si>
    <t>SURANASOL</t>
  </si>
  <si>
    <t>Surana Solar Ltd</t>
  </si>
  <si>
    <t>HI GROWTH CORPORATE SERVICES PVT LTD</t>
  </si>
  <si>
    <t>VSTIND</t>
  </si>
  <si>
    <t>VST Industries Ltd.</t>
  </si>
  <si>
    <t>AKSHAR</t>
  </si>
  <si>
    <t>Akshar Spintex Limited</t>
  </si>
  <si>
    <t>SIVAPRASAD SIVARAMAKRISHNAN</t>
  </si>
  <si>
    <t>RAMESH LAL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</si>
</sst>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2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74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7" fillId="4" borderId="3" xfId="0" applyFont="1" applyFill="1" applyBorder="1" applyAlignment="1">
      <alignment horizontal="center" wrapText="1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top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2" fontId="4" fillId="2" borderId="27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6" fontId="37" fillId="40" borderId="22" xfId="0" applyNumberFormat="1" applyFont="1" applyFill="1" applyBorder="1" applyAlignment="1">
      <alignment horizontal="center" vertical="center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7" fillId="4" borderId="28" xfId="0" applyFont="1" applyFill="1" applyBorder="1" applyAlignment="1">
      <alignment horizontal="left" vertical="center" wrapText="1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8" fillId="41" borderId="28" xfId="0" applyFont="1" applyFill="1" applyBorder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66" fontId="37" fillId="41" borderId="28" xfId="0" applyNumberFormat="1" applyFont="1" applyFill="1" applyBorder="1" applyAlignment="1">
      <alignment horizontal="center" vertical="center"/>
    </xf>
    <xf numFmtId="16" fontId="37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/>
    <xf numFmtId="0" fontId="37" fillId="47" borderId="28" xfId="0" applyFont="1" applyFill="1" applyBorder="1"/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8" fillId="46" borderId="28" xfId="0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0" fontId="38" fillId="41" borderId="40" xfId="0" applyFont="1" applyFill="1" applyBorder="1" applyAlignment="1">
      <alignment horizontal="center" vertical="center"/>
    </xf>
    <xf numFmtId="2" fontId="38" fillId="41" borderId="2" xfId="0" applyNumberFormat="1" applyFont="1" applyFill="1" applyBorder="1" applyAlignment="1">
      <alignment horizontal="center" vertical="center"/>
    </xf>
    <xf numFmtId="166" fontId="37" fillId="41" borderId="2" xfId="0" applyNumberFormat="1" applyFont="1" applyFill="1" applyBorder="1" applyAlignment="1">
      <alignment horizontal="center" vertical="center"/>
    </xf>
    <xf numFmtId="0" fontId="38" fillId="41" borderId="2" xfId="0" applyFont="1" applyFill="1" applyBorder="1" applyAlignment="1">
      <alignment horizontal="center" vertical="center"/>
    </xf>
    <xf numFmtId="16" fontId="37" fillId="42" borderId="2" xfId="0" applyNumberFormat="1" applyFont="1" applyFill="1" applyBorder="1" applyAlignment="1">
      <alignment horizontal="center" vertical="center"/>
    </xf>
    <xf numFmtId="0" fontId="38" fillId="46" borderId="40" xfId="0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2" fontId="38" fillId="46" borderId="2" xfId="0" applyNumberFormat="1" applyFont="1" applyFill="1" applyBorder="1" applyAlignment="1">
      <alignment horizontal="center" vertical="center"/>
    </xf>
    <xf numFmtId="166" fontId="37" fillId="46" borderId="2" xfId="0" applyNumberFormat="1" applyFont="1" applyFill="1" applyBorder="1" applyAlignment="1">
      <alignment horizontal="center" vertical="center"/>
    </xf>
    <xf numFmtId="0" fontId="38" fillId="46" borderId="2" xfId="0" applyFont="1" applyFill="1" applyBorder="1" applyAlignment="1">
      <alignment horizontal="center" vertical="center"/>
    </xf>
    <xf numFmtId="16" fontId="37" fillId="47" borderId="2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37" fillId="43" borderId="28" xfId="0" applyFont="1" applyFill="1" applyBorder="1" applyAlignment="1">
      <alignment horizontal="center" vertical="center"/>
    </xf>
    <xf numFmtId="16" fontId="37" fillId="43" borderId="28" xfId="0" applyNumberFormat="1" applyFont="1" applyFill="1" applyBorder="1" applyAlignment="1">
      <alignment horizontal="center" vertical="center"/>
    </xf>
    <xf numFmtId="0" fontId="37" fillId="43" borderId="28" xfId="0" applyFont="1" applyFill="1" applyBorder="1"/>
    <xf numFmtId="0" fontId="38" fillId="43" borderId="28" xfId="0" applyFont="1" applyFill="1" applyBorder="1" applyAlignment="1">
      <alignment horizontal="center" vertical="center"/>
    </xf>
    <xf numFmtId="0" fontId="38" fillId="48" borderId="40" xfId="0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2" fontId="38" fillId="48" borderId="2" xfId="0" applyNumberFormat="1" applyFont="1" applyFill="1" applyBorder="1" applyAlignment="1">
      <alignment horizontal="center" vertical="center"/>
    </xf>
    <xf numFmtId="166" fontId="37" fillId="48" borderId="2" xfId="0" applyNumberFormat="1" applyFont="1" applyFill="1" applyBorder="1" applyAlignment="1">
      <alignment horizontal="center" vertical="center"/>
    </xf>
    <xf numFmtId="0" fontId="38" fillId="48" borderId="2" xfId="0" applyFont="1" applyFill="1" applyBorder="1" applyAlignment="1">
      <alignment horizontal="center" vertical="center"/>
    </xf>
    <xf numFmtId="16" fontId="37" fillId="43" borderId="2" xfId="0" applyNumberFormat="1" applyFont="1" applyFill="1" applyBorder="1" applyAlignment="1">
      <alignment horizontal="center" vertical="center"/>
    </xf>
    <xf numFmtId="0" fontId="38" fillId="42" borderId="38" xfId="0" applyFont="1" applyFill="1" applyBorder="1" applyAlignment="1">
      <alignment horizontal="center" vertical="center"/>
    </xf>
    <xf numFmtId="16" fontId="37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0" fillId="42" borderId="28" xfId="0" applyFill="1" applyBorder="1"/>
    <xf numFmtId="0" fontId="0" fillId="42" borderId="28" xfId="0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16" fontId="37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/>
    <xf numFmtId="0" fontId="38" fillId="46" borderId="41" xfId="0" applyFont="1" applyFill="1" applyBorder="1" applyAlignment="1">
      <alignment horizontal="center" vertical="center"/>
    </xf>
    <xf numFmtId="0" fontId="37" fillId="46" borderId="7" xfId="0" applyFont="1" applyFill="1" applyBorder="1" applyAlignment="1">
      <alignment horizontal="center" vertical="center"/>
    </xf>
    <xf numFmtId="2" fontId="38" fillId="46" borderId="7" xfId="0" applyNumberFormat="1" applyFont="1" applyFill="1" applyBorder="1" applyAlignment="1">
      <alignment horizontal="center" vertical="center"/>
    </xf>
    <xf numFmtId="166" fontId="37" fillId="46" borderId="7" xfId="0" applyNumberFormat="1" applyFont="1" applyFill="1" applyBorder="1" applyAlignment="1">
      <alignment horizontal="center" vertical="center"/>
    </xf>
    <xf numFmtId="0" fontId="38" fillId="46" borderId="7" xfId="0" applyFont="1" applyFill="1" applyBorder="1" applyAlignment="1">
      <alignment horizontal="center" vertical="center"/>
    </xf>
    <xf numFmtId="16" fontId="37" fillId="47" borderId="7" xfId="0" applyNumberFormat="1" applyFont="1" applyFill="1" applyBorder="1" applyAlignment="1">
      <alignment horizontal="center" vertical="center"/>
    </xf>
    <xf numFmtId="0" fontId="37" fillId="42" borderId="42" xfId="0" applyFont="1" applyFill="1" applyBorder="1" applyAlignment="1">
      <alignment horizontal="center" vertical="center"/>
    </xf>
    <xf numFmtId="16" fontId="37" fillId="42" borderId="42" xfId="0" applyNumberFormat="1" applyFont="1" applyFill="1" applyBorder="1" applyAlignment="1">
      <alignment horizontal="center" vertical="center"/>
    </xf>
    <xf numFmtId="0" fontId="37" fillId="42" borderId="42" xfId="0" applyFont="1" applyFill="1" applyBorder="1"/>
    <xf numFmtId="0" fontId="37" fillId="41" borderId="43" xfId="0" applyFont="1" applyFill="1" applyBorder="1" applyAlignment="1">
      <alignment horizontal="center" vertical="center"/>
    </xf>
    <xf numFmtId="2" fontId="38" fillId="41" borderId="43" xfId="0" applyNumberFormat="1" applyFont="1" applyFill="1" applyBorder="1" applyAlignment="1">
      <alignment horizontal="center" vertical="center"/>
    </xf>
    <xf numFmtId="166" fontId="37" fillId="41" borderId="43" xfId="0" applyNumberFormat="1" applyFont="1" applyFill="1" applyBorder="1" applyAlignment="1">
      <alignment horizontal="center" vertical="center"/>
    </xf>
    <xf numFmtId="0" fontId="38" fillId="41" borderId="43" xfId="0" applyFont="1" applyFill="1" applyBorder="1" applyAlignment="1">
      <alignment horizontal="center" vertical="center"/>
    </xf>
    <xf numFmtId="16" fontId="37" fillId="42" borderId="43" xfId="0" applyNumberFormat="1" applyFont="1" applyFill="1" applyBorder="1" applyAlignment="1">
      <alignment horizontal="center" vertical="center"/>
    </xf>
    <xf numFmtId="0" fontId="61" fillId="0" borderId="0" xfId="0" applyFont="1"/>
    <xf numFmtId="0" fontId="4" fillId="47" borderId="28" xfId="0" applyFont="1" applyFill="1" applyBorder="1" applyAlignment="1">
      <alignment horizontal="center" vertical="center"/>
    </xf>
    <xf numFmtId="165" fontId="37" fillId="47" borderId="28" xfId="0" applyNumberFormat="1" applyFont="1" applyFill="1" applyBorder="1" applyAlignment="1">
      <alignment horizontal="center" vertical="center"/>
    </xf>
    <xf numFmtId="15" fontId="4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left"/>
    </xf>
    <xf numFmtId="43" fontId="37" fillId="47" borderId="28" xfId="0" applyNumberFormat="1" applyFont="1" applyFill="1" applyBorder="1" applyAlignment="1">
      <alignment horizontal="center" vertical="top"/>
    </xf>
    <xf numFmtId="2" fontId="37" fillId="46" borderId="28" xfId="0" applyNumberFormat="1" applyFont="1" applyFill="1" applyBorder="1" applyAlignment="1">
      <alignment horizontal="center" vertical="center"/>
    </xf>
    <xf numFmtId="10" fontId="37" fillId="46" borderId="28" xfId="0" applyNumberFormat="1" applyFont="1" applyFill="1" applyBorder="1" applyAlignment="1">
      <alignment horizontal="center" vertical="center" wrapText="1"/>
    </xf>
    <xf numFmtId="16" fontId="37" fillId="46" borderId="28" xfId="0" applyNumberFormat="1" applyFont="1" applyFill="1" applyBorder="1" applyAlignment="1">
      <alignment horizontal="center" vertical="center"/>
    </xf>
    <xf numFmtId="2" fontId="38" fillId="47" borderId="28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topLeftCell="A3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45495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45495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5" t="s">
        <v>16</v>
      </c>
      <c r="B9" s="367" t="s">
        <v>17</v>
      </c>
      <c r="C9" s="367" t="s">
        <v>18</v>
      </c>
      <c r="D9" s="367" t="s">
        <v>19</v>
      </c>
      <c r="E9" s="26" t="s">
        <v>20</v>
      </c>
      <c r="F9" s="26" t="s">
        <v>21</v>
      </c>
      <c r="G9" s="362" t="s">
        <v>22</v>
      </c>
      <c r="H9" s="363"/>
      <c r="I9" s="364"/>
      <c r="J9" s="362" t="s">
        <v>23</v>
      </c>
      <c r="K9" s="363"/>
      <c r="L9" s="364"/>
      <c r="M9" s="26"/>
      <c r="N9" s="27"/>
      <c r="O9" s="27"/>
      <c r="P9" s="27"/>
    </row>
    <row r="10" spans="1:16" ht="38.25">
      <c r="A10" s="366"/>
      <c r="B10" s="368"/>
      <c r="C10" s="368"/>
      <c r="D10" s="368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45498</v>
      </c>
      <c r="E11" s="204">
        <v>24529.1</v>
      </c>
      <c r="F11" s="204">
        <v>24623.366666666669</v>
      </c>
      <c r="G11" s="203">
        <v>24409.733333333337</v>
      </c>
      <c r="H11" s="203">
        <v>24290.366666666669</v>
      </c>
      <c r="I11" s="203">
        <v>24076.733333333337</v>
      </c>
      <c r="J11" s="203">
        <v>24742.733333333337</v>
      </c>
      <c r="K11" s="203">
        <v>24956.366666666669</v>
      </c>
      <c r="L11" s="203">
        <v>25075.733333333337</v>
      </c>
      <c r="M11" s="202">
        <v>24837</v>
      </c>
      <c r="N11" s="202">
        <v>24504</v>
      </c>
      <c r="O11" s="202">
        <v>17720375</v>
      </c>
      <c r="P11" s="205">
        <v>-2.7652601673861722E-2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45504</v>
      </c>
      <c r="E12" s="204">
        <v>52270.65</v>
      </c>
      <c r="F12" s="204">
        <v>52347.533333333326</v>
      </c>
      <c r="G12" s="203">
        <v>52055.066666666651</v>
      </c>
      <c r="H12" s="203">
        <v>51839.483333333323</v>
      </c>
      <c r="I12" s="203">
        <v>51547.016666666648</v>
      </c>
      <c r="J12" s="203">
        <v>52563.116666666654</v>
      </c>
      <c r="K12" s="203">
        <v>52855.583333333328</v>
      </c>
      <c r="L12" s="203">
        <v>53071.166666666657</v>
      </c>
      <c r="M12" s="202">
        <v>52640</v>
      </c>
      <c r="N12" s="202">
        <v>52131.95</v>
      </c>
      <c r="O12" s="202">
        <v>2381580</v>
      </c>
      <c r="P12" s="205">
        <v>-3.3992662403640808E-2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45503</v>
      </c>
      <c r="E13" s="217">
        <v>23605.55</v>
      </c>
      <c r="F13" s="217">
        <v>23655.350000000002</v>
      </c>
      <c r="G13" s="219">
        <v>23521.500000000004</v>
      </c>
      <c r="H13" s="219">
        <v>23437.45</v>
      </c>
      <c r="I13" s="219">
        <v>23303.600000000002</v>
      </c>
      <c r="J13" s="219">
        <v>23739.400000000005</v>
      </c>
      <c r="K13" s="219">
        <v>23873.250000000004</v>
      </c>
      <c r="L13" s="219">
        <v>23957.300000000007</v>
      </c>
      <c r="M13" s="220">
        <v>23789.200000000001</v>
      </c>
      <c r="N13" s="220">
        <v>23571.3</v>
      </c>
      <c r="O13" s="220">
        <v>74625</v>
      </c>
      <c r="P13" s="221">
        <v>-6.9803677157993141E-2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45502</v>
      </c>
      <c r="E14" s="217">
        <v>12190.95</v>
      </c>
      <c r="F14" s="217">
        <v>12271.683333333334</v>
      </c>
      <c r="G14" s="219">
        <v>12080.516666666668</v>
      </c>
      <c r="H14" s="219">
        <v>11970.083333333334</v>
      </c>
      <c r="I14" s="219">
        <v>11778.916666666668</v>
      </c>
      <c r="J14" s="219">
        <v>12382.116666666669</v>
      </c>
      <c r="K14" s="219">
        <v>12573.283333333333</v>
      </c>
      <c r="L14" s="219">
        <v>12683.716666666669</v>
      </c>
      <c r="M14" s="220">
        <v>12462.85</v>
      </c>
      <c r="N14" s="220">
        <v>12161.25</v>
      </c>
      <c r="O14" s="220">
        <v>2421750</v>
      </c>
      <c r="P14" s="221">
        <v>-4.2965216676260172E-3</v>
      </c>
    </row>
    <row r="15" spans="1:16" ht="12.75" customHeight="1">
      <c r="A15" s="213">
        <v>5</v>
      </c>
      <c r="B15" s="279" t="s">
        <v>34</v>
      </c>
      <c r="C15" s="217" t="s">
        <v>854</v>
      </c>
      <c r="D15" s="218">
        <v>45499</v>
      </c>
      <c r="E15" s="217">
        <v>71480.3</v>
      </c>
      <c r="F15" s="217">
        <v>72024.183333333334</v>
      </c>
      <c r="G15" s="219">
        <v>70878.166666666672</v>
      </c>
      <c r="H15" s="219">
        <v>70276.03333333334</v>
      </c>
      <c r="I15" s="219">
        <v>69130.016666666677</v>
      </c>
      <c r="J15" s="219">
        <v>72626.316666666666</v>
      </c>
      <c r="K15" s="219">
        <v>73772.333333333328</v>
      </c>
      <c r="L15" s="219">
        <v>74374.46666666666</v>
      </c>
      <c r="M15" s="220">
        <v>73170.2</v>
      </c>
      <c r="N15" s="220">
        <v>71422.05</v>
      </c>
      <c r="O15" s="220">
        <v>13310</v>
      </c>
      <c r="P15" s="221">
        <v>0.23929236499068901</v>
      </c>
    </row>
    <row r="16" spans="1:16" ht="12.75" customHeight="1">
      <c r="A16" s="213">
        <v>6</v>
      </c>
      <c r="B16" s="225" t="s">
        <v>840</v>
      </c>
      <c r="C16" s="222" t="s">
        <v>39</v>
      </c>
      <c r="D16" s="218">
        <v>45498</v>
      </c>
      <c r="E16" s="217">
        <v>671.45</v>
      </c>
      <c r="F16" s="217">
        <v>681.91666666666663</v>
      </c>
      <c r="G16" s="219">
        <v>658.5333333333333</v>
      </c>
      <c r="H16" s="219">
        <v>645.61666666666667</v>
      </c>
      <c r="I16" s="219">
        <v>622.23333333333335</v>
      </c>
      <c r="J16" s="219">
        <v>694.83333333333326</v>
      </c>
      <c r="K16" s="219">
        <v>718.2166666666667</v>
      </c>
      <c r="L16" s="219">
        <v>731.13333333333321</v>
      </c>
      <c r="M16" s="220">
        <v>705.3</v>
      </c>
      <c r="N16" s="220">
        <v>669</v>
      </c>
      <c r="O16" s="220">
        <v>12519000</v>
      </c>
      <c r="P16" s="221">
        <v>3.9266146438651832E-2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45498</v>
      </c>
      <c r="E17" s="217">
        <v>7625.65</v>
      </c>
      <c r="F17" s="217">
        <v>7718.25</v>
      </c>
      <c r="G17" s="219">
        <v>7511.5</v>
      </c>
      <c r="H17" s="219">
        <v>7397.35</v>
      </c>
      <c r="I17" s="219">
        <v>7190.6</v>
      </c>
      <c r="J17" s="219">
        <v>7832.4</v>
      </c>
      <c r="K17" s="219">
        <v>8039.15</v>
      </c>
      <c r="L17" s="219">
        <v>8153.2999999999993</v>
      </c>
      <c r="M17" s="220">
        <v>7925</v>
      </c>
      <c r="N17" s="220">
        <v>7604.1</v>
      </c>
      <c r="O17" s="220">
        <v>1689125</v>
      </c>
      <c r="P17" s="221">
        <v>1.1376393982486341E-2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45498</v>
      </c>
      <c r="E18" s="217">
        <v>27387.8</v>
      </c>
      <c r="F18" s="217">
        <v>27679.95</v>
      </c>
      <c r="G18" s="219">
        <v>26965.350000000002</v>
      </c>
      <c r="H18" s="219">
        <v>26542.9</v>
      </c>
      <c r="I18" s="219">
        <v>25828.300000000003</v>
      </c>
      <c r="J18" s="219">
        <v>28102.400000000001</v>
      </c>
      <c r="K18" s="219">
        <v>28817</v>
      </c>
      <c r="L18" s="219">
        <v>29239.45</v>
      </c>
      <c r="M18" s="220">
        <v>28394.55</v>
      </c>
      <c r="N18" s="220">
        <v>27257.5</v>
      </c>
      <c r="O18" s="220">
        <v>154860</v>
      </c>
      <c r="P18" s="221">
        <v>-3.6940298507462686E-2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45498</v>
      </c>
      <c r="E19" s="217">
        <v>215.67</v>
      </c>
      <c r="F19" s="217">
        <v>218.08333333333334</v>
      </c>
      <c r="G19" s="219">
        <v>212.59666666666669</v>
      </c>
      <c r="H19" s="219">
        <v>209.52333333333334</v>
      </c>
      <c r="I19" s="219">
        <v>204.03666666666669</v>
      </c>
      <c r="J19" s="219">
        <v>221.15666666666669</v>
      </c>
      <c r="K19" s="219">
        <v>226.64333333333332</v>
      </c>
      <c r="L19" s="219">
        <v>229.7166666666667</v>
      </c>
      <c r="M19" s="220">
        <v>223.57</v>
      </c>
      <c r="N19" s="220">
        <v>215.01</v>
      </c>
      <c r="O19" s="220">
        <v>73450800</v>
      </c>
      <c r="P19" s="221">
        <v>1.8876404494382021E-2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45498</v>
      </c>
      <c r="E20" s="217">
        <v>316.8</v>
      </c>
      <c r="F20" s="217">
        <v>317.91666666666669</v>
      </c>
      <c r="G20" s="219">
        <v>312.38333333333338</v>
      </c>
      <c r="H20" s="219">
        <v>307.9666666666667</v>
      </c>
      <c r="I20" s="219">
        <v>302.43333333333339</v>
      </c>
      <c r="J20" s="219">
        <v>322.33333333333337</v>
      </c>
      <c r="K20" s="219">
        <v>327.86666666666667</v>
      </c>
      <c r="L20" s="219">
        <v>332.28333333333336</v>
      </c>
      <c r="M20" s="220">
        <v>323.45</v>
      </c>
      <c r="N20" s="220">
        <v>313.5</v>
      </c>
      <c r="O20" s="220">
        <v>43752800</v>
      </c>
      <c r="P20" s="221">
        <v>4.9388875031179842E-2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45498</v>
      </c>
      <c r="E21" s="217">
        <v>2617.75</v>
      </c>
      <c r="F21" s="217">
        <v>2633.5499999999997</v>
      </c>
      <c r="G21" s="219">
        <v>2580.1999999999994</v>
      </c>
      <c r="H21" s="219">
        <v>2542.6499999999996</v>
      </c>
      <c r="I21" s="219">
        <v>2489.2999999999993</v>
      </c>
      <c r="J21" s="219">
        <v>2671.0999999999995</v>
      </c>
      <c r="K21" s="219">
        <v>2724.45</v>
      </c>
      <c r="L21" s="219">
        <v>2761.9999999999995</v>
      </c>
      <c r="M21" s="220">
        <v>2686.9</v>
      </c>
      <c r="N21" s="220">
        <v>2596</v>
      </c>
      <c r="O21" s="220">
        <v>4735500</v>
      </c>
      <c r="P21" s="221">
        <v>-1.5812776723592662E-3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45498</v>
      </c>
      <c r="E22" s="217">
        <v>3003.4</v>
      </c>
      <c r="F22" s="217">
        <v>3033.6</v>
      </c>
      <c r="G22" s="219">
        <v>2967.1</v>
      </c>
      <c r="H22" s="219">
        <v>2930.8</v>
      </c>
      <c r="I22" s="219">
        <v>2864.3</v>
      </c>
      <c r="J22" s="219">
        <v>3069.8999999999996</v>
      </c>
      <c r="K22" s="219">
        <v>3136.3999999999996</v>
      </c>
      <c r="L22" s="219">
        <v>3172.6999999999994</v>
      </c>
      <c r="M22" s="220">
        <v>3100.1</v>
      </c>
      <c r="N22" s="220">
        <v>2997.3</v>
      </c>
      <c r="O22" s="220">
        <v>17729700</v>
      </c>
      <c r="P22" s="221">
        <v>-9.967500921365632E-3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45498</v>
      </c>
      <c r="E23" s="217">
        <v>1467.05</v>
      </c>
      <c r="F23" s="217">
        <v>1478.3</v>
      </c>
      <c r="G23" s="219">
        <v>1452.8999999999999</v>
      </c>
      <c r="H23" s="219">
        <v>1438.75</v>
      </c>
      <c r="I23" s="219">
        <v>1413.35</v>
      </c>
      <c r="J23" s="219">
        <v>1492.4499999999998</v>
      </c>
      <c r="K23" s="219">
        <v>1517.85</v>
      </c>
      <c r="L23" s="219">
        <v>1531.9999999999998</v>
      </c>
      <c r="M23" s="220">
        <v>1503.7</v>
      </c>
      <c r="N23" s="220">
        <v>1464.15</v>
      </c>
      <c r="O23" s="220">
        <v>28014400</v>
      </c>
      <c r="P23" s="221">
        <v>-8.7749094202898559E-3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45498</v>
      </c>
      <c r="E24" s="217">
        <v>5140.3999999999996</v>
      </c>
      <c r="F24" s="217">
        <v>5180.3499999999995</v>
      </c>
      <c r="G24" s="219">
        <v>5084.0999999999985</v>
      </c>
      <c r="H24" s="219">
        <v>5027.7999999999993</v>
      </c>
      <c r="I24" s="219">
        <v>4931.5499999999984</v>
      </c>
      <c r="J24" s="219">
        <v>5236.6499999999987</v>
      </c>
      <c r="K24" s="219">
        <v>5332.9000000000005</v>
      </c>
      <c r="L24" s="219">
        <v>5389.1999999999989</v>
      </c>
      <c r="M24" s="220">
        <v>5276.6</v>
      </c>
      <c r="N24" s="220">
        <v>5124.05</v>
      </c>
      <c r="O24" s="220">
        <v>1568700</v>
      </c>
      <c r="P24" s="221">
        <v>1.4027149321266969E-2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45498</v>
      </c>
      <c r="E25" s="217">
        <v>677.25</v>
      </c>
      <c r="F25" s="217">
        <v>680.11666666666667</v>
      </c>
      <c r="G25" s="219">
        <v>668.7833333333333</v>
      </c>
      <c r="H25" s="219">
        <v>660.31666666666661</v>
      </c>
      <c r="I25" s="219">
        <v>648.98333333333323</v>
      </c>
      <c r="J25" s="219">
        <v>688.58333333333337</v>
      </c>
      <c r="K25" s="219">
        <v>699.91666666666663</v>
      </c>
      <c r="L25" s="219">
        <v>708.38333333333344</v>
      </c>
      <c r="M25" s="220">
        <v>691.45</v>
      </c>
      <c r="N25" s="220">
        <v>671.65</v>
      </c>
      <c r="O25" s="220">
        <v>33135300</v>
      </c>
      <c r="P25" s="221">
        <v>2.6572607628819987E-2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45498</v>
      </c>
      <c r="E26" s="217">
        <v>6381.8</v>
      </c>
      <c r="F26" s="217">
        <v>6425.7166666666672</v>
      </c>
      <c r="G26" s="219">
        <v>6322.0833333333339</v>
      </c>
      <c r="H26" s="219">
        <v>6262.3666666666668</v>
      </c>
      <c r="I26" s="219">
        <v>6158.7333333333336</v>
      </c>
      <c r="J26" s="219">
        <v>6485.4333333333343</v>
      </c>
      <c r="K26" s="219">
        <v>6589.0666666666675</v>
      </c>
      <c r="L26" s="219">
        <v>6648.7833333333347</v>
      </c>
      <c r="M26" s="220">
        <v>6529.35</v>
      </c>
      <c r="N26" s="220">
        <v>6366</v>
      </c>
      <c r="O26" s="220">
        <v>1538125</v>
      </c>
      <c r="P26" s="221">
        <v>-6.4898548521924157E-2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45498</v>
      </c>
      <c r="E27" s="217">
        <v>523.25</v>
      </c>
      <c r="F27" s="217">
        <v>520.68333333333328</v>
      </c>
      <c r="G27" s="219">
        <v>504.36666666666656</v>
      </c>
      <c r="H27" s="219">
        <v>485.48333333333329</v>
      </c>
      <c r="I27" s="219">
        <v>469.16666666666657</v>
      </c>
      <c r="J27" s="219">
        <v>539.56666666666661</v>
      </c>
      <c r="K27" s="219">
        <v>555.88333333333344</v>
      </c>
      <c r="L27" s="219">
        <v>574.76666666666654</v>
      </c>
      <c r="M27" s="220">
        <v>537</v>
      </c>
      <c r="N27" s="220">
        <v>501.8</v>
      </c>
      <c r="O27" s="220">
        <v>12943800</v>
      </c>
      <c r="P27" s="221">
        <v>-0.17650876054510059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45498</v>
      </c>
      <c r="E28" s="217">
        <v>223.77</v>
      </c>
      <c r="F28" s="217">
        <v>225.04333333333338</v>
      </c>
      <c r="G28" s="219">
        <v>221.53666666666675</v>
      </c>
      <c r="H28" s="219">
        <v>219.30333333333337</v>
      </c>
      <c r="I28" s="219">
        <v>215.79666666666674</v>
      </c>
      <c r="J28" s="219">
        <v>227.27666666666676</v>
      </c>
      <c r="K28" s="219">
        <v>230.78333333333336</v>
      </c>
      <c r="L28" s="219">
        <v>233.01666666666677</v>
      </c>
      <c r="M28" s="220">
        <v>228.55</v>
      </c>
      <c r="N28" s="220">
        <v>222.81</v>
      </c>
      <c r="O28" s="220">
        <v>85775000</v>
      </c>
      <c r="P28" s="221">
        <v>-1.8424214682153689E-2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45498</v>
      </c>
      <c r="E29" s="217">
        <v>2948.5</v>
      </c>
      <c r="F29" s="217">
        <v>2952.5499999999997</v>
      </c>
      <c r="G29" s="219">
        <v>2920.1499999999996</v>
      </c>
      <c r="H29" s="219">
        <v>2891.7999999999997</v>
      </c>
      <c r="I29" s="219">
        <v>2859.3999999999996</v>
      </c>
      <c r="J29" s="219">
        <v>2980.8999999999996</v>
      </c>
      <c r="K29" s="219">
        <v>3013.3</v>
      </c>
      <c r="L29" s="219">
        <v>3041.6499999999996</v>
      </c>
      <c r="M29" s="220">
        <v>2984.95</v>
      </c>
      <c r="N29" s="220">
        <v>2924.2</v>
      </c>
      <c r="O29" s="220">
        <v>16407000</v>
      </c>
      <c r="P29" s="221">
        <v>-1.1018818792269949E-2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45498</v>
      </c>
      <c r="E30" s="217">
        <v>2250.4</v>
      </c>
      <c r="F30" s="217">
        <v>2246.4833333333331</v>
      </c>
      <c r="G30" s="219">
        <v>2228.9666666666662</v>
      </c>
      <c r="H30" s="219">
        <v>2207.5333333333333</v>
      </c>
      <c r="I30" s="219">
        <v>2190.0166666666664</v>
      </c>
      <c r="J30" s="219">
        <v>2267.9166666666661</v>
      </c>
      <c r="K30" s="219">
        <v>2285.4333333333334</v>
      </c>
      <c r="L30" s="219">
        <v>2306.8666666666659</v>
      </c>
      <c r="M30" s="220">
        <v>2264</v>
      </c>
      <c r="N30" s="220">
        <v>2225.0500000000002</v>
      </c>
      <c r="O30" s="220">
        <v>3436588</v>
      </c>
      <c r="P30" s="221">
        <v>6.7000911577028255E-2</v>
      </c>
    </row>
    <row r="31" spans="1:16" ht="12.75" customHeight="1">
      <c r="A31" s="213">
        <v>21</v>
      </c>
      <c r="B31" s="225" t="s">
        <v>840</v>
      </c>
      <c r="C31" s="217" t="s">
        <v>60</v>
      </c>
      <c r="D31" s="218">
        <v>45498</v>
      </c>
      <c r="E31" s="217">
        <v>6967.95</v>
      </c>
      <c r="F31" s="217">
        <v>7000.3166666666666</v>
      </c>
      <c r="G31" s="219">
        <v>6830.6333333333332</v>
      </c>
      <c r="H31" s="219">
        <v>6693.3166666666666</v>
      </c>
      <c r="I31" s="219">
        <v>6523.6333333333332</v>
      </c>
      <c r="J31" s="219">
        <v>7137.6333333333332</v>
      </c>
      <c r="K31" s="219">
        <v>7307.3166666666657</v>
      </c>
      <c r="L31" s="219">
        <v>7444.6333333333332</v>
      </c>
      <c r="M31" s="220">
        <v>7170</v>
      </c>
      <c r="N31" s="220">
        <v>6863</v>
      </c>
      <c r="O31" s="220">
        <v>1321900</v>
      </c>
      <c r="P31" s="221">
        <v>0.17085916740478299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45498</v>
      </c>
      <c r="E32" s="217">
        <v>634.5</v>
      </c>
      <c r="F32" s="217">
        <v>633.19999999999993</v>
      </c>
      <c r="G32" s="219">
        <v>628.29999999999984</v>
      </c>
      <c r="H32" s="219">
        <v>622.09999999999991</v>
      </c>
      <c r="I32" s="219">
        <v>617.19999999999982</v>
      </c>
      <c r="J32" s="219">
        <v>639.39999999999986</v>
      </c>
      <c r="K32" s="219">
        <v>644.29999999999995</v>
      </c>
      <c r="L32" s="219">
        <v>650.49999999999989</v>
      </c>
      <c r="M32" s="220">
        <v>638.1</v>
      </c>
      <c r="N32" s="220">
        <v>627</v>
      </c>
      <c r="O32" s="220">
        <v>28391000</v>
      </c>
      <c r="P32" s="221">
        <v>1.559649436594527E-2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45498</v>
      </c>
      <c r="E33" s="217">
        <v>1331.1</v>
      </c>
      <c r="F33" s="217">
        <v>1337.05</v>
      </c>
      <c r="G33" s="219">
        <v>1320.6</v>
      </c>
      <c r="H33" s="219">
        <v>1310.0999999999999</v>
      </c>
      <c r="I33" s="219">
        <v>1293.6499999999999</v>
      </c>
      <c r="J33" s="219">
        <v>1347.55</v>
      </c>
      <c r="K33" s="219">
        <v>1364.0000000000002</v>
      </c>
      <c r="L33" s="219">
        <v>1374.5</v>
      </c>
      <c r="M33" s="220">
        <v>1353.5</v>
      </c>
      <c r="N33" s="220">
        <v>1326.55</v>
      </c>
      <c r="O33" s="220">
        <v>14331900</v>
      </c>
      <c r="P33" s="221">
        <v>-1.0856361979957485E-2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45498</v>
      </c>
      <c r="E34" s="217">
        <v>1294.3</v>
      </c>
      <c r="F34" s="217">
        <v>1297.6333333333332</v>
      </c>
      <c r="G34" s="219">
        <v>1287.4666666666665</v>
      </c>
      <c r="H34" s="219">
        <v>1280.6333333333332</v>
      </c>
      <c r="I34" s="219">
        <v>1270.4666666666665</v>
      </c>
      <c r="J34" s="219">
        <v>1304.4666666666665</v>
      </c>
      <c r="K34" s="219">
        <v>1314.6333333333334</v>
      </c>
      <c r="L34" s="219">
        <v>1321.4666666666665</v>
      </c>
      <c r="M34" s="220">
        <v>1307.8</v>
      </c>
      <c r="N34" s="220">
        <v>1290.8</v>
      </c>
      <c r="O34" s="220">
        <v>47652500</v>
      </c>
      <c r="P34" s="221">
        <v>-1.6574443111609848E-2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45498</v>
      </c>
      <c r="E35" s="217">
        <v>9372.4</v>
      </c>
      <c r="F35" s="217">
        <v>9460.6333333333332</v>
      </c>
      <c r="G35" s="219">
        <v>9243.9666666666672</v>
      </c>
      <c r="H35" s="219">
        <v>9115.5333333333347</v>
      </c>
      <c r="I35" s="219">
        <v>8898.8666666666686</v>
      </c>
      <c r="J35" s="219">
        <v>9589.0666666666657</v>
      </c>
      <c r="K35" s="219">
        <v>9805.7333333333336</v>
      </c>
      <c r="L35" s="219">
        <v>9934.1666666666642</v>
      </c>
      <c r="M35" s="220">
        <v>9677.2999999999993</v>
      </c>
      <c r="N35" s="220">
        <v>9332.2000000000007</v>
      </c>
      <c r="O35" s="220">
        <v>2351550</v>
      </c>
      <c r="P35" s="221">
        <v>-1.3031981868546965E-2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45498</v>
      </c>
      <c r="E36" s="217">
        <v>1639.4</v>
      </c>
      <c r="F36" s="217">
        <v>1644.7</v>
      </c>
      <c r="G36" s="219">
        <v>1630.65</v>
      </c>
      <c r="H36" s="219">
        <v>1621.9</v>
      </c>
      <c r="I36" s="219">
        <v>1607.8500000000001</v>
      </c>
      <c r="J36" s="219">
        <v>1653.45</v>
      </c>
      <c r="K36" s="219">
        <v>1667.4999999999998</v>
      </c>
      <c r="L36" s="219">
        <v>1676.25</v>
      </c>
      <c r="M36" s="220">
        <v>1658.75</v>
      </c>
      <c r="N36" s="220">
        <v>1635.95</v>
      </c>
      <c r="O36" s="220">
        <v>12922500</v>
      </c>
      <c r="P36" s="221">
        <v>-4.2919567471485703E-2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45498</v>
      </c>
      <c r="E37" s="217">
        <v>6933.7</v>
      </c>
      <c r="F37" s="217">
        <v>6993.8166666666657</v>
      </c>
      <c r="G37" s="219">
        <v>6857.9833333333318</v>
      </c>
      <c r="H37" s="219">
        <v>6782.2666666666664</v>
      </c>
      <c r="I37" s="219">
        <v>6646.4333333333325</v>
      </c>
      <c r="J37" s="219">
        <v>7069.533333333331</v>
      </c>
      <c r="K37" s="219">
        <v>7205.366666666665</v>
      </c>
      <c r="L37" s="219">
        <v>7281.0833333333303</v>
      </c>
      <c r="M37" s="220">
        <v>7129.65</v>
      </c>
      <c r="N37" s="220">
        <v>6918.1</v>
      </c>
      <c r="O37" s="220">
        <v>10094000</v>
      </c>
      <c r="P37" s="221">
        <v>3.2079957056312468E-2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45498</v>
      </c>
      <c r="E38" s="217">
        <v>3137.75</v>
      </c>
      <c r="F38" s="217">
        <v>3133.75</v>
      </c>
      <c r="G38" s="219">
        <v>3096.6</v>
      </c>
      <c r="H38" s="219">
        <v>3055.45</v>
      </c>
      <c r="I38" s="219">
        <v>3018.2999999999997</v>
      </c>
      <c r="J38" s="219">
        <v>3174.9</v>
      </c>
      <c r="K38" s="219">
        <v>3212.0499999999997</v>
      </c>
      <c r="L38" s="219">
        <v>3253.2000000000003</v>
      </c>
      <c r="M38" s="220">
        <v>3170.9</v>
      </c>
      <c r="N38" s="220">
        <v>3092.6</v>
      </c>
      <c r="O38" s="220">
        <v>2206800</v>
      </c>
      <c r="P38" s="221">
        <v>-4.6008119079837618E-3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45498</v>
      </c>
      <c r="E39" s="217">
        <v>440.45</v>
      </c>
      <c r="F39" s="217">
        <v>441.31666666666666</v>
      </c>
      <c r="G39" s="219">
        <v>436.13333333333333</v>
      </c>
      <c r="H39" s="219">
        <v>431.81666666666666</v>
      </c>
      <c r="I39" s="219">
        <v>426.63333333333333</v>
      </c>
      <c r="J39" s="219">
        <v>445.63333333333333</v>
      </c>
      <c r="K39" s="219">
        <v>450.81666666666661</v>
      </c>
      <c r="L39" s="219">
        <v>455.13333333333333</v>
      </c>
      <c r="M39" s="220">
        <v>446.5</v>
      </c>
      <c r="N39" s="220">
        <v>437</v>
      </c>
      <c r="O39" s="220">
        <v>9713600</v>
      </c>
      <c r="P39" s="221">
        <v>-5.832170001551109E-2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45498</v>
      </c>
      <c r="E40" s="217">
        <v>191.88</v>
      </c>
      <c r="F40" s="217">
        <v>192.18999999999997</v>
      </c>
      <c r="G40" s="219">
        <v>187.88999999999993</v>
      </c>
      <c r="H40" s="219">
        <v>183.89999999999995</v>
      </c>
      <c r="I40" s="219">
        <v>179.59999999999991</v>
      </c>
      <c r="J40" s="219">
        <v>196.17999999999995</v>
      </c>
      <c r="K40" s="219">
        <v>200.47999999999996</v>
      </c>
      <c r="L40" s="219">
        <v>204.46999999999997</v>
      </c>
      <c r="M40" s="220">
        <v>196.49</v>
      </c>
      <c r="N40" s="220">
        <v>188.2</v>
      </c>
      <c r="O40" s="220">
        <v>108547600</v>
      </c>
      <c r="P40" s="221">
        <v>-4.5523931455584005E-2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45498</v>
      </c>
      <c r="E41" s="217">
        <v>250.35</v>
      </c>
      <c r="F41" s="217">
        <v>252.15</v>
      </c>
      <c r="G41" s="219">
        <v>246.75</v>
      </c>
      <c r="H41" s="219">
        <v>243.15</v>
      </c>
      <c r="I41" s="219">
        <v>237.75</v>
      </c>
      <c r="J41" s="219">
        <v>255.75</v>
      </c>
      <c r="K41" s="219">
        <v>261.15000000000003</v>
      </c>
      <c r="L41" s="219">
        <v>264.75</v>
      </c>
      <c r="M41" s="220">
        <v>257.55</v>
      </c>
      <c r="N41" s="220">
        <v>248.55</v>
      </c>
      <c r="O41" s="220">
        <v>171460575</v>
      </c>
      <c r="P41" s="221">
        <v>-5.1175326669168573E-5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45498</v>
      </c>
      <c r="E42" s="217">
        <v>1522.15</v>
      </c>
      <c r="F42" s="217">
        <v>1526.9833333333333</v>
      </c>
      <c r="G42" s="219">
        <v>1513.1166666666668</v>
      </c>
      <c r="H42" s="219">
        <v>1504.0833333333335</v>
      </c>
      <c r="I42" s="219">
        <v>1490.2166666666669</v>
      </c>
      <c r="J42" s="219">
        <v>1536.0166666666667</v>
      </c>
      <c r="K42" s="219">
        <v>1549.883333333333</v>
      </c>
      <c r="L42" s="219">
        <v>1558.9166666666665</v>
      </c>
      <c r="M42" s="220">
        <v>1540.85</v>
      </c>
      <c r="N42" s="220">
        <v>1517.95</v>
      </c>
      <c r="O42" s="220">
        <v>3881625</v>
      </c>
      <c r="P42" s="221">
        <v>-3.0260445943413903E-2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45498</v>
      </c>
      <c r="E43" s="217">
        <v>306.5</v>
      </c>
      <c r="F43" s="217">
        <v>309.84999999999997</v>
      </c>
      <c r="G43" s="219">
        <v>302.34999999999991</v>
      </c>
      <c r="H43" s="219">
        <v>298.19999999999993</v>
      </c>
      <c r="I43" s="219">
        <v>290.69999999999987</v>
      </c>
      <c r="J43" s="219">
        <v>313.99999999999994</v>
      </c>
      <c r="K43" s="219">
        <v>321.50000000000006</v>
      </c>
      <c r="L43" s="219">
        <v>325.64999999999998</v>
      </c>
      <c r="M43" s="220">
        <v>317.35000000000002</v>
      </c>
      <c r="N43" s="220">
        <v>305.7</v>
      </c>
      <c r="O43" s="220">
        <v>154678050</v>
      </c>
      <c r="P43" s="221">
        <v>9.4297511438455536E-3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45498</v>
      </c>
      <c r="E44" s="217">
        <v>523.29999999999995</v>
      </c>
      <c r="F44" s="217">
        <v>524.43333333333328</v>
      </c>
      <c r="G44" s="219">
        <v>518.91666666666652</v>
      </c>
      <c r="H44" s="219">
        <v>514.53333333333319</v>
      </c>
      <c r="I44" s="219">
        <v>509.01666666666642</v>
      </c>
      <c r="J44" s="219">
        <v>528.81666666666661</v>
      </c>
      <c r="K44" s="219">
        <v>534.33333333333326</v>
      </c>
      <c r="L44" s="219">
        <v>538.7166666666667</v>
      </c>
      <c r="M44" s="220">
        <v>529.95000000000005</v>
      </c>
      <c r="N44" s="220">
        <v>520.04999999999995</v>
      </c>
      <c r="O44" s="220">
        <v>20916720</v>
      </c>
      <c r="P44" s="221">
        <v>3.1653583185616611E-3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45498</v>
      </c>
      <c r="E45" s="217">
        <v>1579.5</v>
      </c>
      <c r="F45" s="217">
        <v>1596.4333333333332</v>
      </c>
      <c r="G45" s="219">
        <v>1559.4166666666663</v>
      </c>
      <c r="H45" s="219">
        <v>1539.333333333333</v>
      </c>
      <c r="I45" s="219">
        <v>1502.3166666666662</v>
      </c>
      <c r="J45" s="219">
        <v>1616.5166666666664</v>
      </c>
      <c r="K45" s="219">
        <v>1653.5333333333333</v>
      </c>
      <c r="L45" s="219">
        <v>1673.6166666666666</v>
      </c>
      <c r="M45" s="220">
        <v>1633.45</v>
      </c>
      <c r="N45" s="220">
        <v>1576.35</v>
      </c>
      <c r="O45" s="220">
        <v>8480500</v>
      </c>
      <c r="P45" s="221">
        <v>-1.1769504165938355E-2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45498</v>
      </c>
      <c r="E46" s="217">
        <v>1463</v>
      </c>
      <c r="F46" s="217">
        <v>1465.3333333333333</v>
      </c>
      <c r="G46" s="219">
        <v>1452.6666666666665</v>
      </c>
      <c r="H46" s="219">
        <v>1442.3333333333333</v>
      </c>
      <c r="I46" s="219">
        <v>1429.6666666666665</v>
      </c>
      <c r="J46" s="219">
        <v>1475.6666666666665</v>
      </c>
      <c r="K46" s="219">
        <v>1488.333333333333</v>
      </c>
      <c r="L46" s="219">
        <v>1498.6666666666665</v>
      </c>
      <c r="M46" s="220">
        <v>1478</v>
      </c>
      <c r="N46" s="220">
        <v>1455</v>
      </c>
      <c r="O46" s="220">
        <v>42764725</v>
      </c>
      <c r="P46" s="221">
        <v>-1.9120563048830978E-2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45498</v>
      </c>
      <c r="E47" s="217">
        <v>293.8</v>
      </c>
      <c r="F47" s="217">
        <v>298.26666666666671</v>
      </c>
      <c r="G47" s="219">
        <v>288.18333333333339</v>
      </c>
      <c r="H47" s="219">
        <v>282.56666666666666</v>
      </c>
      <c r="I47" s="219">
        <v>272.48333333333335</v>
      </c>
      <c r="J47" s="219">
        <v>303.88333333333344</v>
      </c>
      <c r="K47" s="219">
        <v>313.96666666666681</v>
      </c>
      <c r="L47" s="219">
        <v>319.58333333333348</v>
      </c>
      <c r="M47" s="220">
        <v>308.35000000000002</v>
      </c>
      <c r="N47" s="220">
        <v>292.64999999999998</v>
      </c>
      <c r="O47" s="220">
        <v>85774500</v>
      </c>
      <c r="P47" s="221">
        <v>7.8963602714373846E-3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45498</v>
      </c>
      <c r="E48" s="217">
        <v>335.2</v>
      </c>
      <c r="F48" s="217">
        <v>337.91666666666669</v>
      </c>
      <c r="G48" s="219">
        <v>331.33333333333337</v>
      </c>
      <c r="H48" s="219">
        <v>327.4666666666667</v>
      </c>
      <c r="I48" s="219">
        <v>320.88333333333338</v>
      </c>
      <c r="J48" s="219">
        <v>341.78333333333336</v>
      </c>
      <c r="K48" s="219">
        <v>348.36666666666673</v>
      </c>
      <c r="L48" s="219">
        <v>352.23333333333335</v>
      </c>
      <c r="M48" s="220">
        <v>344.5</v>
      </c>
      <c r="N48" s="220">
        <v>334.05</v>
      </c>
      <c r="O48" s="220">
        <v>51737500</v>
      </c>
      <c r="P48" s="221">
        <v>1.6853380503144656E-2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45498</v>
      </c>
      <c r="E49" s="217">
        <v>33973.15</v>
      </c>
      <c r="F49" s="217">
        <v>34273.316666666666</v>
      </c>
      <c r="G49" s="219">
        <v>33549.883333333331</v>
      </c>
      <c r="H49" s="219">
        <v>33126.616666666669</v>
      </c>
      <c r="I49" s="219">
        <v>32403.183333333334</v>
      </c>
      <c r="J49" s="219">
        <v>34696.583333333328</v>
      </c>
      <c r="K49" s="219">
        <v>35420.016666666663</v>
      </c>
      <c r="L49" s="219">
        <v>35843.283333333326</v>
      </c>
      <c r="M49" s="220">
        <v>34996.75</v>
      </c>
      <c r="N49" s="220">
        <v>33850.050000000003</v>
      </c>
      <c r="O49" s="220">
        <v>322525</v>
      </c>
      <c r="P49" s="221">
        <v>1.2160677859720697E-2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45498</v>
      </c>
      <c r="E50" s="217">
        <v>304.05</v>
      </c>
      <c r="F50" s="217">
        <v>308.46666666666664</v>
      </c>
      <c r="G50" s="219">
        <v>297.93333333333328</v>
      </c>
      <c r="H50" s="219">
        <v>291.81666666666666</v>
      </c>
      <c r="I50" s="219">
        <v>281.2833333333333</v>
      </c>
      <c r="J50" s="219">
        <v>314.58333333333326</v>
      </c>
      <c r="K50" s="219">
        <v>325.11666666666667</v>
      </c>
      <c r="L50" s="219">
        <v>331.23333333333323</v>
      </c>
      <c r="M50" s="220">
        <v>319</v>
      </c>
      <c r="N50" s="220">
        <v>302.35000000000002</v>
      </c>
      <c r="O50" s="220">
        <v>73677600</v>
      </c>
      <c r="P50" s="221">
        <v>-1.7663434770087357E-2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45498</v>
      </c>
      <c r="E51" s="217">
        <v>5877.65</v>
      </c>
      <c r="F51" s="217">
        <v>5901.2</v>
      </c>
      <c r="G51" s="219">
        <v>5828.5</v>
      </c>
      <c r="H51" s="219">
        <v>5779.35</v>
      </c>
      <c r="I51" s="219">
        <v>5706.6500000000005</v>
      </c>
      <c r="J51" s="219">
        <v>5950.3499999999995</v>
      </c>
      <c r="K51" s="219">
        <v>6023.0499999999984</v>
      </c>
      <c r="L51" s="219">
        <v>6072.1999999999989</v>
      </c>
      <c r="M51" s="220">
        <v>5973.9</v>
      </c>
      <c r="N51" s="220">
        <v>5852.05</v>
      </c>
      <c r="O51" s="220">
        <v>2586600</v>
      </c>
      <c r="P51" s="221">
        <v>-4.8476454293628806E-3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45498</v>
      </c>
      <c r="E52" s="217">
        <v>724.75</v>
      </c>
      <c r="F52" s="217">
        <v>735.81666666666661</v>
      </c>
      <c r="G52" s="219">
        <v>711.03333333333319</v>
      </c>
      <c r="H52" s="219">
        <v>697.31666666666661</v>
      </c>
      <c r="I52" s="219">
        <v>672.53333333333319</v>
      </c>
      <c r="J52" s="219">
        <v>749.53333333333319</v>
      </c>
      <c r="K52" s="219">
        <v>774.31666666666649</v>
      </c>
      <c r="L52" s="219">
        <v>788.03333333333319</v>
      </c>
      <c r="M52" s="220">
        <v>760.6</v>
      </c>
      <c r="N52" s="220">
        <v>722.1</v>
      </c>
      <c r="O52" s="220">
        <v>10832000</v>
      </c>
      <c r="P52" s="221">
        <v>-5.0740513539567086E-2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45498</v>
      </c>
      <c r="E53" s="217">
        <v>112.93</v>
      </c>
      <c r="F53" s="217">
        <v>114.10666666666668</v>
      </c>
      <c r="G53" s="219">
        <v>111.23333333333336</v>
      </c>
      <c r="H53" s="219">
        <v>109.53666666666668</v>
      </c>
      <c r="I53" s="219">
        <v>106.66333333333336</v>
      </c>
      <c r="J53" s="219">
        <v>115.80333333333337</v>
      </c>
      <c r="K53" s="219">
        <v>118.6766666666667</v>
      </c>
      <c r="L53" s="219">
        <v>120.37333333333338</v>
      </c>
      <c r="M53" s="220">
        <v>116.98</v>
      </c>
      <c r="N53" s="220">
        <v>112.41</v>
      </c>
      <c r="O53" s="220">
        <v>306787500</v>
      </c>
      <c r="P53" s="221">
        <v>-2.6495598346434768E-2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45498</v>
      </c>
      <c r="E54" s="217">
        <v>848.75</v>
      </c>
      <c r="F54" s="217">
        <v>858.1</v>
      </c>
      <c r="G54" s="219">
        <v>834</v>
      </c>
      <c r="H54" s="219">
        <v>819.25</v>
      </c>
      <c r="I54" s="219">
        <v>795.15</v>
      </c>
      <c r="J54" s="219">
        <v>872.85</v>
      </c>
      <c r="K54" s="219">
        <v>896.95000000000016</v>
      </c>
      <c r="L54" s="219">
        <v>911.7</v>
      </c>
      <c r="M54" s="220">
        <v>882.2</v>
      </c>
      <c r="N54" s="220">
        <v>843.35</v>
      </c>
      <c r="O54" s="220">
        <v>6357975</v>
      </c>
      <c r="P54" s="221">
        <v>2.0341104678454076E-2</v>
      </c>
    </row>
    <row r="55" spans="1:16" ht="12.75" customHeight="1">
      <c r="A55" s="213">
        <v>45</v>
      </c>
      <c r="B55" s="225" t="s">
        <v>840</v>
      </c>
      <c r="C55" s="217" t="s">
        <v>89</v>
      </c>
      <c r="D55" s="218">
        <v>45498</v>
      </c>
      <c r="E55" s="217">
        <v>490.65</v>
      </c>
      <c r="F55" s="217">
        <v>499.05</v>
      </c>
      <c r="G55" s="219">
        <v>479.45000000000005</v>
      </c>
      <c r="H55" s="219">
        <v>468.25000000000006</v>
      </c>
      <c r="I55" s="219">
        <v>448.65000000000009</v>
      </c>
      <c r="J55" s="219">
        <v>510.25</v>
      </c>
      <c r="K55" s="219">
        <v>529.85</v>
      </c>
      <c r="L55" s="219">
        <v>541.04999999999995</v>
      </c>
      <c r="M55" s="220">
        <v>518.65</v>
      </c>
      <c r="N55" s="220">
        <v>487.85</v>
      </c>
      <c r="O55" s="220">
        <v>10748300</v>
      </c>
      <c r="P55" s="221">
        <v>-2.6836401169791847E-2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45498</v>
      </c>
      <c r="E56" s="217">
        <v>1426.2</v>
      </c>
      <c r="F56" s="217">
        <v>1435.05</v>
      </c>
      <c r="G56" s="219">
        <v>1414.1</v>
      </c>
      <c r="H56" s="219">
        <v>1402</v>
      </c>
      <c r="I56" s="219">
        <v>1381.05</v>
      </c>
      <c r="J56" s="219">
        <v>1447.1499999999999</v>
      </c>
      <c r="K56" s="219">
        <v>1468.1000000000001</v>
      </c>
      <c r="L56" s="219">
        <v>1480.1999999999998</v>
      </c>
      <c r="M56" s="220">
        <v>1456</v>
      </c>
      <c r="N56" s="220">
        <v>1422.95</v>
      </c>
      <c r="O56" s="220">
        <v>8746875</v>
      </c>
      <c r="P56" s="221">
        <v>-9.2035398230088487E-3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45498</v>
      </c>
      <c r="E57" s="217">
        <v>1484.65</v>
      </c>
      <c r="F57" s="217">
        <v>1491.2833333333335</v>
      </c>
      <c r="G57" s="219">
        <v>1473.416666666667</v>
      </c>
      <c r="H57" s="219">
        <v>1462.1833333333334</v>
      </c>
      <c r="I57" s="219">
        <v>1444.3166666666668</v>
      </c>
      <c r="J57" s="219">
        <v>1502.5166666666671</v>
      </c>
      <c r="K57" s="219">
        <v>1520.3833333333334</v>
      </c>
      <c r="L57" s="219">
        <v>1531.6166666666672</v>
      </c>
      <c r="M57" s="220">
        <v>1509.15</v>
      </c>
      <c r="N57" s="220">
        <v>1480.05</v>
      </c>
      <c r="O57" s="220">
        <v>10853050</v>
      </c>
      <c r="P57" s="221">
        <v>-4.5310916353663629E-3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45498</v>
      </c>
      <c r="E58" s="217">
        <v>487.55</v>
      </c>
      <c r="F58" s="217">
        <v>493.2833333333333</v>
      </c>
      <c r="G58" s="219">
        <v>480.81666666666661</v>
      </c>
      <c r="H58" s="219">
        <v>474.08333333333331</v>
      </c>
      <c r="I58" s="219">
        <v>461.61666666666662</v>
      </c>
      <c r="J58" s="219">
        <v>500.01666666666659</v>
      </c>
      <c r="K58" s="219">
        <v>512.48333333333335</v>
      </c>
      <c r="L58" s="219">
        <v>519.21666666666658</v>
      </c>
      <c r="M58" s="220">
        <v>505.75</v>
      </c>
      <c r="N58" s="220">
        <v>486.55</v>
      </c>
      <c r="O58" s="220">
        <v>54543300</v>
      </c>
      <c r="P58" s="221">
        <v>-6.7686424474187384E-3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45498</v>
      </c>
      <c r="E59" s="217">
        <v>5931.95</v>
      </c>
      <c r="F59" s="217">
        <v>5977.55</v>
      </c>
      <c r="G59" s="219">
        <v>5859.6</v>
      </c>
      <c r="H59" s="219">
        <v>5787.25</v>
      </c>
      <c r="I59" s="219">
        <v>5669.3</v>
      </c>
      <c r="J59" s="219">
        <v>6049.9000000000005</v>
      </c>
      <c r="K59" s="219">
        <v>6167.8499999999995</v>
      </c>
      <c r="L59" s="219">
        <v>6240.2000000000007</v>
      </c>
      <c r="M59" s="220">
        <v>6095.5</v>
      </c>
      <c r="N59" s="220">
        <v>5905.2</v>
      </c>
      <c r="O59" s="220">
        <v>2344050</v>
      </c>
      <c r="P59" s="221">
        <v>1.7780382962094568E-2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45498</v>
      </c>
      <c r="E60" s="217">
        <v>3120</v>
      </c>
      <c r="F60" s="217">
        <v>3121.3666666666668</v>
      </c>
      <c r="G60" s="219">
        <v>3083.8833333333337</v>
      </c>
      <c r="H60" s="219">
        <v>3047.7666666666669</v>
      </c>
      <c r="I60" s="219">
        <v>3010.2833333333338</v>
      </c>
      <c r="J60" s="219">
        <v>3157.4833333333336</v>
      </c>
      <c r="K60" s="219">
        <v>3194.9666666666672</v>
      </c>
      <c r="L60" s="219">
        <v>3231.0833333333335</v>
      </c>
      <c r="M60" s="220">
        <v>3158.85</v>
      </c>
      <c r="N60" s="220">
        <v>3085.25</v>
      </c>
      <c r="O60" s="220">
        <v>3658200</v>
      </c>
      <c r="P60" s="221">
        <v>4.6770155232849275E-2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45498</v>
      </c>
      <c r="E61" s="217">
        <v>1011.35</v>
      </c>
      <c r="F61" s="217">
        <v>1020.8666666666668</v>
      </c>
      <c r="G61" s="219">
        <v>998.03333333333353</v>
      </c>
      <c r="H61" s="219">
        <v>984.7166666666667</v>
      </c>
      <c r="I61" s="219">
        <v>961.88333333333344</v>
      </c>
      <c r="J61" s="219">
        <v>1034.1833333333336</v>
      </c>
      <c r="K61" s="219">
        <v>1057.0166666666667</v>
      </c>
      <c r="L61" s="219">
        <v>1070.3333333333337</v>
      </c>
      <c r="M61" s="220">
        <v>1043.7</v>
      </c>
      <c r="N61" s="220">
        <v>1007.55</v>
      </c>
      <c r="O61" s="220">
        <v>21187000</v>
      </c>
      <c r="P61" s="221">
        <v>-2.0724412415807076E-3</v>
      </c>
    </row>
    <row r="62" spans="1:16" ht="12.75" customHeight="1">
      <c r="A62" s="213">
        <v>52</v>
      </c>
      <c r="B62" s="225" t="s">
        <v>840</v>
      </c>
      <c r="C62" s="222" t="s">
        <v>96</v>
      </c>
      <c r="D62" s="218">
        <v>45498</v>
      </c>
      <c r="E62" s="217">
        <v>1591.8</v>
      </c>
      <c r="F62" s="217">
        <v>1586.7833333333335</v>
      </c>
      <c r="G62" s="219">
        <v>1565.416666666667</v>
      </c>
      <c r="H62" s="219">
        <v>1539.0333333333335</v>
      </c>
      <c r="I62" s="219">
        <v>1517.666666666667</v>
      </c>
      <c r="J62" s="219">
        <v>1613.166666666667</v>
      </c>
      <c r="K62" s="219">
        <v>1634.5333333333333</v>
      </c>
      <c r="L62" s="219">
        <v>1660.916666666667</v>
      </c>
      <c r="M62" s="220">
        <v>1608.15</v>
      </c>
      <c r="N62" s="220">
        <v>1560.4</v>
      </c>
      <c r="O62" s="220">
        <v>4991700</v>
      </c>
      <c r="P62" s="221">
        <v>-6.270903010033445E-3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45498</v>
      </c>
      <c r="E63" s="217">
        <v>427.6</v>
      </c>
      <c r="F63" s="217">
        <v>429</v>
      </c>
      <c r="G63" s="219">
        <v>421</v>
      </c>
      <c r="H63" s="219">
        <v>414.4</v>
      </c>
      <c r="I63" s="219">
        <v>406.4</v>
      </c>
      <c r="J63" s="219">
        <v>435.6</v>
      </c>
      <c r="K63" s="219">
        <v>443.6</v>
      </c>
      <c r="L63" s="219">
        <v>450.20000000000005</v>
      </c>
      <c r="M63" s="220">
        <v>437</v>
      </c>
      <c r="N63" s="220">
        <v>422.4</v>
      </c>
      <c r="O63" s="220">
        <v>24262200</v>
      </c>
      <c r="P63" s="221">
        <v>-4.2684659090909093E-2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45498</v>
      </c>
      <c r="E64" s="217">
        <v>155.59</v>
      </c>
      <c r="F64" s="217">
        <v>156.20333333333335</v>
      </c>
      <c r="G64" s="219">
        <v>153.69666666666669</v>
      </c>
      <c r="H64" s="219">
        <v>151.80333333333334</v>
      </c>
      <c r="I64" s="219">
        <v>149.29666666666668</v>
      </c>
      <c r="J64" s="219">
        <v>158.09666666666669</v>
      </c>
      <c r="K64" s="219">
        <v>160.60333333333335</v>
      </c>
      <c r="L64" s="219">
        <v>162.4966666666667</v>
      </c>
      <c r="M64" s="220">
        <v>158.71</v>
      </c>
      <c r="N64" s="220">
        <v>154.31</v>
      </c>
      <c r="O64" s="220">
        <v>30050000</v>
      </c>
      <c r="P64" s="221">
        <v>-4.3602800763844686E-2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45498</v>
      </c>
      <c r="E65" s="217">
        <v>3566.4</v>
      </c>
      <c r="F65" s="217">
        <v>3652.3000000000006</v>
      </c>
      <c r="G65" s="219">
        <v>3470.6500000000015</v>
      </c>
      <c r="H65" s="219">
        <v>3374.900000000001</v>
      </c>
      <c r="I65" s="219">
        <v>3193.2500000000018</v>
      </c>
      <c r="J65" s="219">
        <v>3748.0500000000011</v>
      </c>
      <c r="K65" s="219">
        <v>3929.7</v>
      </c>
      <c r="L65" s="219">
        <v>4025.4500000000007</v>
      </c>
      <c r="M65" s="220">
        <v>3833.95</v>
      </c>
      <c r="N65" s="220">
        <v>3556.55</v>
      </c>
      <c r="O65" s="220">
        <v>5059800</v>
      </c>
      <c r="P65" s="221">
        <v>5.4190886930433155E-2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45498</v>
      </c>
      <c r="E66" s="217">
        <v>634.20000000000005</v>
      </c>
      <c r="F66" s="217">
        <v>638.08333333333337</v>
      </c>
      <c r="G66" s="219">
        <v>629.41666666666674</v>
      </c>
      <c r="H66" s="219">
        <v>624.63333333333333</v>
      </c>
      <c r="I66" s="219">
        <v>615.9666666666667</v>
      </c>
      <c r="J66" s="219">
        <v>642.86666666666679</v>
      </c>
      <c r="K66" s="219">
        <v>651.53333333333353</v>
      </c>
      <c r="L66" s="219">
        <v>656.31666666666683</v>
      </c>
      <c r="M66" s="220">
        <v>646.75</v>
      </c>
      <c r="N66" s="220">
        <v>633.29999999999995</v>
      </c>
      <c r="O66" s="220">
        <v>16077500</v>
      </c>
      <c r="P66" s="221">
        <v>-9.3961799137399875E-3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45498</v>
      </c>
      <c r="E67" s="217">
        <v>1815.25</v>
      </c>
      <c r="F67" s="217">
        <v>1855.0833333333333</v>
      </c>
      <c r="G67" s="219">
        <v>1762.1666666666665</v>
      </c>
      <c r="H67" s="219">
        <v>1709.0833333333333</v>
      </c>
      <c r="I67" s="219">
        <v>1616.1666666666665</v>
      </c>
      <c r="J67" s="219">
        <v>1908.1666666666665</v>
      </c>
      <c r="K67" s="219">
        <v>2001.083333333333</v>
      </c>
      <c r="L67" s="219">
        <v>2054.1666666666665</v>
      </c>
      <c r="M67" s="220">
        <v>1948</v>
      </c>
      <c r="N67" s="220">
        <v>1802</v>
      </c>
      <c r="O67" s="220">
        <v>4096125</v>
      </c>
      <c r="P67" s="221">
        <v>-8.9157952669234999E-2</v>
      </c>
    </row>
    <row r="68" spans="1:16" ht="12.75" customHeight="1">
      <c r="A68" s="213">
        <v>58</v>
      </c>
      <c r="B68" s="225" t="s">
        <v>840</v>
      </c>
      <c r="C68" s="222" t="s">
        <v>102</v>
      </c>
      <c r="D68" s="218">
        <v>45498</v>
      </c>
      <c r="E68" s="217">
        <v>2787.8</v>
      </c>
      <c r="F68" s="217">
        <v>2802.6666666666665</v>
      </c>
      <c r="G68" s="219">
        <v>2753.333333333333</v>
      </c>
      <c r="H68" s="219">
        <v>2718.8666666666663</v>
      </c>
      <c r="I68" s="219">
        <v>2669.5333333333328</v>
      </c>
      <c r="J68" s="219">
        <v>2837.1333333333332</v>
      </c>
      <c r="K68" s="219">
        <v>2886.4666666666662</v>
      </c>
      <c r="L68" s="219">
        <v>2920.9333333333334</v>
      </c>
      <c r="M68" s="220">
        <v>2852</v>
      </c>
      <c r="N68" s="220">
        <v>2768.2</v>
      </c>
      <c r="O68" s="220">
        <v>2148300</v>
      </c>
      <c r="P68" s="221">
        <v>-5.5277044854881267E-2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45498</v>
      </c>
      <c r="E69" s="217">
        <v>4515.8500000000004</v>
      </c>
      <c r="F69" s="217">
        <v>4538.4833333333336</v>
      </c>
      <c r="G69" s="219">
        <v>4477.3166666666675</v>
      </c>
      <c r="H69" s="219">
        <v>4438.7833333333338</v>
      </c>
      <c r="I69" s="219">
        <v>4377.6166666666677</v>
      </c>
      <c r="J69" s="219">
        <v>4577.0166666666673</v>
      </c>
      <c r="K69" s="219">
        <v>4638.1833333333334</v>
      </c>
      <c r="L69" s="219">
        <v>4676.7166666666672</v>
      </c>
      <c r="M69" s="220">
        <v>4599.6499999999996</v>
      </c>
      <c r="N69" s="220">
        <v>4499.95</v>
      </c>
      <c r="O69" s="220">
        <v>2706600</v>
      </c>
      <c r="P69" s="221">
        <v>-1.2982277003865509E-2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45498</v>
      </c>
      <c r="E70" s="217">
        <v>11293.6</v>
      </c>
      <c r="F70" s="217">
        <v>11503.35</v>
      </c>
      <c r="G70" s="219">
        <v>11031.7</v>
      </c>
      <c r="H70" s="219">
        <v>10769.800000000001</v>
      </c>
      <c r="I70" s="219">
        <v>10298.150000000001</v>
      </c>
      <c r="J70" s="219">
        <v>11765.25</v>
      </c>
      <c r="K70" s="219">
        <v>12236.899999999998</v>
      </c>
      <c r="L70" s="219">
        <v>12498.8</v>
      </c>
      <c r="M70" s="220">
        <v>11975</v>
      </c>
      <c r="N70" s="220">
        <v>11241.45</v>
      </c>
      <c r="O70" s="220">
        <v>2135100</v>
      </c>
      <c r="P70" s="221">
        <v>5.7608480285318009E-2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45498</v>
      </c>
      <c r="E71" s="217">
        <v>815.25</v>
      </c>
      <c r="F71" s="217">
        <v>823.94999999999993</v>
      </c>
      <c r="G71" s="219">
        <v>800.09999999999991</v>
      </c>
      <c r="H71" s="219">
        <v>784.94999999999993</v>
      </c>
      <c r="I71" s="219">
        <v>761.09999999999991</v>
      </c>
      <c r="J71" s="219">
        <v>839.09999999999991</v>
      </c>
      <c r="K71" s="219">
        <v>862.95</v>
      </c>
      <c r="L71" s="219">
        <v>878.09999999999991</v>
      </c>
      <c r="M71" s="220">
        <v>847.8</v>
      </c>
      <c r="N71" s="220">
        <v>808.8</v>
      </c>
      <c r="O71" s="220">
        <v>42275475</v>
      </c>
      <c r="P71" s="221">
        <v>2.2406225059856344E-2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45498</v>
      </c>
      <c r="E72" s="217">
        <v>6621.45</v>
      </c>
      <c r="F72" s="217">
        <v>6646.7333333333336</v>
      </c>
      <c r="G72" s="219">
        <v>6583.9666666666672</v>
      </c>
      <c r="H72" s="219">
        <v>6546.4833333333336</v>
      </c>
      <c r="I72" s="219">
        <v>6483.7166666666672</v>
      </c>
      <c r="J72" s="219">
        <v>6684.2166666666672</v>
      </c>
      <c r="K72" s="219">
        <v>6746.9833333333336</v>
      </c>
      <c r="L72" s="219">
        <v>6784.4666666666672</v>
      </c>
      <c r="M72" s="220">
        <v>6709.5</v>
      </c>
      <c r="N72" s="220">
        <v>6609.25</v>
      </c>
      <c r="O72" s="220">
        <v>3366750</v>
      </c>
      <c r="P72" s="221">
        <v>-1.7903372835004559E-2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45498</v>
      </c>
      <c r="E73" s="217">
        <v>4830.1499999999996</v>
      </c>
      <c r="F73" s="217">
        <v>4861.166666666667</v>
      </c>
      <c r="G73" s="219">
        <v>4787.3333333333339</v>
      </c>
      <c r="H73" s="219">
        <v>4744.5166666666673</v>
      </c>
      <c r="I73" s="219">
        <v>4670.6833333333343</v>
      </c>
      <c r="J73" s="219">
        <v>4903.9833333333336</v>
      </c>
      <c r="K73" s="219">
        <v>4977.8166666666675</v>
      </c>
      <c r="L73" s="219">
        <v>5020.6333333333332</v>
      </c>
      <c r="M73" s="220">
        <v>4935</v>
      </c>
      <c r="N73" s="220">
        <v>4818.3500000000004</v>
      </c>
      <c r="O73" s="220">
        <v>3715775</v>
      </c>
      <c r="P73" s="221">
        <v>7.4925327798309113E-2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45498</v>
      </c>
      <c r="E74" s="217">
        <v>3923.35</v>
      </c>
      <c r="F74" s="217">
        <v>3955.4166666666665</v>
      </c>
      <c r="G74" s="219">
        <v>3881.9333333333329</v>
      </c>
      <c r="H74" s="219">
        <v>3840.5166666666664</v>
      </c>
      <c r="I74" s="219">
        <v>3767.0333333333328</v>
      </c>
      <c r="J74" s="219">
        <v>3996.833333333333</v>
      </c>
      <c r="K74" s="219">
        <v>4070.3166666666666</v>
      </c>
      <c r="L74" s="219">
        <v>4111.7333333333336</v>
      </c>
      <c r="M74" s="220">
        <v>4028.9</v>
      </c>
      <c r="N74" s="220">
        <v>3914</v>
      </c>
      <c r="O74" s="220">
        <v>1541925</v>
      </c>
      <c r="P74" s="221">
        <v>2.9185022026431719E-2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45498</v>
      </c>
      <c r="E75" s="217">
        <v>539.15</v>
      </c>
      <c r="F75" s="217">
        <v>546.61666666666667</v>
      </c>
      <c r="G75" s="219">
        <v>529.2833333333333</v>
      </c>
      <c r="H75" s="219">
        <v>519.41666666666663</v>
      </c>
      <c r="I75" s="219">
        <v>502.08333333333326</v>
      </c>
      <c r="J75" s="219">
        <v>556.48333333333335</v>
      </c>
      <c r="K75" s="219">
        <v>573.81666666666661</v>
      </c>
      <c r="L75" s="219">
        <v>583.68333333333339</v>
      </c>
      <c r="M75" s="220">
        <v>563.95000000000005</v>
      </c>
      <c r="N75" s="220">
        <v>536.75</v>
      </c>
      <c r="O75" s="220">
        <v>28337400</v>
      </c>
      <c r="P75" s="221">
        <v>-2.0165556731188149E-2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45498</v>
      </c>
      <c r="E76" s="217">
        <v>191.93</v>
      </c>
      <c r="F76" s="217">
        <v>193.34</v>
      </c>
      <c r="G76" s="219">
        <v>189.8</v>
      </c>
      <c r="H76" s="219">
        <v>187.67000000000002</v>
      </c>
      <c r="I76" s="219">
        <v>184.13000000000002</v>
      </c>
      <c r="J76" s="219">
        <v>195.47</v>
      </c>
      <c r="K76" s="219">
        <v>199.01000000000002</v>
      </c>
      <c r="L76" s="219">
        <v>201.14</v>
      </c>
      <c r="M76" s="220">
        <v>196.88</v>
      </c>
      <c r="N76" s="220">
        <v>191.21</v>
      </c>
      <c r="O76" s="220">
        <v>95420000</v>
      </c>
      <c r="P76" s="221">
        <v>2.3929606180920701E-2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45498</v>
      </c>
      <c r="E77" s="217">
        <v>219.57</v>
      </c>
      <c r="F77" s="217">
        <v>222.38</v>
      </c>
      <c r="G77" s="219">
        <v>216.14</v>
      </c>
      <c r="H77" s="219">
        <v>212.70999999999998</v>
      </c>
      <c r="I77" s="219">
        <v>206.46999999999997</v>
      </c>
      <c r="J77" s="219">
        <v>225.81</v>
      </c>
      <c r="K77" s="219">
        <v>232.05</v>
      </c>
      <c r="L77" s="219">
        <v>235.48000000000002</v>
      </c>
      <c r="M77" s="220">
        <v>228.62</v>
      </c>
      <c r="N77" s="220">
        <v>218.95</v>
      </c>
      <c r="O77" s="220">
        <v>129230025</v>
      </c>
      <c r="P77" s="221">
        <v>6.730905483916679E-4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45498</v>
      </c>
      <c r="E78" s="217">
        <v>1412.5</v>
      </c>
      <c r="F78" s="217">
        <v>1405.3666666666668</v>
      </c>
      <c r="G78" s="219">
        <v>1390.9333333333336</v>
      </c>
      <c r="H78" s="219">
        <v>1369.3666666666668</v>
      </c>
      <c r="I78" s="219">
        <v>1354.9333333333336</v>
      </c>
      <c r="J78" s="219">
        <v>1426.9333333333336</v>
      </c>
      <c r="K78" s="219">
        <v>1441.366666666667</v>
      </c>
      <c r="L78" s="219">
        <v>1462.9333333333336</v>
      </c>
      <c r="M78" s="220">
        <v>1419.8</v>
      </c>
      <c r="N78" s="220">
        <v>1383.8</v>
      </c>
      <c r="O78" s="220">
        <v>4914050</v>
      </c>
      <c r="P78" s="221">
        <v>-4.0622788393489033E-2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45498</v>
      </c>
      <c r="E79" s="217">
        <v>91.99</v>
      </c>
      <c r="F79" s="217">
        <v>92.96</v>
      </c>
      <c r="G79" s="219">
        <v>90.529999999999987</v>
      </c>
      <c r="H79" s="219">
        <v>89.07</v>
      </c>
      <c r="I79" s="219">
        <v>86.639999999999986</v>
      </c>
      <c r="J79" s="219">
        <v>94.419999999999987</v>
      </c>
      <c r="K79" s="219">
        <v>96.85</v>
      </c>
      <c r="L79" s="219">
        <v>98.309999999999988</v>
      </c>
      <c r="M79" s="220">
        <v>95.39</v>
      </c>
      <c r="N79" s="220">
        <v>91.5</v>
      </c>
      <c r="O79" s="220">
        <v>215448750</v>
      </c>
      <c r="P79" s="221">
        <v>-4.5647082274380822E-2</v>
      </c>
    </row>
    <row r="80" spans="1:16" ht="12.75" customHeight="1">
      <c r="A80" s="213">
        <v>70</v>
      </c>
      <c r="B80" s="225" t="s">
        <v>840</v>
      </c>
      <c r="C80" s="223" t="s">
        <v>116</v>
      </c>
      <c r="D80" s="218">
        <v>45498</v>
      </c>
      <c r="E80" s="217">
        <v>663.85</v>
      </c>
      <c r="F80" s="217">
        <v>668.71666666666658</v>
      </c>
      <c r="G80" s="219">
        <v>653.43333333333317</v>
      </c>
      <c r="H80" s="219">
        <v>643.01666666666654</v>
      </c>
      <c r="I80" s="219">
        <v>627.73333333333312</v>
      </c>
      <c r="J80" s="219">
        <v>679.13333333333321</v>
      </c>
      <c r="K80" s="219">
        <v>694.41666666666674</v>
      </c>
      <c r="L80" s="219">
        <v>704.83333333333326</v>
      </c>
      <c r="M80" s="220">
        <v>684</v>
      </c>
      <c r="N80" s="220">
        <v>658.3</v>
      </c>
      <c r="O80" s="220">
        <v>6973200</v>
      </c>
      <c r="P80" s="221">
        <v>-2.9491586755925458E-2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45498</v>
      </c>
      <c r="E81" s="217">
        <v>1448.8</v>
      </c>
      <c r="F81" s="217">
        <v>1452.3</v>
      </c>
      <c r="G81" s="219">
        <v>1430.4499999999998</v>
      </c>
      <c r="H81" s="219">
        <v>1412.1</v>
      </c>
      <c r="I81" s="219">
        <v>1390.2499999999998</v>
      </c>
      <c r="J81" s="219">
        <v>1470.6499999999999</v>
      </c>
      <c r="K81" s="219">
        <v>1492.4999999999998</v>
      </c>
      <c r="L81" s="219">
        <v>1510.85</v>
      </c>
      <c r="M81" s="220">
        <v>1474.15</v>
      </c>
      <c r="N81" s="220">
        <v>1433.95</v>
      </c>
      <c r="O81" s="220">
        <v>5807000</v>
      </c>
      <c r="P81" s="221">
        <v>-1.064826646221995E-2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45498</v>
      </c>
      <c r="E82" s="217">
        <v>3252.15</v>
      </c>
      <c r="F82" s="217">
        <v>3286.85</v>
      </c>
      <c r="G82" s="219">
        <v>3211.6</v>
      </c>
      <c r="H82" s="219">
        <v>3171.05</v>
      </c>
      <c r="I82" s="219">
        <v>3095.8</v>
      </c>
      <c r="J82" s="219">
        <v>3327.3999999999996</v>
      </c>
      <c r="K82" s="219">
        <v>3402.6499999999996</v>
      </c>
      <c r="L82" s="219">
        <v>3443.1999999999994</v>
      </c>
      <c r="M82" s="220">
        <v>3362.1</v>
      </c>
      <c r="N82" s="220">
        <v>3246.3</v>
      </c>
      <c r="O82" s="220">
        <v>3707100</v>
      </c>
      <c r="P82" s="221">
        <v>2.0438498699368264E-2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45498</v>
      </c>
      <c r="E83" s="217">
        <v>502.85</v>
      </c>
      <c r="F83" s="217">
        <v>507.7166666666667</v>
      </c>
      <c r="G83" s="219">
        <v>495.53333333333342</v>
      </c>
      <c r="H83" s="219">
        <v>488.2166666666667</v>
      </c>
      <c r="I83" s="219">
        <v>476.03333333333342</v>
      </c>
      <c r="J83" s="219">
        <v>515.03333333333342</v>
      </c>
      <c r="K83" s="219">
        <v>527.21666666666681</v>
      </c>
      <c r="L83" s="219">
        <v>534.53333333333342</v>
      </c>
      <c r="M83" s="220">
        <v>519.9</v>
      </c>
      <c r="N83" s="220">
        <v>500.4</v>
      </c>
      <c r="O83" s="220">
        <v>10502000</v>
      </c>
      <c r="P83" s="221">
        <v>-4.0036563071297986E-2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45498</v>
      </c>
      <c r="E84" s="217">
        <v>2748.45</v>
      </c>
      <c r="F84" s="217">
        <v>2763.9166666666665</v>
      </c>
      <c r="G84" s="219">
        <v>2725.9833333333331</v>
      </c>
      <c r="H84" s="219">
        <v>2703.5166666666664</v>
      </c>
      <c r="I84" s="219">
        <v>2665.583333333333</v>
      </c>
      <c r="J84" s="219">
        <v>2786.3833333333332</v>
      </c>
      <c r="K84" s="219">
        <v>2824.3166666666666</v>
      </c>
      <c r="L84" s="219">
        <v>2846.7833333333333</v>
      </c>
      <c r="M84" s="220">
        <v>2801.85</v>
      </c>
      <c r="N84" s="220">
        <v>2741.45</v>
      </c>
      <c r="O84" s="220">
        <v>10117250</v>
      </c>
      <c r="P84" s="221">
        <v>-1.4369565746852091E-2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45498</v>
      </c>
      <c r="E85" s="217">
        <v>620.1</v>
      </c>
      <c r="F85" s="217">
        <v>623.93333333333339</v>
      </c>
      <c r="G85" s="219">
        <v>610.51666666666677</v>
      </c>
      <c r="H85" s="219">
        <v>600.93333333333339</v>
      </c>
      <c r="I85" s="219">
        <v>587.51666666666677</v>
      </c>
      <c r="J85" s="219">
        <v>633.51666666666677</v>
      </c>
      <c r="K85" s="219">
        <v>646.93333333333328</v>
      </c>
      <c r="L85" s="219">
        <v>656.51666666666677</v>
      </c>
      <c r="M85" s="220">
        <v>637.35</v>
      </c>
      <c r="N85" s="220">
        <v>614.35</v>
      </c>
      <c r="O85" s="220">
        <v>10967500</v>
      </c>
      <c r="P85" s="221">
        <v>-2.46776345042241E-2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45498</v>
      </c>
      <c r="E86" s="217">
        <v>4795.2</v>
      </c>
      <c r="F86" s="217">
        <v>4858.0666666666666</v>
      </c>
      <c r="G86" s="219">
        <v>4698.3833333333332</v>
      </c>
      <c r="H86" s="219">
        <v>4601.5666666666666</v>
      </c>
      <c r="I86" s="219">
        <v>4441.8833333333332</v>
      </c>
      <c r="J86" s="219">
        <v>4954.8833333333332</v>
      </c>
      <c r="K86" s="219">
        <v>5114.5666666666657</v>
      </c>
      <c r="L86" s="219">
        <v>5211.3833333333332</v>
      </c>
      <c r="M86" s="220">
        <v>5017.75</v>
      </c>
      <c r="N86" s="220">
        <v>4761.25</v>
      </c>
      <c r="O86" s="220">
        <v>14547000</v>
      </c>
      <c r="P86" s="221">
        <v>-0.10775402053508998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45498</v>
      </c>
      <c r="E87" s="217">
        <v>1770.25</v>
      </c>
      <c r="F87" s="217">
        <v>1807.45</v>
      </c>
      <c r="G87" s="219">
        <v>1727.9</v>
      </c>
      <c r="H87" s="219">
        <v>1685.55</v>
      </c>
      <c r="I87" s="219">
        <v>1606</v>
      </c>
      <c r="J87" s="219">
        <v>1849.8000000000002</v>
      </c>
      <c r="K87" s="219">
        <v>1929.35</v>
      </c>
      <c r="L87" s="219">
        <v>1971.7000000000003</v>
      </c>
      <c r="M87" s="220">
        <v>1887</v>
      </c>
      <c r="N87" s="220">
        <v>1765.1</v>
      </c>
      <c r="O87" s="220">
        <v>8741500</v>
      </c>
      <c r="P87" s="221">
        <v>7.4334447389650801E-3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45498</v>
      </c>
      <c r="E88" s="217">
        <v>1581.35</v>
      </c>
      <c r="F88" s="217">
        <v>1587.3500000000001</v>
      </c>
      <c r="G88" s="219">
        <v>1570.9500000000003</v>
      </c>
      <c r="H88" s="219">
        <v>1560.5500000000002</v>
      </c>
      <c r="I88" s="219">
        <v>1544.1500000000003</v>
      </c>
      <c r="J88" s="219">
        <v>1597.7500000000002</v>
      </c>
      <c r="K88" s="219">
        <v>1614.1500000000003</v>
      </c>
      <c r="L88" s="219">
        <v>1624.5500000000002</v>
      </c>
      <c r="M88" s="220">
        <v>1603.75</v>
      </c>
      <c r="N88" s="220">
        <v>1576.95</v>
      </c>
      <c r="O88" s="220">
        <v>18121250</v>
      </c>
      <c r="P88" s="221">
        <v>-3.0230946449643185E-2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45498</v>
      </c>
      <c r="E89" s="217">
        <v>4059.35</v>
      </c>
      <c r="F89" s="217">
        <v>4102.3</v>
      </c>
      <c r="G89" s="219">
        <v>3995.55</v>
      </c>
      <c r="H89" s="219">
        <v>3931.75</v>
      </c>
      <c r="I89" s="219">
        <v>3825</v>
      </c>
      <c r="J89" s="219">
        <v>4166.1000000000004</v>
      </c>
      <c r="K89" s="219">
        <v>4272.8500000000004</v>
      </c>
      <c r="L89" s="219">
        <v>4336.6500000000005</v>
      </c>
      <c r="M89" s="220">
        <v>4209.05</v>
      </c>
      <c r="N89" s="220">
        <v>4038.5</v>
      </c>
      <c r="O89" s="220">
        <v>3188250</v>
      </c>
      <c r="P89" s="221">
        <v>-2.001014339065886E-2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45498</v>
      </c>
      <c r="E90" s="217">
        <v>1608.7</v>
      </c>
      <c r="F90" s="217">
        <v>1614.05</v>
      </c>
      <c r="G90" s="219">
        <v>1599.85</v>
      </c>
      <c r="H90" s="219">
        <v>1591</v>
      </c>
      <c r="I90" s="219">
        <v>1576.8</v>
      </c>
      <c r="J90" s="219">
        <v>1622.8999999999999</v>
      </c>
      <c r="K90" s="219">
        <v>1637.1000000000001</v>
      </c>
      <c r="L90" s="219">
        <v>1645.9499999999998</v>
      </c>
      <c r="M90" s="220">
        <v>1628.25</v>
      </c>
      <c r="N90" s="220">
        <v>1605.2</v>
      </c>
      <c r="O90" s="220">
        <v>175879550</v>
      </c>
      <c r="P90" s="221">
        <v>-8.5785681510968902E-3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45498</v>
      </c>
      <c r="E91" s="217">
        <v>637</v>
      </c>
      <c r="F91" s="217">
        <v>640.30000000000007</v>
      </c>
      <c r="G91" s="219">
        <v>632.60000000000014</v>
      </c>
      <c r="H91" s="219">
        <v>628.20000000000005</v>
      </c>
      <c r="I91" s="219">
        <v>620.50000000000011</v>
      </c>
      <c r="J91" s="219">
        <v>644.70000000000016</v>
      </c>
      <c r="K91" s="219">
        <v>652.4000000000002</v>
      </c>
      <c r="L91" s="219">
        <v>656.80000000000018</v>
      </c>
      <c r="M91" s="220">
        <v>648</v>
      </c>
      <c r="N91" s="220">
        <v>635.9</v>
      </c>
      <c r="O91" s="220">
        <v>29641700</v>
      </c>
      <c r="P91" s="221">
        <v>2.1299981049838924E-2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45498</v>
      </c>
      <c r="E92" s="217">
        <v>5427.75</v>
      </c>
      <c r="F92" s="217">
        <v>5446.4000000000005</v>
      </c>
      <c r="G92" s="219">
        <v>5357.6000000000013</v>
      </c>
      <c r="H92" s="219">
        <v>5287.4500000000007</v>
      </c>
      <c r="I92" s="219">
        <v>5198.6500000000015</v>
      </c>
      <c r="J92" s="219">
        <v>5516.5500000000011</v>
      </c>
      <c r="K92" s="219">
        <v>5605.35</v>
      </c>
      <c r="L92" s="219">
        <v>5675.5000000000009</v>
      </c>
      <c r="M92" s="220">
        <v>5535.2</v>
      </c>
      <c r="N92" s="220">
        <v>5376.25</v>
      </c>
      <c r="O92" s="220">
        <v>4283100</v>
      </c>
      <c r="P92" s="221">
        <v>-1.1664532207261777E-2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45498</v>
      </c>
      <c r="E93" s="217">
        <v>662.3</v>
      </c>
      <c r="F93" s="217">
        <v>670.33333333333337</v>
      </c>
      <c r="G93" s="219">
        <v>650.61666666666679</v>
      </c>
      <c r="H93" s="219">
        <v>638.93333333333339</v>
      </c>
      <c r="I93" s="219">
        <v>619.21666666666681</v>
      </c>
      <c r="J93" s="219">
        <v>682.01666666666677</v>
      </c>
      <c r="K93" s="219">
        <v>701.73333333333323</v>
      </c>
      <c r="L93" s="219">
        <v>713.41666666666674</v>
      </c>
      <c r="M93" s="220">
        <v>690.05</v>
      </c>
      <c r="N93" s="220">
        <v>658.65</v>
      </c>
      <c r="O93" s="220">
        <v>42718200</v>
      </c>
      <c r="P93" s="221">
        <v>3.7831436278702546E-3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45498</v>
      </c>
      <c r="E94" s="217">
        <v>307.60000000000002</v>
      </c>
      <c r="F94" s="217">
        <v>310.7166666666667</v>
      </c>
      <c r="G94" s="219">
        <v>303.88333333333338</v>
      </c>
      <c r="H94" s="219">
        <v>300.16666666666669</v>
      </c>
      <c r="I94" s="219">
        <v>293.33333333333337</v>
      </c>
      <c r="J94" s="219">
        <v>314.43333333333339</v>
      </c>
      <c r="K94" s="219">
        <v>321.26666666666665</v>
      </c>
      <c r="L94" s="219">
        <v>324.98333333333341</v>
      </c>
      <c r="M94" s="220">
        <v>317.55</v>
      </c>
      <c r="N94" s="220">
        <v>307</v>
      </c>
      <c r="O94" s="220">
        <v>37696250</v>
      </c>
      <c r="P94" s="221">
        <v>-4.9194572555310477E-2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45498</v>
      </c>
      <c r="E95" s="217">
        <v>342.15</v>
      </c>
      <c r="F95" s="217">
        <v>347.45</v>
      </c>
      <c r="G95" s="219">
        <v>335.7</v>
      </c>
      <c r="H95" s="219">
        <v>329.25</v>
      </c>
      <c r="I95" s="219">
        <v>317.5</v>
      </c>
      <c r="J95" s="219">
        <v>353.9</v>
      </c>
      <c r="K95" s="219">
        <v>365.65</v>
      </c>
      <c r="L95" s="219">
        <v>372.09999999999997</v>
      </c>
      <c r="M95" s="220">
        <v>359.2</v>
      </c>
      <c r="N95" s="220">
        <v>341</v>
      </c>
      <c r="O95" s="220">
        <v>53028675</v>
      </c>
      <c r="P95" s="221">
        <v>1.4095960965031174E-2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45498</v>
      </c>
      <c r="E96" s="217">
        <v>2724.75</v>
      </c>
      <c r="F96" s="217">
        <v>2729.5</v>
      </c>
      <c r="G96" s="219">
        <v>2712.55</v>
      </c>
      <c r="H96" s="219">
        <v>2700.3500000000004</v>
      </c>
      <c r="I96" s="219">
        <v>2683.4000000000005</v>
      </c>
      <c r="J96" s="219">
        <v>2741.7</v>
      </c>
      <c r="K96" s="219">
        <v>2758.6499999999996</v>
      </c>
      <c r="L96" s="219">
        <v>2770.8499999999995</v>
      </c>
      <c r="M96" s="220">
        <v>2746.45</v>
      </c>
      <c r="N96" s="220">
        <v>2717.3</v>
      </c>
      <c r="O96" s="220">
        <v>17542200</v>
      </c>
      <c r="P96" s="221">
        <v>-1.88103028777582E-2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45498</v>
      </c>
      <c r="E97" s="217">
        <v>1249.0999999999999</v>
      </c>
      <c r="F97" s="217">
        <v>1247.3333333333333</v>
      </c>
      <c r="G97" s="219">
        <v>1243.8666666666666</v>
      </c>
      <c r="H97" s="219">
        <v>1238.6333333333332</v>
      </c>
      <c r="I97" s="219">
        <v>1235.1666666666665</v>
      </c>
      <c r="J97" s="219">
        <v>1252.5666666666666</v>
      </c>
      <c r="K97" s="219">
        <v>1256.0333333333333</v>
      </c>
      <c r="L97" s="219">
        <v>1261.2666666666667</v>
      </c>
      <c r="M97" s="220">
        <v>1250.8</v>
      </c>
      <c r="N97" s="220">
        <v>1242.0999999999999</v>
      </c>
      <c r="O97" s="220">
        <v>90584200</v>
      </c>
      <c r="P97" s="221">
        <v>-2.4947821303977637E-2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45498</v>
      </c>
      <c r="E98" s="217">
        <v>1884.05</v>
      </c>
      <c r="F98" s="217">
        <v>1890.3500000000001</v>
      </c>
      <c r="G98" s="219">
        <v>1865.4500000000003</v>
      </c>
      <c r="H98" s="219">
        <v>1846.8500000000001</v>
      </c>
      <c r="I98" s="219">
        <v>1821.9500000000003</v>
      </c>
      <c r="J98" s="219">
        <v>1908.9500000000003</v>
      </c>
      <c r="K98" s="219">
        <v>1933.8500000000004</v>
      </c>
      <c r="L98" s="219">
        <v>1952.4500000000003</v>
      </c>
      <c r="M98" s="220">
        <v>1915.25</v>
      </c>
      <c r="N98" s="220">
        <v>1871.75</v>
      </c>
      <c r="O98" s="220">
        <v>4916000</v>
      </c>
      <c r="P98" s="221">
        <v>9.8603122432210349E-3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45498</v>
      </c>
      <c r="E99" s="217">
        <v>643.95000000000005</v>
      </c>
      <c r="F99" s="217">
        <v>645.21666666666658</v>
      </c>
      <c r="G99" s="219">
        <v>637.53333333333319</v>
      </c>
      <c r="H99" s="219">
        <v>631.11666666666656</v>
      </c>
      <c r="I99" s="219">
        <v>623.43333333333317</v>
      </c>
      <c r="J99" s="219">
        <v>651.63333333333321</v>
      </c>
      <c r="K99" s="219">
        <v>659.31666666666661</v>
      </c>
      <c r="L99" s="219">
        <v>665.73333333333323</v>
      </c>
      <c r="M99" s="220">
        <v>652.9</v>
      </c>
      <c r="N99" s="220">
        <v>638.79999999999995</v>
      </c>
      <c r="O99" s="220">
        <v>11922000</v>
      </c>
      <c r="P99" s="221">
        <v>-3.0105368790767687E-3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45498</v>
      </c>
      <c r="E100" s="217">
        <v>15.88</v>
      </c>
      <c r="F100" s="217">
        <v>16.053333333333331</v>
      </c>
      <c r="G100" s="219">
        <v>15.666666666666661</v>
      </c>
      <c r="H100" s="219">
        <v>15.45333333333333</v>
      </c>
      <c r="I100" s="219">
        <v>15.066666666666659</v>
      </c>
      <c r="J100" s="219">
        <v>16.266666666666662</v>
      </c>
      <c r="K100" s="219">
        <v>16.653333333333332</v>
      </c>
      <c r="L100" s="219">
        <v>16.866666666666664</v>
      </c>
      <c r="M100" s="220">
        <v>16.440000000000001</v>
      </c>
      <c r="N100" s="220">
        <v>15.84</v>
      </c>
      <c r="O100" s="220">
        <v>4546200000</v>
      </c>
      <c r="P100" s="221">
        <v>-6.520922019912413E-3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45498</v>
      </c>
      <c r="E101" s="217">
        <v>113.41</v>
      </c>
      <c r="F101" s="217">
        <v>114.13</v>
      </c>
      <c r="G101" s="219">
        <v>112.41999999999999</v>
      </c>
      <c r="H101" s="219">
        <v>111.42999999999999</v>
      </c>
      <c r="I101" s="219">
        <v>109.71999999999998</v>
      </c>
      <c r="J101" s="219">
        <v>115.11999999999999</v>
      </c>
      <c r="K101" s="219">
        <v>116.83</v>
      </c>
      <c r="L101" s="219">
        <v>117.82</v>
      </c>
      <c r="M101" s="220">
        <v>115.84</v>
      </c>
      <c r="N101" s="220">
        <v>113.14</v>
      </c>
      <c r="O101" s="220">
        <v>118900000</v>
      </c>
      <c r="P101" s="221">
        <v>1.4072494669509595E-2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45498</v>
      </c>
      <c r="E102" s="217">
        <v>75.98</v>
      </c>
      <c r="F102" s="217">
        <v>76.5</v>
      </c>
      <c r="G102" s="219">
        <v>75.3</v>
      </c>
      <c r="H102" s="219">
        <v>74.61999999999999</v>
      </c>
      <c r="I102" s="219">
        <v>73.419999999999987</v>
      </c>
      <c r="J102" s="219">
        <v>77.180000000000007</v>
      </c>
      <c r="K102" s="219">
        <v>78.38</v>
      </c>
      <c r="L102" s="219">
        <v>79.060000000000016</v>
      </c>
      <c r="M102" s="220">
        <v>77.7</v>
      </c>
      <c r="N102" s="220">
        <v>75.819999999999993</v>
      </c>
      <c r="O102" s="220">
        <v>477450000</v>
      </c>
      <c r="P102" s="221">
        <v>2.717180844197754E-2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45498</v>
      </c>
      <c r="E103" s="217">
        <v>169.01</v>
      </c>
      <c r="F103" s="217">
        <v>170.40666666666667</v>
      </c>
      <c r="G103" s="219">
        <v>167.00333333333333</v>
      </c>
      <c r="H103" s="219">
        <v>164.99666666666667</v>
      </c>
      <c r="I103" s="219">
        <v>161.59333333333333</v>
      </c>
      <c r="J103" s="219">
        <v>172.41333333333333</v>
      </c>
      <c r="K103" s="219">
        <v>175.81666666666669</v>
      </c>
      <c r="L103" s="219">
        <v>177.82333333333332</v>
      </c>
      <c r="M103" s="220">
        <v>173.81</v>
      </c>
      <c r="N103" s="220">
        <v>168.4</v>
      </c>
      <c r="O103" s="220">
        <v>75412500</v>
      </c>
      <c r="P103" s="221">
        <v>-4.3519619500594534E-2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45498</v>
      </c>
      <c r="E104" s="217">
        <v>528.45000000000005</v>
      </c>
      <c r="F104" s="217">
        <v>530.06666666666672</v>
      </c>
      <c r="G104" s="219">
        <v>522.38333333333344</v>
      </c>
      <c r="H104" s="219">
        <v>516.31666666666672</v>
      </c>
      <c r="I104" s="219">
        <v>508.63333333333344</v>
      </c>
      <c r="J104" s="219">
        <v>536.13333333333344</v>
      </c>
      <c r="K104" s="219">
        <v>543.81666666666661</v>
      </c>
      <c r="L104" s="219">
        <v>549.88333333333344</v>
      </c>
      <c r="M104" s="220">
        <v>537.75</v>
      </c>
      <c r="N104" s="220">
        <v>524</v>
      </c>
      <c r="O104" s="220">
        <v>11444125</v>
      </c>
      <c r="P104" s="221">
        <v>-3.153362811263672E-2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45498</v>
      </c>
      <c r="E105" s="217">
        <v>578.15</v>
      </c>
      <c r="F105" s="217">
        <v>578.43333333333328</v>
      </c>
      <c r="G105" s="219">
        <v>572.06666666666661</v>
      </c>
      <c r="H105" s="219">
        <v>565.98333333333335</v>
      </c>
      <c r="I105" s="219">
        <v>559.61666666666667</v>
      </c>
      <c r="J105" s="219">
        <v>584.51666666666654</v>
      </c>
      <c r="K105" s="219">
        <v>590.8833333333331</v>
      </c>
      <c r="L105" s="219">
        <v>596.96666666666647</v>
      </c>
      <c r="M105" s="220">
        <v>584.79999999999995</v>
      </c>
      <c r="N105" s="220">
        <v>572.35</v>
      </c>
      <c r="O105" s="220">
        <v>22831000</v>
      </c>
      <c r="P105" s="221">
        <v>-1.3310860452050651E-2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45498</v>
      </c>
      <c r="E106" s="217">
        <v>348.4</v>
      </c>
      <c r="F106" s="217">
        <v>347.01666666666665</v>
      </c>
      <c r="G106" s="219">
        <v>340.0333333333333</v>
      </c>
      <c r="H106" s="219">
        <v>331.66666666666663</v>
      </c>
      <c r="I106" s="219">
        <v>324.68333333333328</v>
      </c>
      <c r="J106" s="219">
        <v>355.38333333333333</v>
      </c>
      <c r="K106" s="219">
        <v>362.36666666666667</v>
      </c>
      <c r="L106" s="219">
        <v>370.73333333333335</v>
      </c>
      <c r="M106" s="220">
        <v>354</v>
      </c>
      <c r="N106" s="220">
        <v>338.65</v>
      </c>
      <c r="O106" s="220">
        <v>28979700</v>
      </c>
      <c r="P106" s="221">
        <v>-6.7033890393053866E-2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45498</v>
      </c>
      <c r="E107" s="217">
        <v>2802.35</v>
      </c>
      <c r="F107" s="217">
        <v>2845.1</v>
      </c>
      <c r="G107" s="219">
        <v>2742.25</v>
      </c>
      <c r="H107" s="219">
        <v>2682.15</v>
      </c>
      <c r="I107" s="219">
        <v>2579.3000000000002</v>
      </c>
      <c r="J107" s="219">
        <v>2905.2</v>
      </c>
      <c r="K107" s="219">
        <v>3008.0499999999993</v>
      </c>
      <c r="L107" s="219">
        <v>3068.1499999999996</v>
      </c>
      <c r="M107" s="220">
        <v>2947.95</v>
      </c>
      <c r="N107" s="220">
        <v>2785</v>
      </c>
      <c r="O107" s="220">
        <v>1838400</v>
      </c>
      <c r="P107" s="221">
        <v>-1.0176062025520918E-2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45498</v>
      </c>
      <c r="E108" s="217">
        <v>4284.8500000000004</v>
      </c>
      <c r="F108" s="217">
        <v>4326.7666666666664</v>
      </c>
      <c r="G108" s="219">
        <v>4212.5333333333328</v>
      </c>
      <c r="H108" s="219">
        <v>4140.2166666666662</v>
      </c>
      <c r="I108" s="219">
        <v>4025.9833333333327</v>
      </c>
      <c r="J108" s="219">
        <v>4399.083333333333</v>
      </c>
      <c r="K108" s="219">
        <v>4513.3166666666666</v>
      </c>
      <c r="L108" s="219">
        <v>4585.6333333333332</v>
      </c>
      <c r="M108" s="220">
        <v>4441</v>
      </c>
      <c r="N108" s="220">
        <v>4254.45</v>
      </c>
      <c r="O108" s="220">
        <v>7817100</v>
      </c>
      <c r="P108" s="221">
        <v>3.3113857764429555E-3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45498</v>
      </c>
      <c r="E109" s="217">
        <v>1433</v>
      </c>
      <c r="F109" s="217">
        <v>1439.25</v>
      </c>
      <c r="G109" s="219">
        <v>1424.15</v>
      </c>
      <c r="H109" s="219">
        <v>1415.3000000000002</v>
      </c>
      <c r="I109" s="219">
        <v>1400.2000000000003</v>
      </c>
      <c r="J109" s="219">
        <v>1448.1</v>
      </c>
      <c r="K109" s="219">
        <v>1463.1999999999998</v>
      </c>
      <c r="L109" s="219">
        <v>1472.0499999999997</v>
      </c>
      <c r="M109" s="220">
        <v>1454.35</v>
      </c>
      <c r="N109" s="220">
        <v>1430.4</v>
      </c>
      <c r="O109" s="220">
        <v>29596500</v>
      </c>
      <c r="P109" s="221">
        <v>1.3533402128127485E-3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45498</v>
      </c>
      <c r="E110" s="217">
        <v>409.75</v>
      </c>
      <c r="F110" s="217">
        <v>413.2166666666667</v>
      </c>
      <c r="G110" s="219">
        <v>402.08333333333337</v>
      </c>
      <c r="H110" s="219">
        <v>394.41666666666669</v>
      </c>
      <c r="I110" s="219">
        <v>383.28333333333336</v>
      </c>
      <c r="J110" s="219">
        <v>420.88333333333338</v>
      </c>
      <c r="K110" s="219">
        <v>432.01666666666671</v>
      </c>
      <c r="L110" s="219">
        <v>439.68333333333339</v>
      </c>
      <c r="M110" s="220">
        <v>424.35</v>
      </c>
      <c r="N110" s="220">
        <v>405.55</v>
      </c>
      <c r="O110" s="220">
        <v>89875600</v>
      </c>
      <c r="P110" s="221">
        <v>1.4775525667740101E-3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45498</v>
      </c>
      <c r="E111" s="217">
        <v>1795.65</v>
      </c>
      <c r="F111" s="217">
        <v>1807.0833333333333</v>
      </c>
      <c r="G111" s="219">
        <v>1777.6666666666665</v>
      </c>
      <c r="H111" s="219">
        <v>1759.6833333333332</v>
      </c>
      <c r="I111" s="219">
        <v>1730.2666666666664</v>
      </c>
      <c r="J111" s="219">
        <v>1825.0666666666666</v>
      </c>
      <c r="K111" s="219">
        <v>1854.4833333333331</v>
      </c>
      <c r="L111" s="219">
        <v>1872.4666666666667</v>
      </c>
      <c r="M111" s="220">
        <v>1836.5</v>
      </c>
      <c r="N111" s="220">
        <v>1789.1</v>
      </c>
      <c r="O111" s="220">
        <v>52568400</v>
      </c>
      <c r="P111" s="221">
        <v>-7.3299204603147747E-2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45498</v>
      </c>
      <c r="E112" s="217">
        <v>165.63</v>
      </c>
      <c r="F112" s="217">
        <v>167.05666666666667</v>
      </c>
      <c r="G112" s="219">
        <v>163.77333333333334</v>
      </c>
      <c r="H112" s="219">
        <v>161.91666666666666</v>
      </c>
      <c r="I112" s="219">
        <v>158.63333333333333</v>
      </c>
      <c r="J112" s="219">
        <v>168.91333333333336</v>
      </c>
      <c r="K112" s="219">
        <v>172.19666666666666</v>
      </c>
      <c r="L112" s="219">
        <v>174.05333333333337</v>
      </c>
      <c r="M112" s="220">
        <v>170.34</v>
      </c>
      <c r="N112" s="220">
        <v>165.2</v>
      </c>
      <c r="O112" s="220">
        <v>165189375</v>
      </c>
      <c r="P112" s="221">
        <v>-1.7085339676277775E-2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45498</v>
      </c>
      <c r="E113" s="217">
        <v>1194.8499999999999</v>
      </c>
      <c r="F113" s="217">
        <v>1202.2833333333333</v>
      </c>
      <c r="G113" s="219">
        <v>1182.8166666666666</v>
      </c>
      <c r="H113" s="219">
        <v>1170.7833333333333</v>
      </c>
      <c r="I113" s="219">
        <v>1151.3166666666666</v>
      </c>
      <c r="J113" s="219">
        <v>1214.3166666666666</v>
      </c>
      <c r="K113" s="219">
        <v>1233.7833333333333</v>
      </c>
      <c r="L113" s="219">
        <v>1245.8166666666666</v>
      </c>
      <c r="M113" s="220">
        <v>1221.75</v>
      </c>
      <c r="N113" s="220">
        <v>1190.25</v>
      </c>
      <c r="O113" s="220">
        <v>2595450</v>
      </c>
      <c r="P113" s="221">
        <v>-2.4431956999755679E-2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45498</v>
      </c>
      <c r="E114" s="217">
        <v>988.1</v>
      </c>
      <c r="F114" s="217">
        <v>996.18333333333339</v>
      </c>
      <c r="G114" s="219">
        <v>976.06666666666683</v>
      </c>
      <c r="H114" s="219">
        <v>964.03333333333342</v>
      </c>
      <c r="I114" s="219">
        <v>943.91666666666686</v>
      </c>
      <c r="J114" s="219">
        <v>1008.2166666666668</v>
      </c>
      <c r="K114" s="219">
        <v>1028.3333333333335</v>
      </c>
      <c r="L114" s="219">
        <v>1040.3666666666668</v>
      </c>
      <c r="M114" s="220">
        <v>1016.3</v>
      </c>
      <c r="N114" s="220">
        <v>984.15</v>
      </c>
      <c r="O114" s="220">
        <v>22738625</v>
      </c>
      <c r="P114" s="221">
        <v>-1.1542901115813775E-4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45498</v>
      </c>
      <c r="E115" s="217">
        <v>475.25</v>
      </c>
      <c r="F115" s="217">
        <v>474.93333333333334</v>
      </c>
      <c r="G115" s="219">
        <v>470.01666666666665</v>
      </c>
      <c r="H115" s="219">
        <v>464.7833333333333</v>
      </c>
      <c r="I115" s="219">
        <v>459.86666666666662</v>
      </c>
      <c r="J115" s="219">
        <v>480.16666666666669</v>
      </c>
      <c r="K115" s="219">
        <v>485.08333333333331</v>
      </c>
      <c r="L115" s="219">
        <v>490.31666666666672</v>
      </c>
      <c r="M115" s="220">
        <v>479.85</v>
      </c>
      <c r="N115" s="220">
        <v>469.7</v>
      </c>
      <c r="O115" s="220">
        <v>152603200</v>
      </c>
      <c r="P115" s="221">
        <v>2.1856284217405746E-2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45498</v>
      </c>
      <c r="E116" s="217">
        <v>946.05</v>
      </c>
      <c r="F116" s="217">
        <v>960.41666666666663</v>
      </c>
      <c r="G116" s="219">
        <v>929.83333333333326</v>
      </c>
      <c r="H116" s="219">
        <v>913.61666666666667</v>
      </c>
      <c r="I116" s="219">
        <v>883.0333333333333</v>
      </c>
      <c r="J116" s="219">
        <v>976.63333333333321</v>
      </c>
      <c r="K116" s="219">
        <v>1007.2166666666665</v>
      </c>
      <c r="L116" s="219">
        <v>1023.4333333333332</v>
      </c>
      <c r="M116" s="220">
        <v>991</v>
      </c>
      <c r="N116" s="220">
        <v>944.2</v>
      </c>
      <c r="O116" s="220">
        <v>17554375</v>
      </c>
      <c r="P116" s="221">
        <v>1.7423748460479605E-2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45498</v>
      </c>
      <c r="E117" s="217">
        <v>4226.8</v>
      </c>
      <c r="F117" s="217">
        <v>4273.6333333333332</v>
      </c>
      <c r="G117" s="219">
        <v>4149.0166666666664</v>
      </c>
      <c r="H117" s="219">
        <v>4071.2333333333336</v>
      </c>
      <c r="I117" s="219">
        <v>3946.6166666666668</v>
      </c>
      <c r="J117" s="219">
        <v>4351.4166666666661</v>
      </c>
      <c r="K117" s="219">
        <v>4476.0333333333328</v>
      </c>
      <c r="L117" s="219">
        <v>4553.8166666666657</v>
      </c>
      <c r="M117" s="220">
        <v>4398.25</v>
      </c>
      <c r="N117" s="220">
        <v>4195.8500000000004</v>
      </c>
      <c r="O117" s="220">
        <v>628000</v>
      </c>
      <c r="P117" s="221">
        <v>-4.3776170536733917E-2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45498</v>
      </c>
      <c r="E118" s="217">
        <v>890.5</v>
      </c>
      <c r="F118" s="217">
        <v>901.93333333333339</v>
      </c>
      <c r="G118" s="219">
        <v>877.16666666666674</v>
      </c>
      <c r="H118" s="219">
        <v>863.83333333333337</v>
      </c>
      <c r="I118" s="219">
        <v>839.06666666666672</v>
      </c>
      <c r="J118" s="219">
        <v>915.26666666666677</v>
      </c>
      <c r="K118" s="219">
        <v>940.03333333333342</v>
      </c>
      <c r="L118" s="219">
        <v>953.36666666666679</v>
      </c>
      <c r="M118" s="220">
        <v>926.7</v>
      </c>
      <c r="N118" s="220">
        <v>888.6</v>
      </c>
      <c r="O118" s="220">
        <v>18897975</v>
      </c>
      <c r="P118" s="221">
        <v>4.9953122070129384E-2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45498</v>
      </c>
      <c r="E119" s="217">
        <v>561.45000000000005</v>
      </c>
      <c r="F119" s="217">
        <v>567.08333333333337</v>
      </c>
      <c r="G119" s="219">
        <v>554.66666666666674</v>
      </c>
      <c r="H119" s="219">
        <v>547.88333333333333</v>
      </c>
      <c r="I119" s="219">
        <v>535.4666666666667</v>
      </c>
      <c r="J119" s="219">
        <v>573.86666666666679</v>
      </c>
      <c r="K119" s="219">
        <v>586.28333333333353</v>
      </c>
      <c r="L119" s="219">
        <v>593.06666666666683</v>
      </c>
      <c r="M119" s="220">
        <v>579.5</v>
      </c>
      <c r="N119" s="220">
        <v>560.29999999999995</v>
      </c>
      <c r="O119" s="220">
        <v>23937500</v>
      </c>
      <c r="P119" s="221">
        <v>-8.0803895162125765E-3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45498</v>
      </c>
      <c r="E120" s="217">
        <v>1819.5</v>
      </c>
      <c r="F120" s="217">
        <v>1818.7666666666667</v>
      </c>
      <c r="G120" s="219">
        <v>1806.7833333333333</v>
      </c>
      <c r="H120" s="219">
        <v>1794.0666666666666</v>
      </c>
      <c r="I120" s="219">
        <v>1782.0833333333333</v>
      </c>
      <c r="J120" s="219">
        <v>1831.4833333333333</v>
      </c>
      <c r="K120" s="219">
        <v>1843.4666666666665</v>
      </c>
      <c r="L120" s="219">
        <v>1856.1833333333334</v>
      </c>
      <c r="M120" s="220">
        <v>1830.75</v>
      </c>
      <c r="N120" s="220">
        <v>1806.05</v>
      </c>
      <c r="O120" s="220">
        <v>38776000</v>
      </c>
      <c r="P120" s="221">
        <v>6.5030915490776962E-4</v>
      </c>
    </row>
    <row r="121" spans="1:16" ht="12.75" customHeight="1">
      <c r="A121" s="213">
        <v>111</v>
      </c>
      <c r="B121" s="225" t="s">
        <v>66</v>
      </c>
      <c r="C121" s="217" t="s">
        <v>843</v>
      </c>
      <c r="D121" s="218">
        <v>45498</v>
      </c>
      <c r="E121" s="217">
        <v>175.7</v>
      </c>
      <c r="F121" s="217">
        <v>178.5633333333333</v>
      </c>
      <c r="G121" s="219">
        <v>171.73666666666662</v>
      </c>
      <c r="H121" s="219">
        <v>167.77333333333331</v>
      </c>
      <c r="I121" s="219">
        <v>160.94666666666663</v>
      </c>
      <c r="J121" s="219">
        <v>182.52666666666661</v>
      </c>
      <c r="K121" s="219">
        <v>189.35333333333327</v>
      </c>
      <c r="L121" s="219">
        <v>193.31666666666661</v>
      </c>
      <c r="M121" s="220">
        <v>185.39</v>
      </c>
      <c r="N121" s="220">
        <v>174.6</v>
      </c>
      <c r="O121" s="220">
        <v>85161732</v>
      </c>
      <c r="P121" s="221">
        <v>-2.7018760195758565E-2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45498</v>
      </c>
      <c r="E122" s="217">
        <v>2986.95</v>
      </c>
      <c r="F122" s="217">
        <v>2986.5333333333333</v>
      </c>
      <c r="G122" s="219">
        <v>2958.0166666666664</v>
      </c>
      <c r="H122" s="219">
        <v>2929.083333333333</v>
      </c>
      <c r="I122" s="219">
        <v>2900.5666666666662</v>
      </c>
      <c r="J122" s="219">
        <v>3015.4666666666667</v>
      </c>
      <c r="K122" s="219">
        <v>3043.983333333334</v>
      </c>
      <c r="L122" s="219">
        <v>3072.916666666667</v>
      </c>
      <c r="M122" s="220">
        <v>3015.05</v>
      </c>
      <c r="N122" s="220">
        <v>2957.6</v>
      </c>
      <c r="O122" s="220">
        <v>1006500</v>
      </c>
      <c r="P122" s="221">
        <v>-0.12766510660426417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45498</v>
      </c>
      <c r="E123" s="217">
        <v>440.55</v>
      </c>
      <c r="F123" s="217">
        <v>446.15000000000003</v>
      </c>
      <c r="G123" s="219">
        <v>433.65000000000009</v>
      </c>
      <c r="H123" s="219">
        <v>426.75000000000006</v>
      </c>
      <c r="I123" s="219">
        <v>414.25000000000011</v>
      </c>
      <c r="J123" s="219">
        <v>453.05000000000007</v>
      </c>
      <c r="K123" s="219">
        <v>465.54999999999995</v>
      </c>
      <c r="L123" s="219">
        <v>472.45000000000005</v>
      </c>
      <c r="M123" s="220">
        <v>458.65</v>
      </c>
      <c r="N123" s="220">
        <v>439.25</v>
      </c>
      <c r="O123" s="220">
        <v>19711500</v>
      </c>
      <c r="P123" s="221">
        <v>5.7246942492844132E-3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45498</v>
      </c>
      <c r="E124" s="217">
        <v>771.75</v>
      </c>
      <c r="F124" s="217">
        <v>779.78333333333342</v>
      </c>
      <c r="G124" s="219">
        <v>761.16666666666686</v>
      </c>
      <c r="H124" s="219">
        <v>750.58333333333348</v>
      </c>
      <c r="I124" s="219">
        <v>731.96666666666692</v>
      </c>
      <c r="J124" s="219">
        <v>790.36666666666679</v>
      </c>
      <c r="K124" s="219">
        <v>808.98333333333335</v>
      </c>
      <c r="L124" s="219">
        <v>819.56666666666672</v>
      </c>
      <c r="M124" s="220">
        <v>798.4</v>
      </c>
      <c r="N124" s="220">
        <v>769.2</v>
      </c>
      <c r="O124" s="220">
        <v>27600000</v>
      </c>
      <c r="P124" s="221">
        <v>-1.7478907835249725E-2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45498</v>
      </c>
      <c r="E125" s="217">
        <v>3617</v>
      </c>
      <c r="F125" s="217">
        <v>3630.35</v>
      </c>
      <c r="G125" s="219">
        <v>3595.7</v>
      </c>
      <c r="H125" s="219">
        <v>3574.4</v>
      </c>
      <c r="I125" s="219">
        <v>3539.75</v>
      </c>
      <c r="J125" s="219">
        <v>3651.6499999999996</v>
      </c>
      <c r="K125" s="219">
        <v>3686.3</v>
      </c>
      <c r="L125" s="219">
        <v>3707.5999999999995</v>
      </c>
      <c r="M125" s="220">
        <v>3665</v>
      </c>
      <c r="N125" s="220">
        <v>3609.05</v>
      </c>
      <c r="O125" s="220">
        <v>16235400</v>
      </c>
      <c r="P125" s="221">
        <v>-2.8994868482434422E-2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45498</v>
      </c>
      <c r="E126" s="217">
        <v>5772.45</v>
      </c>
      <c r="F126" s="217">
        <v>5799.3999999999987</v>
      </c>
      <c r="G126" s="219">
        <v>5709.8999999999978</v>
      </c>
      <c r="H126" s="219">
        <v>5647.3499999999995</v>
      </c>
      <c r="I126" s="219">
        <v>5557.8499999999985</v>
      </c>
      <c r="J126" s="219">
        <v>5861.9499999999971</v>
      </c>
      <c r="K126" s="219">
        <v>5951.4499999999989</v>
      </c>
      <c r="L126" s="219">
        <v>6013.9999999999964</v>
      </c>
      <c r="M126" s="220">
        <v>5888.9</v>
      </c>
      <c r="N126" s="220">
        <v>5736.85</v>
      </c>
      <c r="O126" s="220">
        <v>3742350</v>
      </c>
      <c r="P126" s="221">
        <v>9.427091762421104E-3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45498</v>
      </c>
      <c r="E127" s="217">
        <v>4888.1499999999996</v>
      </c>
      <c r="F127" s="217">
        <v>4859.2833333333328</v>
      </c>
      <c r="G127" s="219">
        <v>4733.8666666666659</v>
      </c>
      <c r="H127" s="219">
        <v>4579.583333333333</v>
      </c>
      <c r="I127" s="219">
        <v>4454.1666666666661</v>
      </c>
      <c r="J127" s="219">
        <v>5013.5666666666657</v>
      </c>
      <c r="K127" s="219">
        <v>5138.9833333333336</v>
      </c>
      <c r="L127" s="219">
        <v>5293.2666666666655</v>
      </c>
      <c r="M127" s="220">
        <v>4984.7</v>
      </c>
      <c r="N127" s="220">
        <v>4705</v>
      </c>
      <c r="O127" s="220">
        <v>1655400</v>
      </c>
      <c r="P127" s="221">
        <v>-0.19796511627906976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45498</v>
      </c>
      <c r="E128" s="217">
        <v>1785.4</v>
      </c>
      <c r="F128" s="217">
        <v>1797.0333333333335</v>
      </c>
      <c r="G128" s="219">
        <v>1768.916666666667</v>
      </c>
      <c r="H128" s="219">
        <v>1752.4333333333334</v>
      </c>
      <c r="I128" s="219">
        <v>1724.3166666666668</v>
      </c>
      <c r="J128" s="219">
        <v>1813.5166666666671</v>
      </c>
      <c r="K128" s="219">
        <v>1841.6333333333334</v>
      </c>
      <c r="L128" s="219">
        <v>1858.1166666666672</v>
      </c>
      <c r="M128" s="220">
        <v>1825.15</v>
      </c>
      <c r="N128" s="220">
        <v>1780.55</v>
      </c>
      <c r="O128" s="220">
        <v>10930150</v>
      </c>
      <c r="P128" s="221">
        <v>-3.1045136010850728E-2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45498</v>
      </c>
      <c r="E129" s="217">
        <v>2752.8</v>
      </c>
      <c r="F129" s="217">
        <v>2774.6833333333329</v>
      </c>
      <c r="G129" s="219">
        <v>2727.3666666666659</v>
      </c>
      <c r="H129" s="219">
        <v>2701.9333333333329</v>
      </c>
      <c r="I129" s="219">
        <v>2654.6166666666659</v>
      </c>
      <c r="J129" s="219">
        <v>2800.1166666666659</v>
      </c>
      <c r="K129" s="219">
        <v>2847.4333333333325</v>
      </c>
      <c r="L129" s="219">
        <v>2872.8666666666659</v>
      </c>
      <c r="M129" s="220">
        <v>2822</v>
      </c>
      <c r="N129" s="220">
        <v>2749.25</v>
      </c>
      <c r="O129" s="220">
        <v>15021650</v>
      </c>
      <c r="P129" s="221">
        <v>-2.7881688700945656E-3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45498</v>
      </c>
      <c r="E130" s="217">
        <v>289.64999999999998</v>
      </c>
      <c r="F130" s="217">
        <v>290.98333333333329</v>
      </c>
      <c r="G130" s="219">
        <v>286.51666666666659</v>
      </c>
      <c r="H130" s="219">
        <v>283.38333333333333</v>
      </c>
      <c r="I130" s="219">
        <v>278.91666666666663</v>
      </c>
      <c r="J130" s="219">
        <v>294.11666666666656</v>
      </c>
      <c r="K130" s="219">
        <v>298.58333333333326</v>
      </c>
      <c r="L130" s="219">
        <v>301.71666666666653</v>
      </c>
      <c r="M130" s="220">
        <v>295.45</v>
      </c>
      <c r="N130" s="220">
        <v>287.85000000000002</v>
      </c>
      <c r="O130" s="220">
        <v>50788000</v>
      </c>
      <c r="P130" s="221">
        <v>-2.6452998006440728E-2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45498</v>
      </c>
      <c r="E131" s="217">
        <v>216.98</v>
      </c>
      <c r="F131" s="217">
        <v>221.07666666666668</v>
      </c>
      <c r="G131" s="219">
        <v>212.15333333333336</v>
      </c>
      <c r="H131" s="219">
        <v>207.32666666666668</v>
      </c>
      <c r="I131" s="219">
        <v>198.40333333333336</v>
      </c>
      <c r="J131" s="219">
        <v>225.90333333333336</v>
      </c>
      <c r="K131" s="219">
        <v>234.82666666666671</v>
      </c>
      <c r="L131" s="219">
        <v>239.65333333333336</v>
      </c>
      <c r="M131" s="220">
        <v>230</v>
      </c>
      <c r="N131" s="220">
        <v>216.25</v>
      </c>
      <c r="O131" s="220">
        <v>54123000</v>
      </c>
      <c r="P131" s="221">
        <v>-4.7817596453264367E-2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45498</v>
      </c>
      <c r="E132" s="217">
        <v>668.1</v>
      </c>
      <c r="F132" s="217">
        <v>673.56666666666672</v>
      </c>
      <c r="G132" s="219">
        <v>661.58333333333348</v>
      </c>
      <c r="H132" s="219">
        <v>655.06666666666672</v>
      </c>
      <c r="I132" s="219">
        <v>643.08333333333348</v>
      </c>
      <c r="J132" s="219">
        <v>680.08333333333348</v>
      </c>
      <c r="K132" s="219">
        <v>692.06666666666683</v>
      </c>
      <c r="L132" s="219">
        <v>698.58333333333348</v>
      </c>
      <c r="M132" s="220">
        <v>685.55</v>
      </c>
      <c r="N132" s="220">
        <v>667.05</v>
      </c>
      <c r="O132" s="220">
        <v>12028800</v>
      </c>
      <c r="P132" s="221">
        <v>-4.4605413648494088E-2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45498</v>
      </c>
      <c r="E133" s="217">
        <v>12516.35</v>
      </c>
      <c r="F133" s="217">
        <v>12578.466666666667</v>
      </c>
      <c r="G133" s="219">
        <v>12427.883333333335</v>
      </c>
      <c r="H133" s="219">
        <v>12339.416666666668</v>
      </c>
      <c r="I133" s="219">
        <v>12188.833333333336</v>
      </c>
      <c r="J133" s="219">
        <v>12666.933333333334</v>
      </c>
      <c r="K133" s="219">
        <v>12817.516666666666</v>
      </c>
      <c r="L133" s="219">
        <v>12905.983333333334</v>
      </c>
      <c r="M133" s="220">
        <v>12729.05</v>
      </c>
      <c r="N133" s="220">
        <v>12490</v>
      </c>
      <c r="O133" s="220">
        <v>3507000</v>
      </c>
      <c r="P133" s="221">
        <v>-2.1224934064553943E-2</v>
      </c>
    </row>
    <row r="134" spans="1:16" ht="12.75" customHeight="1">
      <c r="A134" s="213">
        <v>124</v>
      </c>
      <c r="B134" s="225" t="s">
        <v>57</v>
      </c>
      <c r="C134" s="217" t="s">
        <v>891</v>
      </c>
      <c r="D134" s="218">
        <v>45498</v>
      </c>
      <c r="E134" s="217">
        <v>1300.75</v>
      </c>
      <c r="F134" s="217">
        <v>1301.6333333333332</v>
      </c>
      <c r="G134" s="219">
        <v>1287.3166666666664</v>
      </c>
      <c r="H134" s="219">
        <v>1273.8833333333332</v>
      </c>
      <c r="I134" s="219">
        <v>1259.5666666666664</v>
      </c>
      <c r="J134" s="219">
        <v>1315.0666666666664</v>
      </c>
      <c r="K134" s="219">
        <v>1329.383333333333</v>
      </c>
      <c r="L134" s="219">
        <v>1342.8166666666664</v>
      </c>
      <c r="M134" s="220">
        <v>1315.95</v>
      </c>
      <c r="N134" s="220">
        <v>1288.2</v>
      </c>
      <c r="O134" s="220">
        <v>13848100</v>
      </c>
      <c r="P134" s="221">
        <v>4.7440038121459208E-2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45498</v>
      </c>
      <c r="E135" s="217">
        <v>3819.45</v>
      </c>
      <c r="F135" s="217">
        <v>3890.2999999999997</v>
      </c>
      <c r="G135" s="219">
        <v>3730.2499999999995</v>
      </c>
      <c r="H135" s="219">
        <v>3641.0499999999997</v>
      </c>
      <c r="I135" s="219">
        <v>3480.9999999999995</v>
      </c>
      <c r="J135" s="219">
        <v>3979.4999999999995</v>
      </c>
      <c r="K135" s="219">
        <v>4139.5499999999993</v>
      </c>
      <c r="L135" s="219">
        <v>4228.75</v>
      </c>
      <c r="M135" s="220">
        <v>4050.35</v>
      </c>
      <c r="N135" s="220">
        <v>3801.1</v>
      </c>
      <c r="O135" s="220">
        <v>2452600</v>
      </c>
      <c r="P135" s="221">
        <v>-4.3746101060511543E-2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45498</v>
      </c>
      <c r="E136" s="217">
        <v>1983</v>
      </c>
      <c r="F136" s="217">
        <v>1996.8833333333332</v>
      </c>
      <c r="G136" s="219">
        <v>1962.7166666666665</v>
      </c>
      <c r="H136" s="219">
        <v>1942.4333333333332</v>
      </c>
      <c r="I136" s="219">
        <v>1908.2666666666664</v>
      </c>
      <c r="J136" s="219">
        <v>2017.1666666666665</v>
      </c>
      <c r="K136" s="219">
        <v>2051.3333333333335</v>
      </c>
      <c r="L136" s="219">
        <v>2071.6166666666668</v>
      </c>
      <c r="M136" s="220">
        <v>2031.05</v>
      </c>
      <c r="N136" s="220">
        <v>1976.6</v>
      </c>
      <c r="O136" s="220">
        <v>1864000</v>
      </c>
      <c r="P136" s="221">
        <v>6.3198722336299334E-2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45498</v>
      </c>
      <c r="E137" s="217">
        <v>1011.7</v>
      </c>
      <c r="F137" s="217">
        <v>1017.9</v>
      </c>
      <c r="G137" s="219">
        <v>999.8</v>
      </c>
      <c r="H137" s="219">
        <v>987.9</v>
      </c>
      <c r="I137" s="219">
        <v>969.8</v>
      </c>
      <c r="J137" s="219">
        <v>1029.8</v>
      </c>
      <c r="K137" s="219">
        <v>1047.9000000000001</v>
      </c>
      <c r="L137" s="219">
        <v>1059.8</v>
      </c>
      <c r="M137" s="220">
        <v>1036</v>
      </c>
      <c r="N137" s="220">
        <v>1006</v>
      </c>
      <c r="O137" s="220">
        <v>3905600</v>
      </c>
      <c r="P137" s="221">
        <v>1.2023217247097845E-2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45498</v>
      </c>
      <c r="E138" s="217">
        <v>1701.5</v>
      </c>
      <c r="F138" s="217">
        <v>1707.4000000000003</v>
      </c>
      <c r="G138" s="219">
        <v>1687.5000000000007</v>
      </c>
      <c r="H138" s="219">
        <v>1673.5000000000005</v>
      </c>
      <c r="I138" s="219">
        <v>1653.6000000000008</v>
      </c>
      <c r="J138" s="219">
        <v>1721.4000000000005</v>
      </c>
      <c r="K138" s="219">
        <v>1741.3000000000002</v>
      </c>
      <c r="L138" s="219">
        <v>1755.3000000000004</v>
      </c>
      <c r="M138" s="220">
        <v>1727.3</v>
      </c>
      <c r="N138" s="220">
        <v>1693.4</v>
      </c>
      <c r="O138" s="220">
        <v>2754000</v>
      </c>
      <c r="P138" s="221">
        <v>-1.9230769230769232E-2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45498</v>
      </c>
      <c r="E139" s="217">
        <v>192.44</v>
      </c>
      <c r="F139" s="217">
        <v>196.85333333333332</v>
      </c>
      <c r="G139" s="219">
        <v>187.38666666666666</v>
      </c>
      <c r="H139" s="219">
        <v>182.33333333333334</v>
      </c>
      <c r="I139" s="219">
        <v>172.86666666666667</v>
      </c>
      <c r="J139" s="219">
        <v>201.90666666666664</v>
      </c>
      <c r="K139" s="219">
        <v>211.37333333333328</v>
      </c>
      <c r="L139" s="219">
        <v>216.42666666666662</v>
      </c>
      <c r="M139" s="220">
        <v>206.32</v>
      </c>
      <c r="N139" s="220">
        <v>191.8</v>
      </c>
      <c r="O139" s="220">
        <v>124370700</v>
      </c>
      <c r="P139" s="221">
        <v>4.0140134196306632E-2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45498</v>
      </c>
      <c r="E140" s="217">
        <v>2866.7</v>
      </c>
      <c r="F140" s="217">
        <v>2874.0499999999997</v>
      </c>
      <c r="G140" s="219">
        <v>2825.0999999999995</v>
      </c>
      <c r="H140" s="219">
        <v>2783.4999999999995</v>
      </c>
      <c r="I140" s="219">
        <v>2734.5499999999993</v>
      </c>
      <c r="J140" s="219">
        <v>2915.6499999999996</v>
      </c>
      <c r="K140" s="219">
        <v>2964.5999999999995</v>
      </c>
      <c r="L140" s="219">
        <v>3006.2</v>
      </c>
      <c r="M140" s="220">
        <v>2923</v>
      </c>
      <c r="N140" s="220">
        <v>2832.45</v>
      </c>
      <c r="O140" s="220">
        <v>4077700</v>
      </c>
      <c r="P140" s="221">
        <v>-0.10980368613796002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45498</v>
      </c>
      <c r="E141" s="217">
        <v>127756.05</v>
      </c>
      <c r="F141" s="217">
        <v>128973.86666666665</v>
      </c>
      <c r="G141" s="219">
        <v>126026.68333333332</v>
      </c>
      <c r="H141" s="219">
        <v>124297.31666666667</v>
      </c>
      <c r="I141" s="219">
        <v>121350.13333333333</v>
      </c>
      <c r="J141" s="219">
        <v>130703.23333333331</v>
      </c>
      <c r="K141" s="219">
        <v>133650.41666666663</v>
      </c>
      <c r="L141" s="219">
        <v>135379.7833333333</v>
      </c>
      <c r="M141" s="220">
        <v>131921.04999999999</v>
      </c>
      <c r="N141" s="220">
        <v>127244.5</v>
      </c>
      <c r="O141" s="220">
        <v>71985</v>
      </c>
      <c r="P141" s="221">
        <v>1.7815482502651112E-2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45498</v>
      </c>
      <c r="E142" s="217">
        <v>1842.25</v>
      </c>
      <c r="F142" s="217">
        <v>1837.7833333333335</v>
      </c>
      <c r="G142" s="219">
        <v>1817.366666666667</v>
      </c>
      <c r="H142" s="219">
        <v>1792.4833333333336</v>
      </c>
      <c r="I142" s="219">
        <v>1772.0666666666671</v>
      </c>
      <c r="J142" s="219">
        <v>1862.666666666667</v>
      </c>
      <c r="K142" s="219">
        <v>1883.0833333333335</v>
      </c>
      <c r="L142" s="219">
        <v>1907.9666666666669</v>
      </c>
      <c r="M142" s="220">
        <v>1858.2</v>
      </c>
      <c r="N142" s="220">
        <v>1812.9</v>
      </c>
      <c r="O142" s="220">
        <v>5354250</v>
      </c>
      <c r="P142" s="221">
        <v>4.7449967721110396E-2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45498</v>
      </c>
      <c r="E143" s="217">
        <v>185.92</v>
      </c>
      <c r="F143" s="217">
        <v>186.84</v>
      </c>
      <c r="G143" s="219">
        <v>182.68</v>
      </c>
      <c r="H143" s="219">
        <v>179.44</v>
      </c>
      <c r="I143" s="219">
        <v>175.28</v>
      </c>
      <c r="J143" s="219">
        <v>190.08</v>
      </c>
      <c r="K143" s="219">
        <v>194.24000000000004</v>
      </c>
      <c r="L143" s="219">
        <v>197.48000000000002</v>
      </c>
      <c r="M143" s="220">
        <v>191</v>
      </c>
      <c r="N143" s="220">
        <v>183.6</v>
      </c>
      <c r="O143" s="220">
        <v>62883750</v>
      </c>
      <c r="P143" s="221">
        <v>-2.7884057971014491E-2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45498</v>
      </c>
      <c r="E144" s="217">
        <v>6818.15</v>
      </c>
      <c r="F144" s="217">
        <v>6891.9333333333334</v>
      </c>
      <c r="G144" s="219">
        <v>6717.4666666666672</v>
      </c>
      <c r="H144" s="219">
        <v>6616.7833333333338</v>
      </c>
      <c r="I144" s="219">
        <v>6442.3166666666675</v>
      </c>
      <c r="J144" s="219">
        <v>6992.6166666666668</v>
      </c>
      <c r="K144" s="219">
        <v>7167.0833333333321</v>
      </c>
      <c r="L144" s="219">
        <v>7267.7666666666664</v>
      </c>
      <c r="M144" s="220">
        <v>7066.4</v>
      </c>
      <c r="N144" s="220">
        <v>6791.25</v>
      </c>
      <c r="O144" s="220">
        <v>1123650</v>
      </c>
      <c r="P144" s="221">
        <v>1.0385756676557863E-2</v>
      </c>
    </row>
    <row r="145" spans="1:16" ht="12.75" customHeight="1">
      <c r="A145" s="213">
        <v>135</v>
      </c>
      <c r="B145" s="225" t="s">
        <v>840</v>
      </c>
      <c r="C145" s="217" t="s">
        <v>183</v>
      </c>
      <c r="D145" s="218">
        <v>45498</v>
      </c>
      <c r="E145" s="217">
        <v>3554.35</v>
      </c>
      <c r="F145" s="217">
        <v>3588.8666666666668</v>
      </c>
      <c r="G145" s="219">
        <v>3507.1333333333337</v>
      </c>
      <c r="H145" s="219">
        <v>3459.916666666667</v>
      </c>
      <c r="I145" s="219">
        <v>3378.1833333333338</v>
      </c>
      <c r="J145" s="219">
        <v>3636.0833333333335</v>
      </c>
      <c r="K145" s="219">
        <v>3717.8166666666671</v>
      </c>
      <c r="L145" s="219">
        <v>3765.0333333333333</v>
      </c>
      <c r="M145" s="220">
        <v>3670.6</v>
      </c>
      <c r="N145" s="220">
        <v>3541.65</v>
      </c>
      <c r="O145" s="220">
        <v>1909775</v>
      </c>
      <c r="P145" s="221">
        <v>7.6551247903719047E-2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45498</v>
      </c>
      <c r="E146" s="217">
        <v>2599.9499999999998</v>
      </c>
      <c r="F146" s="217">
        <v>2612.9333333333334</v>
      </c>
      <c r="G146" s="219">
        <v>2577.3166666666666</v>
      </c>
      <c r="H146" s="219">
        <v>2554.6833333333334</v>
      </c>
      <c r="I146" s="219">
        <v>2519.0666666666666</v>
      </c>
      <c r="J146" s="219">
        <v>2635.5666666666666</v>
      </c>
      <c r="K146" s="219">
        <v>2671.1833333333334</v>
      </c>
      <c r="L146" s="219">
        <v>2693.8166666666666</v>
      </c>
      <c r="M146" s="220">
        <v>2648.55</v>
      </c>
      <c r="N146" s="220">
        <v>2590.3000000000002</v>
      </c>
      <c r="O146" s="220">
        <v>7313800</v>
      </c>
      <c r="P146" s="221">
        <v>-2.1284143313231641E-3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45498</v>
      </c>
      <c r="E147" s="217">
        <v>228.7</v>
      </c>
      <c r="F147" s="217">
        <v>232.72666666666666</v>
      </c>
      <c r="G147" s="219">
        <v>223.76333333333332</v>
      </c>
      <c r="H147" s="219">
        <v>218.82666666666665</v>
      </c>
      <c r="I147" s="219">
        <v>209.86333333333332</v>
      </c>
      <c r="J147" s="219">
        <v>237.66333333333333</v>
      </c>
      <c r="K147" s="219">
        <v>246.62666666666664</v>
      </c>
      <c r="L147" s="219">
        <v>251.56333333333333</v>
      </c>
      <c r="M147" s="220">
        <v>241.69</v>
      </c>
      <c r="N147" s="220">
        <v>227.79</v>
      </c>
      <c r="O147" s="220">
        <v>109732500</v>
      </c>
      <c r="P147" s="221">
        <v>3.2562669376693769E-2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45498</v>
      </c>
      <c r="E148" s="217">
        <v>364.45</v>
      </c>
      <c r="F148" s="217">
        <v>368.76666666666665</v>
      </c>
      <c r="G148" s="219">
        <v>358.83333333333331</v>
      </c>
      <c r="H148" s="219">
        <v>353.21666666666664</v>
      </c>
      <c r="I148" s="219">
        <v>343.2833333333333</v>
      </c>
      <c r="J148" s="219">
        <v>374.38333333333333</v>
      </c>
      <c r="K148" s="219">
        <v>384.31666666666672</v>
      </c>
      <c r="L148" s="219">
        <v>389.93333333333334</v>
      </c>
      <c r="M148" s="220">
        <v>378.7</v>
      </c>
      <c r="N148" s="220">
        <v>363.15</v>
      </c>
      <c r="O148" s="220">
        <v>112795500</v>
      </c>
      <c r="P148" s="221">
        <v>2.7548134078517649E-2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45498</v>
      </c>
      <c r="E149" s="217">
        <v>1670.65</v>
      </c>
      <c r="F149" s="217">
        <v>1677.8999999999999</v>
      </c>
      <c r="G149" s="219">
        <v>1635.7999999999997</v>
      </c>
      <c r="H149" s="219">
        <v>1600.9499999999998</v>
      </c>
      <c r="I149" s="219">
        <v>1558.8499999999997</v>
      </c>
      <c r="J149" s="219">
        <v>1712.7499999999998</v>
      </c>
      <c r="K149" s="219">
        <v>1754.8499999999997</v>
      </c>
      <c r="L149" s="219">
        <v>1789.6999999999998</v>
      </c>
      <c r="M149" s="220">
        <v>1720</v>
      </c>
      <c r="N149" s="220">
        <v>1643.05</v>
      </c>
      <c r="O149" s="220">
        <v>7547400</v>
      </c>
      <c r="P149" s="221">
        <v>-1.3179571663920923E-2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45498</v>
      </c>
      <c r="E150" s="217">
        <v>10808.05</v>
      </c>
      <c r="F150" s="217">
        <v>10912.833333333334</v>
      </c>
      <c r="G150" s="219">
        <v>10586.666666666668</v>
      </c>
      <c r="H150" s="219">
        <v>10365.283333333335</v>
      </c>
      <c r="I150" s="219">
        <v>10039.116666666669</v>
      </c>
      <c r="J150" s="219">
        <v>11134.216666666667</v>
      </c>
      <c r="K150" s="219">
        <v>11460.383333333335</v>
      </c>
      <c r="L150" s="219">
        <v>11681.766666666666</v>
      </c>
      <c r="M150" s="220">
        <v>11239</v>
      </c>
      <c r="N150" s="220">
        <v>10691.45</v>
      </c>
      <c r="O150" s="220">
        <v>1885400</v>
      </c>
      <c r="P150" s="221">
        <v>-6.2363238512035013E-2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45498</v>
      </c>
      <c r="E151" s="217">
        <v>319.5</v>
      </c>
      <c r="F151" s="217">
        <v>323.5</v>
      </c>
      <c r="G151" s="219">
        <v>313.85000000000002</v>
      </c>
      <c r="H151" s="219">
        <v>308.20000000000005</v>
      </c>
      <c r="I151" s="219">
        <v>298.55000000000007</v>
      </c>
      <c r="J151" s="219">
        <v>329.15</v>
      </c>
      <c r="K151" s="219">
        <v>338.79999999999995</v>
      </c>
      <c r="L151" s="219">
        <v>344.44999999999993</v>
      </c>
      <c r="M151" s="220">
        <v>333.15</v>
      </c>
      <c r="N151" s="220">
        <v>317.85000000000002</v>
      </c>
      <c r="O151" s="220">
        <v>96442500</v>
      </c>
      <c r="P151" s="221">
        <v>-6.8080357142857137E-2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45498</v>
      </c>
      <c r="E152" s="217">
        <v>40562.15</v>
      </c>
      <c r="F152" s="217">
        <v>40410.816666666673</v>
      </c>
      <c r="G152" s="219">
        <v>40049.233333333344</v>
      </c>
      <c r="H152" s="219">
        <v>39536.316666666673</v>
      </c>
      <c r="I152" s="219">
        <v>39174.733333333344</v>
      </c>
      <c r="J152" s="219">
        <v>40923.733333333344</v>
      </c>
      <c r="K152" s="219">
        <v>41285.316666666673</v>
      </c>
      <c r="L152" s="219">
        <v>41798.233333333344</v>
      </c>
      <c r="M152" s="220">
        <v>40772.400000000001</v>
      </c>
      <c r="N152" s="220">
        <v>39897.9</v>
      </c>
      <c r="O152" s="220">
        <v>215610</v>
      </c>
      <c r="P152" s="221">
        <v>-2.1910724006532389E-2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45498</v>
      </c>
      <c r="E153" s="217">
        <v>928.7</v>
      </c>
      <c r="F153" s="217">
        <v>933.23333333333323</v>
      </c>
      <c r="G153" s="219">
        <v>915.46666666666647</v>
      </c>
      <c r="H153" s="219">
        <v>902.23333333333323</v>
      </c>
      <c r="I153" s="219">
        <v>884.46666666666647</v>
      </c>
      <c r="J153" s="219">
        <v>946.46666666666647</v>
      </c>
      <c r="K153" s="219">
        <v>964.23333333333312</v>
      </c>
      <c r="L153" s="219">
        <v>977.46666666666647</v>
      </c>
      <c r="M153" s="220">
        <v>951</v>
      </c>
      <c r="N153" s="220">
        <v>920</v>
      </c>
      <c r="O153" s="220">
        <v>14265750</v>
      </c>
      <c r="P153" s="221">
        <v>-3.6472316498657613E-2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45498</v>
      </c>
      <c r="E154" s="217">
        <v>4591.3999999999996</v>
      </c>
      <c r="F154" s="217">
        <v>4637.666666666667</v>
      </c>
      <c r="G154" s="219">
        <v>4485.3333333333339</v>
      </c>
      <c r="H154" s="219">
        <v>4379.2666666666673</v>
      </c>
      <c r="I154" s="219">
        <v>4226.9333333333343</v>
      </c>
      <c r="J154" s="219">
        <v>4743.7333333333336</v>
      </c>
      <c r="K154" s="219">
        <v>4896.0666666666675</v>
      </c>
      <c r="L154" s="219">
        <v>5002.1333333333332</v>
      </c>
      <c r="M154" s="220">
        <v>4790</v>
      </c>
      <c r="N154" s="220">
        <v>4531.6000000000004</v>
      </c>
      <c r="O154" s="220">
        <v>2540400</v>
      </c>
      <c r="P154" s="221">
        <v>3.9954150974291794E-2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45498</v>
      </c>
      <c r="E155" s="217">
        <v>342.6</v>
      </c>
      <c r="F155" s="217">
        <v>342.58333333333331</v>
      </c>
      <c r="G155" s="219">
        <v>338.96666666666664</v>
      </c>
      <c r="H155" s="219">
        <v>335.33333333333331</v>
      </c>
      <c r="I155" s="219">
        <v>331.71666666666664</v>
      </c>
      <c r="J155" s="219">
        <v>346.21666666666664</v>
      </c>
      <c r="K155" s="219">
        <v>349.83333333333331</v>
      </c>
      <c r="L155" s="219">
        <v>353.46666666666664</v>
      </c>
      <c r="M155" s="220">
        <v>346.2</v>
      </c>
      <c r="N155" s="220">
        <v>338.95</v>
      </c>
      <c r="O155" s="220">
        <v>27816000</v>
      </c>
      <c r="P155" s="221">
        <v>-1.7276099629040805E-2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45498</v>
      </c>
      <c r="E156" s="217">
        <v>533.4</v>
      </c>
      <c r="F156" s="217">
        <v>539.4</v>
      </c>
      <c r="G156" s="219">
        <v>525.79999999999995</v>
      </c>
      <c r="H156" s="219">
        <v>518.19999999999993</v>
      </c>
      <c r="I156" s="219">
        <v>504.59999999999991</v>
      </c>
      <c r="J156" s="219">
        <v>547</v>
      </c>
      <c r="K156" s="219">
        <v>560.60000000000014</v>
      </c>
      <c r="L156" s="219">
        <v>568.20000000000005</v>
      </c>
      <c r="M156" s="220">
        <v>553</v>
      </c>
      <c r="N156" s="220">
        <v>531.79999999999995</v>
      </c>
      <c r="O156" s="220">
        <v>49631400</v>
      </c>
      <c r="P156" s="221">
        <v>-2.6294983294651738E-2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45498</v>
      </c>
      <c r="E157" s="217">
        <v>3117.7</v>
      </c>
      <c r="F157" s="217">
        <v>3149.85</v>
      </c>
      <c r="G157" s="219">
        <v>3075</v>
      </c>
      <c r="H157" s="219">
        <v>3032.3</v>
      </c>
      <c r="I157" s="219">
        <v>2957.4500000000003</v>
      </c>
      <c r="J157" s="219">
        <v>3192.5499999999997</v>
      </c>
      <c r="K157" s="219">
        <v>3267.3999999999992</v>
      </c>
      <c r="L157" s="219">
        <v>3310.0999999999995</v>
      </c>
      <c r="M157" s="220">
        <v>3224.7</v>
      </c>
      <c r="N157" s="220">
        <v>3107.15</v>
      </c>
      <c r="O157" s="220">
        <v>2691750</v>
      </c>
      <c r="P157" s="221">
        <v>6.355734180764557E-3</v>
      </c>
    </row>
    <row r="158" spans="1:16" ht="12.75" customHeight="1">
      <c r="A158" s="213">
        <v>148</v>
      </c>
      <c r="B158" s="225" t="s">
        <v>840</v>
      </c>
      <c r="C158" s="217" t="s">
        <v>197</v>
      </c>
      <c r="D158" s="218">
        <v>45498</v>
      </c>
      <c r="E158" s="217">
        <v>3832.2</v>
      </c>
      <c r="F158" s="217">
        <v>3859.6333333333332</v>
      </c>
      <c r="G158" s="219">
        <v>3795.3166666666666</v>
      </c>
      <c r="H158" s="219">
        <v>3758.4333333333334</v>
      </c>
      <c r="I158" s="219">
        <v>3694.1166666666668</v>
      </c>
      <c r="J158" s="219">
        <v>3896.5166666666664</v>
      </c>
      <c r="K158" s="219">
        <v>3960.833333333333</v>
      </c>
      <c r="L158" s="219">
        <v>3997.7166666666662</v>
      </c>
      <c r="M158" s="220">
        <v>3923.95</v>
      </c>
      <c r="N158" s="220">
        <v>3822.75</v>
      </c>
      <c r="O158" s="220">
        <v>1641500</v>
      </c>
      <c r="P158" s="221">
        <v>-4.6886340542894471E-2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45498</v>
      </c>
      <c r="E159" s="217">
        <v>116.45</v>
      </c>
      <c r="F159" s="217">
        <v>117.48</v>
      </c>
      <c r="G159" s="219">
        <v>115.07000000000001</v>
      </c>
      <c r="H159" s="219">
        <v>113.69</v>
      </c>
      <c r="I159" s="219">
        <v>111.28</v>
      </c>
      <c r="J159" s="219">
        <v>118.86000000000001</v>
      </c>
      <c r="K159" s="219">
        <v>121.27000000000001</v>
      </c>
      <c r="L159" s="219">
        <v>122.65000000000002</v>
      </c>
      <c r="M159" s="220">
        <v>119.89</v>
      </c>
      <c r="N159" s="220">
        <v>116.1</v>
      </c>
      <c r="O159" s="220">
        <v>278168000</v>
      </c>
      <c r="P159" s="221">
        <v>-6.1453152689647291E-3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45498</v>
      </c>
      <c r="E160" s="217">
        <v>6336.35</v>
      </c>
      <c r="F160" s="217">
        <v>6380.2833333333328</v>
      </c>
      <c r="G160" s="219">
        <v>6216.1166666666659</v>
      </c>
      <c r="H160" s="219">
        <v>6095.8833333333332</v>
      </c>
      <c r="I160" s="219">
        <v>5931.7166666666662</v>
      </c>
      <c r="J160" s="219">
        <v>6500.5166666666655</v>
      </c>
      <c r="K160" s="219">
        <v>6664.6833333333334</v>
      </c>
      <c r="L160" s="219">
        <v>6784.9166666666652</v>
      </c>
      <c r="M160" s="220">
        <v>6544.45</v>
      </c>
      <c r="N160" s="220">
        <v>6260.05</v>
      </c>
      <c r="O160" s="220">
        <v>3585500</v>
      </c>
      <c r="P160" s="221">
        <v>1.1924080999082763E-2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45498</v>
      </c>
      <c r="E161" s="217">
        <v>332.85</v>
      </c>
      <c r="F161" s="217">
        <v>335.81666666666666</v>
      </c>
      <c r="G161" s="219">
        <v>329.0333333333333</v>
      </c>
      <c r="H161" s="219">
        <v>325.21666666666664</v>
      </c>
      <c r="I161" s="219">
        <v>318.43333333333328</v>
      </c>
      <c r="J161" s="219">
        <v>339.63333333333333</v>
      </c>
      <c r="K161" s="219">
        <v>346.41666666666674</v>
      </c>
      <c r="L161" s="219">
        <v>350.23333333333335</v>
      </c>
      <c r="M161" s="220">
        <v>342.6</v>
      </c>
      <c r="N161" s="220">
        <v>332</v>
      </c>
      <c r="O161" s="220">
        <v>73468800</v>
      </c>
      <c r="P161" s="221">
        <v>2.2086442630340063E-2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45498</v>
      </c>
      <c r="E162" s="217">
        <v>1389.85</v>
      </c>
      <c r="F162" s="217">
        <v>1396.8500000000001</v>
      </c>
      <c r="G162" s="219">
        <v>1374.7000000000003</v>
      </c>
      <c r="H162" s="219">
        <v>1359.5500000000002</v>
      </c>
      <c r="I162" s="219">
        <v>1337.4000000000003</v>
      </c>
      <c r="J162" s="219">
        <v>1412.0000000000002</v>
      </c>
      <c r="K162" s="219">
        <v>1434.1500000000003</v>
      </c>
      <c r="L162" s="219">
        <v>1449.3000000000002</v>
      </c>
      <c r="M162" s="220">
        <v>1419</v>
      </c>
      <c r="N162" s="220">
        <v>1381.7</v>
      </c>
      <c r="O162" s="220">
        <v>6140409</v>
      </c>
      <c r="P162" s="221">
        <v>-1.3470215131105735E-2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45498</v>
      </c>
      <c r="E163" s="217">
        <v>776.45</v>
      </c>
      <c r="F163" s="217">
        <v>776.30000000000007</v>
      </c>
      <c r="G163" s="219">
        <v>767.30000000000018</v>
      </c>
      <c r="H163" s="219">
        <v>758.15000000000009</v>
      </c>
      <c r="I163" s="219">
        <v>749.1500000000002</v>
      </c>
      <c r="J163" s="219">
        <v>785.45000000000016</v>
      </c>
      <c r="K163" s="219">
        <v>794.44999999999993</v>
      </c>
      <c r="L163" s="219">
        <v>803.60000000000014</v>
      </c>
      <c r="M163" s="220">
        <v>785.3</v>
      </c>
      <c r="N163" s="220">
        <v>767.15</v>
      </c>
      <c r="O163" s="220">
        <v>11536200</v>
      </c>
      <c r="P163" s="221">
        <v>-3.2782212086659067E-2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45498</v>
      </c>
      <c r="E164" s="217">
        <v>240.45</v>
      </c>
      <c r="F164" s="217">
        <v>241.31666666666669</v>
      </c>
      <c r="G164" s="219">
        <v>237.13333333333338</v>
      </c>
      <c r="H164" s="219">
        <v>233.81666666666669</v>
      </c>
      <c r="I164" s="219">
        <v>229.63333333333338</v>
      </c>
      <c r="J164" s="219">
        <v>244.63333333333338</v>
      </c>
      <c r="K164" s="219">
        <v>248.81666666666672</v>
      </c>
      <c r="L164" s="219">
        <v>252.13333333333338</v>
      </c>
      <c r="M164" s="220">
        <v>245.5</v>
      </c>
      <c r="N164" s="220">
        <v>238</v>
      </c>
      <c r="O164" s="220">
        <v>62010000</v>
      </c>
      <c r="P164" s="221">
        <v>-4.7575164151595441E-2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45498</v>
      </c>
      <c r="E165" s="217">
        <v>599.04999999999995</v>
      </c>
      <c r="F165" s="217">
        <v>606.11666666666667</v>
      </c>
      <c r="G165" s="219">
        <v>590.23333333333335</v>
      </c>
      <c r="H165" s="219">
        <v>581.41666666666663</v>
      </c>
      <c r="I165" s="219">
        <v>565.5333333333333</v>
      </c>
      <c r="J165" s="219">
        <v>614.93333333333339</v>
      </c>
      <c r="K165" s="219">
        <v>630.81666666666683</v>
      </c>
      <c r="L165" s="219">
        <v>639.63333333333344</v>
      </c>
      <c r="M165" s="220">
        <v>622</v>
      </c>
      <c r="N165" s="220">
        <v>597.29999999999995</v>
      </c>
      <c r="O165" s="220">
        <v>57624000</v>
      </c>
      <c r="P165" s="221">
        <v>6.6242321071719346E-2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45498</v>
      </c>
      <c r="E166" s="217">
        <v>3116.85</v>
      </c>
      <c r="F166" s="217">
        <v>3137.4666666666667</v>
      </c>
      <c r="G166" s="219">
        <v>3091.2333333333336</v>
      </c>
      <c r="H166" s="219">
        <v>3065.6166666666668</v>
      </c>
      <c r="I166" s="219">
        <v>3019.3833333333337</v>
      </c>
      <c r="J166" s="219">
        <v>3163.0833333333335</v>
      </c>
      <c r="K166" s="219">
        <v>3209.3166666666662</v>
      </c>
      <c r="L166" s="219">
        <v>3234.9333333333334</v>
      </c>
      <c r="M166" s="220">
        <v>3183.7</v>
      </c>
      <c r="N166" s="220">
        <v>3111.85</v>
      </c>
      <c r="O166" s="220">
        <v>36511500</v>
      </c>
      <c r="P166" s="221">
        <v>1.6870556944222025E-2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45498</v>
      </c>
      <c r="E167" s="217">
        <v>141.65</v>
      </c>
      <c r="F167" s="217">
        <v>143.15666666666667</v>
      </c>
      <c r="G167" s="219">
        <v>138.50333333333333</v>
      </c>
      <c r="H167" s="219">
        <v>135.35666666666665</v>
      </c>
      <c r="I167" s="219">
        <v>130.70333333333332</v>
      </c>
      <c r="J167" s="219">
        <v>146.30333333333334</v>
      </c>
      <c r="K167" s="219">
        <v>150.95666666666671</v>
      </c>
      <c r="L167" s="219">
        <v>154.10333333333335</v>
      </c>
      <c r="M167" s="220">
        <v>147.81</v>
      </c>
      <c r="N167" s="220">
        <v>140.01</v>
      </c>
      <c r="O167" s="220">
        <v>172432000</v>
      </c>
      <c r="P167" s="221">
        <v>-6.8720430339821559E-2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45498</v>
      </c>
      <c r="E168" s="217">
        <v>717.95</v>
      </c>
      <c r="F168" s="217">
        <v>722.0333333333333</v>
      </c>
      <c r="G168" s="219">
        <v>712.06666666666661</v>
      </c>
      <c r="H168" s="219">
        <v>706.18333333333328</v>
      </c>
      <c r="I168" s="219">
        <v>696.21666666666658</v>
      </c>
      <c r="J168" s="219">
        <v>727.91666666666663</v>
      </c>
      <c r="K168" s="219">
        <v>737.88333333333333</v>
      </c>
      <c r="L168" s="219">
        <v>743.76666666666665</v>
      </c>
      <c r="M168" s="220">
        <v>732</v>
      </c>
      <c r="N168" s="220">
        <v>716.15</v>
      </c>
      <c r="O168" s="220">
        <v>23432800</v>
      </c>
      <c r="P168" s="221">
        <v>1.5321154979375369E-2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45498</v>
      </c>
      <c r="E169" s="217">
        <v>1646.45</v>
      </c>
      <c r="F169" s="217">
        <v>1647.5500000000002</v>
      </c>
      <c r="G169" s="219">
        <v>1636.2000000000003</v>
      </c>
      <c r="H169" s="219">
        <v>1625.95</v>
      </c>
      <c r="I169" s="219">
        <v>1614.6000000000001</v>
      </c>
      <c r="J169" s="219">
        <v>1657.8000000000004</v>
      </c>
      <c r="K169" s="219">
        <v>1669.1500000000003</v>
      </c>
      <c r="L169" s="219">
        <v>1679.4000000000005</v>
      </c>
      <c r="M169" s="220">
        <v>1658.9</v>
      </c>
      <c r="N169" s="220">
        <v>1637.3</v>
      </c>
      <c r="O169" s="220">
        <v>7801125</v>
      </c>
      <c r="P169" s="221">
        <v>-5.5451981452268274E-3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45498</v>
      </c>
      <c r="E170" s="217">
        <v>888.95</v>
      </c>
      <c r="F170" s="217">
        <v>890.4</v>
      </c>
      <c r="G170" s="219">
        <v>881.9</v>
      </c>
      <c r="H170" s="219">
        <v>874.85</v>
      </c>
      <c r="I170" s="219">
        <v>866.35</v>
      </c>
      <c r="J170" s="219">
        <v>897.44999999999993</v>
      </c>
      <c r="K170" s="219">
        <v>905.94999999999993</v>
      </c>
      <c r="L170" s="219">
        <v>912.99999999999989</v>
      </c>
      <c r="M170" s="220">
        <v>898.9</v>
      </c>
      <c r="N170" s="220">
        <v>883.35</v>
      </c>
      <c r="O170" s="220">
        <v>92644500</v>
      </c>
      <c r="P170" s="221">
        <v>-2.3525319757790392E-2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45498</v>
      </c>
      <c r="E171" s="217">
        <v>27189.599999999999</v>
      </c>
      <c r="F171" s="217">
        <v>27404.633333333331</v>
      </c>
      <c r="G171" s="219">
        <v>26816.916666666664</v>
      </c>
      <c r="H171" s="219">
        <v>26444.233333333334</v>
      </c>
      <c r="I171" s="219">
        <v>25856.516666666666</v>
      </c>
      <c r="J171" s="219">
        <v>27777.316666666662</v>
      </c>
      <c r="K171" s="219">
        <v>28365.033333333329</v>
      </c>
      <c r="L171" s="219">
        <v>28737.71666666666</v>
      </c>
      <c r="M171" s="220">
        <v>27992.35</v>
      </c>
      <c r="N171" s="220">
        <v>27031.95</v>
      </c>
      <c r="O171" s="220">
        <v>234850</v>
      </c>
      <c r="P171" s="221">
        <v>-5.6102466391447017E-3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45498</v>
      </c>
      <c r="E172" s="217">
        <v>6847.2</v>
      </c>
      <c r="F172" s="217">
        <v>6945.3666666666659</v>
      </c>
      <c r="G172" s="219">
        <v>6730.0333333333319</v>
      </c>
      <c r="H172" s="219">
        <v>6612.8666666666659</v>
      </c>
      <c r="I172" s="219">
        <v>6397.5333333333319</v>
      </c>
      <c r="J172" s="219">
        <v>7062.5333333333319</v>
      </c>
      <c r="K172" s="219">
        <v>7277.8666666666659</v>
      </c>
      <c r="L172" s="219">
        <v>7395.0333333333319</v>
      </c>
      <c r="M172" s="220">
        <v>7160.7</v>
      </c>
      <c r="N172" s="220">
        <v>6828.2</v>
      </c>
      <c r="O172" s="220">
        <v>2163000</v>
      </c>
      <c r="P172" s="221">
        <v>8.3287062742920602E-4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45498</v>
      </c>
      <c r="E173" s="217">
        <v>2339.5</v>
      </c>
      <c r="F173" s="217">
        <v>2359.3666666666668</v>
      </c>
      <c r="G173" s="219">
        <v>2312.8833333333337</v>
      </c>
      <c r="H173" s="219">
        <v>2286.2666666666669</v>
      </c>
      <c r="I173" s="219">
        <v>2239.7833333333338</v>
      </c>
      <c r="J173" s="219">
        <v>2385.9833333333336</v>
      </c>
      <c r="K173" s="219">
        <v>2432.4666666666672</v>
      </c>
      <c r="L173" s="219">
        <v>2459.0833333333335</v>
      </c>
      <c r="M173" s="220">
        <v>2405.85</v>
      </c>
      <c r="N173" s="220">
        <v>2332.75</v>
      </c>
      <c r="O173" s="220">
        <v>5276625</v>
      </c>
      <c r="P173" s="221">
        <v>6.9414627164734507E-3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45498</v>
      </c>
      <c r="E174" s="217">
        <v>2791.55</v>
      </c>
      <c r="F174" s="217">
        <v>2809.7999999999997</v>
      </c>
      <c r="G174" s="219">
        <v>2760.0999999999995</v>
      </c>
      <c r="H174" s="219">
        <v>2728.6499999999996</v>
      </c>
      <c r="I174" s="219">
        <v>2678.9499999999994</v>
      </c>
      <c r="J174" s="219">
        <v>2841.2499999999995</v>
      </c>
      <c r="K174" s="219">
        <v>2890.9499999999994</v>
      </c>
      <c r="L174" s="219">
        <v>2922.3999999999996</v>
      </c>
      <c r="M174" s="220">
        <v>2859.5</v>
      </c>
      <c r="N174" s="220">
        <v>2778.35</v>
      </c>
      <c r="O174" s="220">
        <v>8063700</v>
      </c>
      <c r="P174" s="221">
        <v>3.3494603647190175E-4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45498</v>
      </c>
      <c r="E175" s="217">
        <v>1567.75</v>
      </c>
      <c r="F175" s="217">
        <v>1574.1833333333334</v>
      </c>
      <c r="G175" s="219">
        <v>1559.1166666666668</v>
      </c>
      <c r="H175" s="219">
        <v>1550.4833333333333</v>
      </c>
      <c r="I175" s="219">
        <v>1535.4166666666667</v>
      </c>
      <c r="J175" s="219">
        <v>1582.8166666666668</v>
      </c>
      <c r="K175" s="219">
        <v>1597.8833333333334</v>
      </c>
      <c r="L175" s="219">
        <v>1606.5166666666669</v>
      </c>
      <c r="M175" s="220">
        <v>1589.25</v>
      </c>
      <c r="N175" s="220">
        <v>1565.55</v>
      </c>
      <c r="O175" s="220">
        <v>16759050</v>
      </c>
      <c r="P175" s="221">
        <v>-3.8667710654700961E-2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45498</v>
      </c>
      <c r="E176" s="217">
        <v>787.25</v>
      </c>
      <c r="F176" s="217">
        <v>790.38333333333333</v>
      </c>
      <c r="G176" s="219">
        <v>781.7166666666667</v>
      </c>
      <c r="H176" s="219">
        <v>776.18333333333339</v>
      </c>
      <c r="I176" s="219">
        <v>767.51666666666677</v>
      </c>
      <c r="J176" s="219">
        <v>795.91666666666663</v>
      </c>
      <c r="K176" s="219">
        <v>804.58333333333337</v>
      </c>
      <c r="L176" s="219">
        <v>810.11666666666656</v>
      </c>
      <c r="M176" s="220">
        <v>799.05</v>
      </c>
      <c r="N176" s="220">
        <v>784.85</v>
      </c>
      <c r="O176" s="220">
        <v>6657000</v>
      </c>
      <c r="P176" s="221">
        <v>-1.7054263565891473E-2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45498</v>
      </c>
      <c r="E177" s="217">
        <v>729.45</v>
      </c>
      <c r="F177" s="217">
        <v>733.13333333333321</v>
      </c>
      <c r="G177" s="219">
        <v>718.61666666666645</v>
      </c>
      <c r="H177" s="219">
        <v>707.78333333333319</v>
      </c>
      <c r="I177" s="219">
        <v>693.26666666666642</v>
      </c>
      <c r="J177" s="219">
        <v>743.96666666666647</v>
      </c>
      <c r="K177" s="219">
        <v>758.48333333333335</v>
      </c>
      <c r="L177" s="219">
        <v>769.31666666666649</v>
      </c>
      <c r="M177" s="220">
        <v>747.65</v>
      </c>
      <c r="N177" s="220">
        <v>722.3</v>
      </c>
      <c r="O177" s="220">
        <v>9609000</v>
      </c>
      <c r="P177" s="221">
        <v>0.10081338068507274</v>
      </c>
    </row>
    <row r="178" spans="1:16" ht="12.75" customHeight="1">
      <c r="A178" s="213">
        <v>168</v>
      </c>
      <c r="B178" s="225" t="s">
        <v>840</v>
      </c>
      <c r="C178" s="224" t="s">
        <v>218</v>
      </c>
      <c r="D178" s="218">
        <v>45498</v>
      </c>
      <c r="E178" s="217">
        <v>1042.8499999999999</v>
      </c>
      <c r="F178" s="217">
        <v>1047.4833333333333</v>
      </c>
      <c r="G178" s="219">
        <v>1032.9666666666667</v>
      </c>
      <c r="H178" s="219">
        <v>1023.0833333333333</v>
      </c>
      <c r="I178" s="219">
        <v>1008.5666666666666</v>
      </c>
      <c r="J178" s="219">
        <v>1057.3666666666668</v>
      </c>
      <c r="K178" s="219">
        <v>1071.8833333333337</v>
      </c>
      <c r="L178" s="219">
        <v>1081.7666666666669</v>
      </c>
      <c r="M178" s="220">
        <v>1062</v>
      </c>
      <c r="N178" s="220">
        <v>1037.5999999999999</v>
      </c>
      <c r="O178" s="220">
        <v>11376750</v>
      </c>
      <c r="P178" s="221">
        <v>-3.8577736462932839E-2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45498</v>
      </c>
      <c r="E179" s="217">
        <v>1786.85</v>
      </c>
      <c r="F179" s="217">
        <v>1817.1666666666667</v>
      </c>
      <c r="G179" s="219">
        <v>1749.3333333333335</v>
      </c>
      <c r="H179" s="219">
        <v>1711.8166666666668</v>
      </c>
      <c r="I179" s="219">
        <v>1643.9833333333336</v>
      </c>
      <c r="J179" s="219">
        <v>1854.6833333333334</v>
      </c>
      <c r="K179" s="219">
        <v>1922.5166666666669</v>
      </c>
      <c r="L179" s="219">
        <v>1960.0333333333333</v>
      </c>
      <c r="M179" s="220">
        <v>1885</v>
      </c>
      <c r="N179" s="220">
        <v>1779.65</v>
      </c>
      <c r="O179" s="220">
        <v>7638000</v>
      </c>
      <c r="P179" s="221">
        <v>-1.2029491656965464E-2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45498</v>
      </c>
      <c r="E180" s="217">
        <v>1186.75</v>
      </c>
      <c r="F180" s="217">
        <v>1188.8500000000001</v>
      </c>
      <c r="G180" s="219">
        <v>1177.9000000000003</v>
      </c>
      <c r="H180" s="219">
        <v>1169.0500000000002</v>
      </c>
      <c r="I180" s="219">
        <v>1158.1000000000004</v>
      </c>
      <c r="J180" s="219">
        <v>1197.7000000000003</v>
      </c>
      <c r="K180" s="219">
        <v>1208.6500000000001</v>
      </c>
      <c r="L180" s="219">
        <v>1217.5000000000002</v>
      </c>
      <c r="M180" s="220">
        <v>1199.8</v>
      </c>
      <c r="N180" s="220">
        <v>1180</v>
      </c>
      <c r="O180" s="220">
        <v>10331550</v>
      </c>
      <c r="P180" s="221">
        <v>-4.5957077823542162E-3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45498</v>
      </c>
      <c r="E181" s="217">
        <v>990.65</v>
      </c>
      <c r="F181" s="217">
        <v>1002.6666666666666</v>
      </c>
      <c r="G181" s="219">
        <v>976.33333333333326</v>
      </c>
      <c r="H181" s="219">
        <v>962.01666666666665</v>
      </c>
      <c r="I181" s="219">
        <v>935.68333333333328</v>
      </c>
      <c r="J181" s="219">
        <v>1016.9833333333332</v>
      </c>
      <c r="K181" s="219">
        <v>1043.3166666666666</v>
      </c>
      <c r="L181" s="219">
        <v>1057.6333333333332</v>
      </c>
      <c r="M181" s="220">
        <v>1029</v>
      </c>
      <c r="N181" s="220">
        <v>988.35</v>
      </c>
      <c r="O181" s="220">
        <v>63617950</v>
      </c>
      <c r="P181" s="221">
        <v>2.8242008320591688E-2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45498</v>
      </c>
      <c r="E182" s="217">
        <v>413.9</v>
      </c>
      <c r="F182" s="217">
        <v>419.2</v>
      </c>
      <c r="G182" s="219">
        <v>407.29999999999995</v>
      </c>
      <c r="H182" s="219">
        <v>400.7</v>
      </c>
      <c r="I182" s="219">
        <v>388.79999999999995</v>
      </c>
      <c r="J182" s="219">
        <v>425.79999999999995</v>
      </c>
      <c r="K182" s="219">
        <v>437.69999999999993</v>
      </c>
      <c r="L182" s="219">
        <v>444.29999999999995</v>
      </c>
      <c r="M182" s="220">
        <v>431.1</v>
      </c>
      <c r="N182" s="220">
        <v>412.6</v>
      </c>
      <c r="O182" s="220">
        <v>97011000</v>
      </c>
      <c r="P182" s="221">
        <v>-1.2152204992851644E-2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45498</v>
      </c>
      <c r="E183" s="217">
        <v>157.74</v>
      </c>
      <c r="F183" s="217">
        <v>160.55666666666667</v>
      </c>
      <c r="G183" s="219">
        <v>154.61333333333334</v>
      </c>
      <c r="H183" s="219">
        <v>151.48666666666668</v>
      </c>
      <c r="I183" s="219">
        <v>145.54333333333335</v>
      </c>
      <c r="J183" s="219">
        <v>163.68333333333334</v>
      </c>
      <c r="K183" s="219">
        <v>169.62666666666667</v>
      </c>
      <c r="L183" s="219">
        <v>172.75333333333333</v>
      </c>
      <c r="M183" s="220">
        <v>166.5</v>
      </c>
      <c r="N183" s="220">
        <v>157.43</v>
      </c>
      <c r="O183" s="220">
        <v>290983000</v>
      </c>
      <c r="P183" s="221">
        <v>7.4211691133174967E-2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45498</v>
      </c>
      <c r="E184" s="217">
        <v>4301.2</v>
      </c>
      <c r="F184" s="217">
        <v>4314.5166666666673</v>
      </c>
      <c r="G184" s="219">
        <v>4272.0333333333347</v>
      </c>
      <c r="H184" s="219">
        <v>4242.8666666666677</v>
      </c>
      <c r="I184" s="219">
        <v>4200.383333333335</v>
      </c>
      <c r="J184" s="219">
        <v>4343.6833333333343</v>
      </c>
      <c r="K184" s="219">
        <v>4386.1666666666661</v>
      </c>
      <c r="L184" s="219">
        <v>4415.3333333333339</v>
      </c>
      <c r="M184" s="220">
        <v>4357</v>
      </c>
      <c r="N184" s="220">
        <v>4285.3500000000004</v>
      </c>
      <c r="O184" s="220">
        <v>18454975</v>
      </c>
      <c r="P184" s="221">
        <v>-4.5991984874390497E-2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45498</v>
      </c>
      <c r="E185" s="217">
        <v>1490</v>
      </c>
      <c r="F185" s="217">
        <v>1512.8166666666666</v>
      </c>
      <c r="G185" s="219">
        <v>1464.6333333333332</v>
      </c>
      <c r="H185" s="219">
        <v>1439.2666666666667</v>
      </c>
      <c r="I185" s="219">
        <v>1391.0833333333333</v>
      </c>
      <c r="J185" s="219">
        <v>1538.1833333333332</v>
      </c>
      <c r="K185" s="219">
        <v>1586.3666666666666</v>
      </c>
      <c r="L185" s="219">
        <v>1611.7333333333331</v>
      </c>
      <c r="M185" s="220">
        <v>1561</v>
      </c>
      <c r="N185" s="220">
        <v>1487.45</v>
      </c>
      <c r="O185" s="220">
        <v>17233800</v>
      </c>
      <c r="P185" s="221">
        <v>-4.1000300490801646E-2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45498</v>
      </c>
      <c r="E186" s="217">
        <v>3255.95</v>
      </c>
      <c r="F186" s="217">
        <v>3260.6166666666668</v>
      </c>
      <c r="G186" s="219">
        <v>3237.9833333333336</v>
      </c>
      <c r="H186" s="219">
        <v>3220.0166666666669</v>
      </c>
      <c r="I186" s="219">
        <v>3197.3833333333337</v>
      </c>
      <c r="J186" s="219">
        <v>3278.5833333333335</v>
      </c>
      <c r="K186" s="219">
        <v>3301.2166666666667</v>
      </c>
      <c r="L186" s="219">
        <v>3319.1833333333334</v>
      </c>
      <c r="M186" s="220">
        <v>3283.25</v>
      </c>
      <c r="N186" s="220">
        <v>3242.65</v>
      </c>
      <c r="O186" s="220">
        <v>9839025</v>
      </c>
      <c r="P186" s="221">
        <v>-3.5493721265353738E-2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45498</v>
      </c>
      <c r="E187" s="217">
        <v>2943.8</v>
      </c>
      <c r="F187" s="217">
        <v>2980.4500000000003</v>
      </c>
      <c r="G187" s="219">
        <v>2898.2000000000007</v>
      </c>
      <c r="H187" s="219">
        <v>2852.6000000000004</v>
      </c>
      <c r="I187" s="219">
        <v>2770.3500000000008</v>
      </c>
      <c r="J187" s="219">
        <v>3026.0500000000006</v>
      </c>
      <c r="K187" s="219">
        <v>3108.2999999999997</v>
      </c>
      <c r="L187" s="219">
        <v>3153.9000000000005</v>
      </c>
      <c r="M187" s="220">
        <v>3062.7</v>
      </c>
      <c r="N187" s="220">
        <v>2934.85</v>
      </c>
      <c r="O187" s="220">
        <v>1163250</v>
      </c>
      <c r="P187" s="221">
        <v>-3.4046086776001662E-2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45498</v>
      </c>
      <c r="E188" s="217">
        <v>5166</v>
      </c>
      <c r="F188" s="217">
        <v>5195.55</v>
      </c>
      <c r="G188" s="219">
        <v>5085.1500000000005</v>
      </c>
      <c r="H188" s="219">
        <v>5004.3</v>
      </c>
      <c r="I188" s="219">
        <v>4893.9000000000005</v>
      </c>
      <c r="J188" s="219">
        <v>5276.4000000000005</v>
      </c>
      <c r="K188" s="219">
        <v>5386.8</v>
      </c>
      <c r="L188" s="219">
        <v>5467.6500000000005</v>
      </c>
      <c r="M188" s="220">
        <v>5305.95</v>
      </c>
      <c r="N188" s="220">
        <v>5114.7</v>
      </c>
      <c r="O188" s="220">
        <v>3118600</v>
      </c>
      <c r="P188" s="221">
        <v>5.1569651260233353E-3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45498</v>
      </c>
      <c r="E189" s="217">
        <v>2401.8000000000002</v>
      </c>
      <c r="F189" s="217">
        <v>2397.5166666666669</v>
      </c>
      <c r="G189" s="219">
        <v>2376.6333333333337</v>
      </c>
      <c r="H189" s="219">
        <v>2351.4666666666667</v>
      </c>
      <c r="I189" s="219">
        <v>2330.5833333333335</v>
      </c>
      <c r="J189" s="219">
        <v>2422.6833333333338</v>
      </c>
      <c r="K189" s="219">
        <v>2443.5666666666671</v>
      </c>
      <c r="L189" s="219">
        <v>2468.733333333334</v>
      </c>
      <c r="M189" s="220">
        <v>2418.4</v>
      </c>
      <c r="N189" s="220">
        <v>2372.35</v>
      </c>
      <c r="O189" s="220">
        <v>5101250</v>
      </c>
      <c r="P189" s="221">
        <v>-1.3936810770583858E-2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45498</v>
      </c>
      <c r="E190" s="217">
        <v>2033.75</v>
      </c>
      <c r="F190" s="217">
        <v>2053.0833333333335</v>
      </c>
      <c r="G190" s="219">
        <v>2008.6166666666668</v>
      </c>
      <c r="H190" s="219">
        <v>1983.4833333333333</v>
      </c>
      <c r="I190" s="219">
        <v>1939.0166666666667</v>
      </c>
      <c r="J190" s="219">
        <v>2078.2166666666672</v>
      </c>
      <c r="K190" s="219">
        <v>2122.6833333333334</v>
      </c>
      <c r="L190" s="219">
        <v>2147.8166666666671</v>
      </c>
      <c r="M190" s="220">
        <v>2097.5500000000002</v>
      </c>
      <c r="N190" s="220">
        <v>2027.95</v>
      </c>
      <c r="O190" s="220">
        <v>2658800</v>
      </c>
      <c r="P190" s="221">
        <v>1.3107757963725042E-2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45498</v>
      </c>
      <c r="E191" s="217">
        <v>11275.5</v>
      </c>
      <c r="F191" s="217">
        <v>11399.133333333333</v>
      </c>
      <c r="G191" s="219">
        <v>11113.966666666667</v>
      </c>
      <c r="H191" s="219">
        <v>10952.433333333334</v>
      </c>
      <c r="I191" s="219">
        <v>10667.266666666668</v>
      </c>
      <c r="J191" s="219">
        <v>11560.666666666666</v>
      </c>
      <c r="K191" s="219">
        <v>11845.833333333334</v>
      </c>
      <c r="L191" s="219">
        <v>12007.366666666665</v>
      </c>
      <c r="M191" s="220">
        <v>11684.3</v>
      </c>
      <c r="N191" s="220">
        <v>11237.6</v>
      </c>
      <c r="O191" s="220">
        <v>2652400</v>
      </c>
      <c r="P191" s="221">
        <v>-1.4966390611653731E-2</v>
      </c>
    </row>
    <row r="192" spans="1:16" ht="12.75" customHeight="1">
      <c r="A192" s="213">
        <v>182</v>
      </c>
      <c r="B192" s="225" t="s">
        <v>840</v>
      </c>
      <c r="C192" s="217" t="s">
        <v>232</v>
      </c>
      <c r="D192" s="218">
        <v>45498</v>
      </c>
      <c r="E192" s="217">
        <v>542.20000000000005</v>
      </c>
      <c r="F192" s="217">
        <v>548.00000000000011</v>
      </c>
      <c r="G192" s="219">
        <v>535.4000000000002</v>
      </c>
      <c r="H192" s="219">
        <v>528.60000000000014</v>
      </c>
      <c r="I192" s="219">
        <v>516.00000000000023</v>
      </c>
      <c r="J192" s="219">
        <v>554.80000000000018</v>
      </c>
      <c r="K192" s="219">
        <v>567.40000000000009</v>
      </c>
      <c r="L192" s="219">
        <v>574.20000000000016</v>
      </c>
      <c r="M192" s="220">
        <v>560.6</v>
      </c>
      <c r="N192" s="220">
        <v>541.20000000000005</v>
      </c>
      <c r="O192" s="220">
        <v>39273000</v>
      </c>
      <c r="P192" s="221">
        <v>6.8321946342276285E-3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45498</v>
      </c>
      <c r="E193" s="217">
        <v>439.75</v>
      </c>
      <c r="F193" s="217">
        <v>443.4666666666667</v>
      </c>
      <c r="G193" s="219">
        <v>432.93333333333339</v>
      </c>
      <c r="H193" s="219">
        <v>426.11666666666667</v>
      </c>
      <c r="I193" s="219">
        <v>415.58333333333337</v>
      </c>
      <c r="J193" s="219">
        <v>450.28333333333342</v>
      </c>
      <c r="K193" s="219">
        <v>460.81666666666672</v>
      </c>
      <c r="L193" s="219">
        <v>467.63333333333344</v>
      </c>
      <c r="M193" s="220">
        <v>454</v>
      </c>
      <c r="N193" s="220">
        <v>436.65</v>
      </c>
      <c r="O193" s="220">
        <v>156271200</v>
      </c>
      <c r="P193" s="221">
        <v>-3.3980720561890408E-2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45498</v>
      </c>
      <c r="E194" s="217">
        <v>1475.75</v>
      </c>
      <c r="F194" s="217">
        <v>1485.3</v>
      </c>
      <c r="G194" s="219">
        <v>1461.6</v>
      </c>
      <c r="H194" s="219">
        <v>1447.45</v>
      </c>
      <c r="I194" s="219">
        <v>1423.75</v>
      </c>
      <c r="J194" s="219">
        <v>1499.4499999999998</v>
      </c>
      <c r="K194" s="219">
        <v>1523.15</v>
      </c>
      <c r="L194" s="219">
        <v>1537.2999999999997</v>
      </c>
      <c r="M194" s="220">
        <v>1509</v>
      </c>
      <c r="N194" s="220">
        <v>1471.15</v>
      </c>
      <c r="O194" s="220">
        <v>7724400</v>
      </c>
      <c r="P194" s="221">
        <v>-1.8450747179017995E-2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45498</v>
      </c>
      <c r="E195" s="217">
        <v>556.79999999999995</v>
      </c>
      <c r="F195" s="217">
        <v>563.69999999999993</v>
      </c>
      <c r="G195" s="219">
        <v>547.69999999999982</v>
      </c>
      <c r="H195" s="219">
        <v>538.59999999999991</v>
      </c>
      <c r="I195" s="219">
        <v>522.5999999999998</v>
      </c>
      <c r="J195" s="219">
        <v>572.79999999999984</v>
      </c>
      <c r="K195" s="219">
        <v>588.80000000000007</v>
      </c>
      <c r="L195" s="219">
        <v>597.89999999999986</v>
      </c>
      <c r="M195" s="220">
        <v>579.70000000000005</v>
      </c>
      <c r="N195" s="220">
        <v>554.6</v>
      </c>
      <c r="O195" s="220">
        <v>60219000</v>
      </c>
      <c r="P195" s="221">
        <v>-2.8929418025252771E-2</v>
      </c>
    </row>
    <row r="196" spans="1:16" ht="12.75" customHeight="1">
      <c r="A196" s="213">
        <v>186</v>
      </c>
      <c r="B196" s="225" t="s">
        <v>42</v>
      </c>
      <c r="C196" s="217" t="s">
        <v>237</v>
      </c>
      <c r="D196" s="218">
        <v>45498</v>
      </c>
      <c r="E196" s="217">
        <v>1145.8499999999999</v>
      </c>
      <c r="F196" s="217">
        <v>1152.95</v>
      </c>
      <c r="G196" s="219">
        <v>1131.6500000000001</v>
      </c>
      <c r="H196" s="219">
        <v>1117.45</v>
      </c>
      <c r="I196" s="219">
        <v>1096.1500000000001</v>
      </c>
      <c r="J196" s="219">
        <v>1167.1500000000001</v>
      </c>
      <c r="K196" s="219">
        <v>1188.4499999999998</v>
      </c>
      <c r="L196" s="219">
        <v>1202.6500000000001</v>
      </c>
      <c r="M196" s="220">
        <v>1174.25</v>
      </c>
      <c r="N196" s="220">
        <v>1138.75</v>
      </c>
      <c r="O196" s="220">
        <v>16770600</v>
      </c>
      <c r="P196" s="221">
        <v>3.7527839643652562E-2</v>
      </c>
    </row>
    <row r="197" spans="1:16" ht="12.75" customHeight="1">
      <c r="A197" s="213"/>
      <c r="B197" s="225"/>
      <c r="C197" s="217"/>
      <c r="D197" s="218"/>
      <c r="E197" s="217"/>
      <c r="F197" s="217"/>
      <c r="G197" s="219"/>
      <c r="H197" s="219"/>
      <c r="I197" s="219"/>
      <c r="J197" s="219"/>
      <c r="K197" s="219"/>
      <c r="L197" s="219"/>
      <c r="M197" s="220"/>
      <c r="N197" s="220"/>
      <c r="O197" s="220"/>
      <c r="P197" s="221"/>
    </row>
    <row r="198" spans="1:16" ht="12.75" customHeight="1">
      <c r="A198" s="213"/>
      <c r="B198" s="43"/>
      <c r="C198" s="207"/>
      <c r="D198" s="208"/>
      <c r="E198" s="209"/>
      <c r="F198" s="209"/>
      <c r="G198" s="210"/>
      <c r="H198" s="210"/>
      <c r="I198" s="210"/>
      <c r="J198" s="210"/>
      <c r="K198" s="210"/>
      <c r="L198" s="210"/>
      <c r="M198" s="207"/>
      <c r="N198" s="207"/>
      <c r="O198" s="211"/>
      <c r="P198" s="212"/>
    </row>
    <row r="199" spans="1:16" ht="12.75" customHeight="1">
      <c r="A199" s="207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7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45495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5" t="s">
        <v>16</v>
      </c>
      <c r="B8" s="367"/>
      <c r="C8" s="370" t="s">
        <v>20</v>
      </c>
      <c r="D8" s="370" t="s">
        <v>21</v>
      </c>
      <c r="E8" s="362" t="s">
        <v>22</v>
      </c>
      <c r="F8" s="363"/>
      <c r="G8" s="364"/>
      <c r="H8" s="362" t="s">
        <v>23</v>
      </c>
      <c r="I8" s="363"/>
      <c r="J8" s="364"/>
      <c r="K8" s="26"/>
      <c r="L8" s="48"/>
      <c r="M8" s="48"/>
      <c r="N8" s="1"/>
      <c r="O8" s="1"/>
    </row>
    <row r="9" spans="1:15" ht="36" customHeight="1">
      <c r="A9" s="366"/>
      <c r="B9" s="369"/>
      <c r="C9" s="369"/>
      <c r="D9" s="36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24530.9</v>
      </c>
      <c r="D10" s="34">
        <v>24631.283333333336</v>
      </c>
      <c r="E10" s="34">
        <v>24407.766666666674</v>
      </c>
      <c r="F10" s="34">
        <v>24284.633333333339</v>
      </c>
      <c r="G10" s="34">
        <v>24061.116666666676</v>
      </c>
      <c r="H10" s="34">
        <v>24754.416666666672</v>
      </c>
      <c r="I10" s="34">
        <v>24977.933333333334</v>
      </c>
      <c r="J10" s="34">
        <v>25101.066666666669</v>
      </c>
      <c r="K10" s="34">
        <v>24854.799999999999</v>
      </c>
      <c r="L10" s="34">
        <v>24508.15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52265.599999999999</v>
      </c>
      <c r="D11" s="34">
        <v>52332.883333333339</v>
      </c>
      <c r="E11" s="34">
        <v>52079.016666666677</v>
      </c>
      <c r="F11" s="34">
        <v>51892.433333333342</v>
      </c>
      <c r="G11" s="34">
        <v>51638.56666666668</v>
      </c>
      <c r="H11" s="34">
        <v>52519.466666666674</v>
      </c>
      <c r="I11" s="34">
        <v>52773.333333333328</v>
      </c>
      <c r="J11" s="34">
        <v>52959.916666666672</v>
      </c>
      <c r="K11" s="34">
        <v>52586.75</v>
      </c>
      <c r="L11" s="34">
        <v>52146.3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7072.9</v>
      </c>
      <c r="D12" s="36">
        <v>7141.916666666667</v>
      </c>
      <c r="E12" s="36">
        <v>6987.1333333333341</v>
      </c>
      <c r="F12" s="36">
        <v>6901.3666666666668</v>
      </c>
      <c r="G12" s="36">
        <v>6746.5833333333339</v>
      </c>
      <c r="H12" s="36">
        <v>7227.6833333333343</v>
      </c>
      <c r="I12" s="36">
        <v>7382.4666666666672</v>
      </c>
      <c r="J12" s="36">
        <v>7468.2333333333345</v>
      </c>
      <c r="K12" s="36">
        <v>7296.7</v>
      </c>
      <c r="L12" s="36">
        <v>7056.15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9122.35</v>
      </c>
      <c r="D13" s="36">
        <v>9189.6833333333325</v>
      </c>
      <c r="E13" s="36">
        <v>9042.4666666666653</v>
      </c>
      <c r="F13" s="36">
        <v>8962.5833333333321</v>
      </c>
      <c r="G13" s="36">
        <v>8815.366666666665</v>
      </c>
      <c r="H13" s="36">
        <v>9269.5666666666657</v>
      </c>
      <c r="I13" s="36">
        <v>9416.7833333333328</v>
      </c>
      <c r="J13" s="36">
        <v>9496.6666666666661</v>
      </c>
      <c r="K13" s="36">
        <v>9336.9</v>
      </c>
      <c r="L13" s="36">
        <v>9109.7999999999993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39923.300000000003</v>
      </c>
      <c r="D14" s="36">
        <v>40146.366666666669</v>
      </c>
      <c r="E14" s="36">
        <v>39610.03333333334</v>
      </c>
      <c r="F14" s="36">
        <v>39296.76666666667</v>
      </c>
      <c r="G14" s="36">
        <v>38760.433333333342</v>
      </c>
      <c r="H14" s="36">
        <v>40459.633333333339</v>
      </c>
      <c r="I14" s="36">
        <v>40995.966666666667</v>
      </c>
      <c r="J14" s="36">
        <v>41309.233333333337</v>
      </c>
      <c r="K14" s="36">
        <v>40682.699999999997</v>
      </c>
      <c r="L14" s="36">
        <v>39833.1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10929</v>
      </c>
      <c r="D15" s="36">
        <v>11036</v>
      </c>
      <c r="E15" s="36">
        <v>10798.7</v>
      </c>
      <c r="F15" s="36">
        <v>10668.400000000001</v>
      </c>
      <c r="G15" s="36">
        <v>10431.100000000002</v>
      </c>
      <c r="H15" s="36">
        <v>11166.3</v>
      </c>
      <c r="I15" s="36">
        <v>11403.599999999999</v>
      </c>
      <c r="J15" s="36">
        <v>11533.899999999998</v>
      </c>
      <c r="K15" s="36">
        <v>11273.3</v>
      </c>
      <c r="L15" s="36">
        <v>10905.7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15596.4</v>
      </c>
      <c r="D16" s="36">
        <v>15722.633333333333</v>
      </c>
      <c r="E16" s="36">
        <v>15444.266666666666</v>
      </c>
      <c r="F16" s="36">
        <v>15292.133333333333</v>
      </c>
      <c r="G16" s="36">
        <v>15013.766666666666</v>
      </c>
      <c r="H16" s="36">
        <v>15874.766666666666</v>
      </c>
      <c r="I16" s="36">
        <v>16153.133333333331</v>
      </c>
      <c r="J16" s="36">
        <v>16305.266666666666</v>
      </c>
      <c r="K16" s="36">
        <v>16001</v>
      </c>
      <c r="L16" s="36">
        <v>15570.5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7620.5</v>
      </c>
      <c r="D17" s="36">
        <v>7710.0666666666666</v>
      </c>
      <c r="E17" s="36">
        <v>7510.4333333333334</v>
      </c>
      <c r="F17" s="36">
        <v>7400.3666666666668</v>
      </c>
      <c r="G17" s="36">
        <v>7200.7333333333336</v>
      </c>
      <c r="H17" s="36">
        <v>7820.1333333333332</v>
      </c>
      <c r="I17" s="36">
        <v>8019.7666666666664</v>
      </c>
      <c r="J17" s="36">
        <v>8129.833333333333</v>
      </c>
      <c r="K17" s="31">
        <v>7909.7</v>
      </c>
      <c r="L17" s="31">
        <v>7600</v>
      </c>
      <c r="M17" s="31">
        <v>3.55166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2619.8000000000002</v>
      </c>
      <c r="D18" s="36">
        <v>2634.3166666666671</v>
      </c>
      <c r="E18" s="36">
        <v>2581.6333333333341</v>
      </c>
      <c r="F18" s="36">
        <v>2543.4666666666672</v>
      </c>
      <c r="G18" s="36">
        <v>2490.7833333333342</v>
      </c>
      <c r="H18" s="36">
        <v>2672.483333333334</v>
      </c>
      <c r="I18" s="36">
        <v>2725.1666666666674</v>
      </c>
      <c r="J18" s="36">
        <v>2763.3333333333339</v>
      </c>
      <c r="K18" s="31">
        <v>2687</v>
      </c>
      <c r="L18" s="31">
        <v>2596.15</v>
      </c>
      <c r="M18" s="31">
        <v>3.9325100000000002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1489.45</v>
      </c>
      <c r="D19" s="36">
        <v>1500.3833333333334</v>
      </c>
      <c r="E19" s="36">
        <v>1475.1166666666668</v>
      </c>
      <c r="F19" s="36">
        <v>1460.7833333333333</v>
      </c>
      <c r="G19" s="36">
        <v>1435.5166666666667</v>
      </c>
      <c r="H19" s="36">
        <v>1514.7166666666669</v>
      </c>
      <c r="I19" s="36">
        <v>1539.9833333333338</v>
      </c>
      <c r="J19" s="36">
        <v>1554.3166666666671</v>
      </c>
      <c r="K19" s="31">
        <v>1525.65</v>
      </c>
      <c r="L19" s="31">
        <v>1486.05</v>
      </c>
      <c r="M19" s="31">
        <v>3.04603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633.65</v>
      </c>
      <c r="D20" s="36">
        <v>631.38333333333333</v>
      </c>
      <c r="E20" s="36">
        <v>627.41666666666663</v>
      </c>
      <c r="F20" s="36">
        <v>621.18333333333328</v>
      </c>
      <c r="G20" s="36">
        <v>617.21666666666658</v>
      </c>
      <c r="H20" s="36">
        <v>637.61666666666667</v>
      </c>
      <c r="I20" s="36">
        <v>641.58333333333337</v>
      </c>
      <c r="J20" s="36">
        <v>647.81666666666672</v>
      </c>
      <c r="K20" s="31">
        <v>635.35</v>
      </c>
      <c r="L20" s="31">
        <v>625.15</v>
      </c>
      <c r="M20" s="31">
        <v>13.214399999999999</v>
      </c>
      <c r="N20" s="1"/>
      <c r="O20" s="1"/>
    </row>
    <row r="21" spans="1:15" ht="12.75" customHeight="1">
      <c r="A21" s="51">
        <v>12</v>
      </c>
      <c r="B21" s="53" t="s">
        <v>825</v>
      </c>
      <c r="C21" s="31">
        <v>1010.7</v>
      </c>
      <c r="D21" s="36">
        <v>1010.8333333333334</v>
      </c>
      <c r="E21" s="36">
        <v>1001.4166666666667</v>
      </c>
      <c r="F21" s="36">
        <v>992.13333333333333</v>
      </c>
      <c r="G21" s="36">
        <v>982.7166666666667</v>
      </c>
      <c r="H21" s="36">
        <v>1020.1166666666668</v>
      </c>
      <c r="I21" s="36">
        <v>1029.5333333333335</v>
      </c>
      <c r="J21" s="36">
        <v>1038.8166666666668</v>
      </c>
      <c r="K21" s="31">
        <v>1020.25</v>
      </c>
      <c r="L21" s="31">
        <v>1001.55</v>
      </c>
      <c r="M21" s="31">
        <v>8.8463799999999999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3005.7</v>
      </c>
      <c r="D22" s="36">
        <v>3033.4</v>
      </c>
      <c r="E22" s="36">
        <v>2972.3</v>
      </c>
      <c r="F22" s="36">
        <v>2938.9</v>
      </c>
      <c r="G22" s="36">
        <v>2877.8</v>
      </c>
      <c r="H22" s="36">
        <v>3066.8</v>
      </c>
      <c r="I22" s="36">
        <v>3127.8999999999996</v>
      </c>
      <c r="J22" s="36">
        <v>3161.3</v>
      </c>
      <c r="K22" s="31">
        <v>3094.5</v>
      </c>
      <c r="L22" s="31">
        <v>3000</v>
      </c>
      <c r="M22" s="31">
        <v>10.269410000000001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1723.3</v>
      </c>
      <c r="D23" s="36">
        <v>1729.2666666666664</v>
      </c>
      <c r="E23" s="36">
        <v>1706.6333333333328</v>
      </c>
      <c r="F23" s="36">
        <v>1689.9666666666662</v>
      </c>
      <c r="G23" s="36">
        <v>1667.3333333333326</v>
      </c>
      <c r="H23" s="36">
        <v>1745.9333333333329</v>
      </c>
      <c r="I23" s="36">
        <v>1768.5666666666666</v>
      </c>
      <c r="J23" s="36">
        <v>1785.2333333333331</v>
      </c>
      <c r="K23" s="31">
        <v>1751.9</v>
      </c>
      <c r="L23" s="31">
        <v>1712.6</v>
      </c>
      <c r="M23" s="31">
        <v>3.97349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1469.3</v>
      </c>
      <c r="D24" s="36">
        <v>1479</v>
      </c>
      <c r="E24" s="36">
        <v>1455.8</v>
      </c>
      <c r="F24" s="36">
        <v>1442.3</v>
      </c>
      <c r="G24" s="36">
        <v>1419.1</v>
      </c>
      <c r="H24" s="36">
        <v>1492.5</v>
      </c>
      <c r="I24" s="36">
        <v>1515.6999999999998</v>
      </c>
      <c r="J24" s="36">
        <v>1529.2</v>
      </c>
      <c r="K24" s="31">
        <v>1502.2</v>
      </c>
      <c r="L24" s="31">
        <v>1465.5</v>
      </c>
      <c r="M24" s="31">
        <v>25.68243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694.5</v>
      </c>
      <c r="D25" s="36">
        <v>695.36666666666667</v>
      </c>
      <c r="E25" s="36">
        <v>689.13333333333333</v>
      </c>
      <c r="F25" s="36">
        <v>683.76666666666665</v>
      </c>
      <c r="G25" s="36">
        <v>677.5333333333333</v>
      </c>
      <c r="H25" s="36">
        <v>700.73333333333335</v>
      </c>
      <c r="I25" s="36">
        <v>706.9666666666667</v>
      </c>
      <c r="J25" s="36">
        <v>712.33333333333337</v>
      </c>
      <c r="K25" s="31">
        <v>701.6</v>
      </c>
      <c r="L25" s="31">
        <v>690</v>
      </c>
      <c r="M25" s="31">
        <v>24.278680000000001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888.5</v>
      </c>
      <c r="D26" s="36">
        <v>888.81666666666661</v>
      </c>
      <c r="E26" s="36">
        <v>883.63333333333321</v>
      </c>
      <c r="F26" s="36">
        <v>878.76666666666665</v>
      </c>
      <c r="G26" s="36">
        <v>873.58333333333326</v>
      </c>
      <c r="H26" s="36">
        <v>893.68333333333317</v>
      </c>
      <c r="I26" s="36">
        <v>898.86666666666656</v>
      </c>
      <c r="J26" s="36">
        <v>903.73333333333312</v>
      </c>
      <c r="K26" s="31">
        <v>894</v>
      </c>
      <c r="L26" s="31">
        <v>883.95</v>
      </c>
      <c r="M26" s="31">
        <v>26.402940000000001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319.95</v>
      </c>
      <c r="D27" s="36">
        <v>321.88333333333333</v>
      </c>
      <c r="E27" s="36">
        <v>317.06666666666666</v>
      </c>
      <c r="F27" s="36">
        <v>314.18333333333334</v>
      </c>
      <c r="G27" s="36">
        <v>309.36666666666667</v>
      </c>
      <c r="H27" s="36">
        <v>324.76666666666665</v>
      </c>
      <c r="I27" s="36">
        <v>329.58333333333326</v>
      </c>
      <c r="J27" s="36">
        <v>332.46666666666664</v>
      </c>
      <c r="K27" s="31">
        <v>326.7</v>
      </c>
      <c r="L27" s="31">
        <v>319</v>
      </c>
      <c r="M27" s="31">
        <v>11.334580000000001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215.64</v>
      </c>
      <c r="D28" s="36">
        <v>218.01</v>
      </c>
      <c r="E28" s="36">
        <v>212.67999999999998</v>
      </c>
      <c r="F28" s="36">
        <v>209.72</v>
      </c>
      <c r="G28" s="36">
        <v>204.39</v>
      </c>
      <c r="H28" s="36">
        <v>220.96999999999997</v>
      </c>
      <c r="I28" s="36">
        <v>226.3</v>
      </c>
      <c r="J28" s="36">
        <v>229.25999999999996</v>
      </c>
      <c r="K28" s="31">
        <v>223.34</v>
      </c>
      <c r="L28" s="31">
        <v>215.05</v>
      </c>
      <c r="M28" s="31">
        <v>45.033290000000001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315.60000000000002</v>
      </c>
      <c r="D29" s="36">
        <v>317.06666666666666</v>
      </c>
      <c r="E29" s="36">
        <v>310.7833333333333</v>
      </c>
      <c r="F29" s="36">
        <v>305.96666666666664</v>
      </c>
      <c r="G29" s="36">
        <v>299.68333333333328</v>
      </c>
      <c r="H29" s="36">
        <v>321.88333333333333</v>
      </c>
      <c r="I29" s="36">
        <v>328.16666666666674</v>
      </c>
      <c r="J29" s="36">
        <v>332.98333333333335</v>
      </c>
      <c r="K29" s="31">
        <v>323.35000000000002</v>
      </c>
      <c r="L29" s="31">
        <v>312.25</v>
      </c>
      <c r="M29" s="31">
        <v>73.306139999999999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5133.6499999999996</v>
      </c>
      <c r="D30" s="36">
        <v>5171.1500000000005</v>
      </c>
      <c r="E30" s="36">
        <v>5074.0500000000011</v>
      </c>
      <c r="F30" s="36">
        <v>5014.4500000000007</v>
      </c>
      <c r="G30" s="36">
        <v>4917.3500000000013</v>
      </c>
      <c r="H30" s="36">
        <v>5230.7500000000009</v>
      </c>
      <c r="I30" s="36">
        <v>5327.8500000000013</v>
      </c>
      <c r="J30" s="36">
        <v>5387.4500000000007</v>
      </c>
      <c r="K30" s="31">
        <v>5268.25</v>
      </c>
      <c r="L30" s="31">
        <v>5111.55</v>
      </c>
      <c r="M30" s="31">
        <v>1.2949600000000001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677.9</v>
      </c>
      <c r="D31" s="36">
        <v>680.25</v>
      </c>
      <c r="E31" s="36">
        <v>668.05</v>
      </c>
      <c r="F31" s="36">
        <v>658.19999999999993</v>
      </c>
      <c r="G31" s="36">
        <v>645.99999999999989</v>
      </c>
      <c r="H31" s="36">
        <v>690.1</v>
      </c>
      <c r="I31" s="36">
        <v>702.30000000000007</v>
      </c>
      <c r="J31" s="36">
        <v>712.15000000000009</v>
      </c>
      <c r="K31" s="31">
        <v>692.45</v>
      </c>
      <c r="L31" s="31">
        <v>670.4</v>
      </c>
      <c r="M31" s="31">
        <v>26.139150000000001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6381.95</v>
      </c>
      <c r="D32" s="36">
        <v>6424.0666666666666</v>
      </c>
      <c r="E32" s="36">
        <v>6322.8833333333332</v>
      </c>
      <c r="F32" s="36">
        <v>6263.8166666666666</v>
      </c>
      <c r="G32" s="36">
        <v>6162.6333333333332</v>
      </c>
      <c r="H32" s="36">
        <v>6483.1333333333332</v>
      </c>
      <c r="I32" s="36">
        <v>6584.3166666666657</v>
      </c>
      <c r="J32" s="36">
        <v>6643.3833333333332</v>
      </c>
      <c r="K32" s="31">
        <v>6525.25</v>
      </c>
      <c r="L32" s="31">
        <v>6365</v>
      </c>
      <c r="M32" s="31">
        <v>2.2878500000000002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525.6</v>
      </c>
      <c r="D33" s="36">
        <v>521.71666666666658</v>
      </c>
      <c r="E33" s="36">
        <v>505.43333333333317</v>
      </c>
      <c r="F33" s="36">
        <v>485.26666666666659</v>
      </c>
      <c r="G33" s="36">
        <v>468.98333333333318</v>
      </c>
      <c r="H33" s="36">
        <v>541.88333333333321</v>
      </c>
      <c r="I33" s="36">
        <v>558.16666666666674</v>
      </c>
      <c r="J33" s="36">
        <v>578.33333333333314</v>
      </c>
      <c r="K33" s="31">
        <v>538</v>
      </c>
      <c r="L33" s="31">
        <v>501.55</v>
      </c>
      <c r="M33" s="31">
        <v>131.15529000000001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223.95</v>
      </c>
      <c r="D34" s="36">
        <v>225.25</v>
      </c>
      <c r="E34" s="36">
        <v>221.7</v>
      </c>
      <c r="F34" s="36">
        <v>219.45</v>
      </c>
      <c r="G34" s="36">
        <v>215.89999999999998</v>
      </c>
      <c r="H34" s="36">
        <v>227.5</v>
      </c>
      <c r="I34" s="36">
        <v>231.05</v>
      </c>
      <c r="J34" s="36">
        <v>233.3</v>
      </c>
      <c r="K34" s="31">
        <v>228.8</v>
      </c>
      <c r="L34" s="31">
        <v>223</v>
      </c>
      <c r="M34" s="31">
        <v>78.126800000000003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2946.05</v>
      </c>
      <c r="D35" s="36">
        <v>2947.7666666666664</v>
      </c>
      <c r="E35" s="36">
        <v>2915.5333333333328</v>
      </c>
      <c r="F35" s="36">
        <v>2885.0166666666664</v>
      </c>
      <c r="G35" s="36">
        <v>2852.7833333333328</v>
      </c>
      <c r="H35" s="36">
        <v>2978.2833333333328</v>
      </c>
      <c r="I35" s="36">
        <v>3010.5166666666664</v>
      </c>
      <c r="J35" s="36">
        <v>3041.0333333333328</v>
      </c>
      <c r="K35" s="31">
        <v>2980</v>
      </c>
      <c r="L35" s="31">
        <v>2917.25</v>
      </c>
      <c r="M35" s="31">
        <v>21.647459999999999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2272.1</v>
      </c>
      <c r="D36" s="36">
        <v>2269.1666666666665</v>
      </c>
      <c r="E36" s="36">
        <v>2222.4333333333329</v>
      </c>
      <c r="F36" s="36">
        <v>2172.7666666666664</v>
      </c>
      <c r="G36" s="36">
        <v>2126.0333333333328</v>
      </c>
      <c r="H36" s="36">
        <v>2318.833333333333</v>
      </c>
      <c r="I36" s="36">
        <v>2365.5666666666666</v>
      </c>
      <c r="J36" s="36">
        <v>2415.2333333333331</v>
      </c>
      <c r="K36" s="31">
        <v>2315.9</v>
      </c>
      <c r="L36" s="31">
        <v>2219.5</v>
      </c>
      <c r="M36" s="31">
        <v>8.2104099999999995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1330.8</v>
      </c>
      <c r="D37" s="36">
        <v>1336.05</v>
      </c>
      <c r="E37" s="36">
        <v>1318.3999999999999</v>
      </c>
      <c r="F37" s="36">
        <v>1306</v>
      </c>
      <c r="G37" s="36">
        <v>1288.3499999999999</v>
      </c>
      <c r="H37" s="36">
        <v>1348.4499999999998</v>
      </c>
      <c r="I37" s="36">
        <v>1366.1</v>
      </c>
      <c r="J37" s="36">
        <v>1378.4999999999998</v>
      </c>
      <c r="K37" s="31">
        <v>1353.7</v>
      </c>
      <c r="L37" s="31">
        <v>1323.65</v>
      </c>
      <c r="M37" s="31">
        <v>6.9614200000000004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5010.7</v>
      </c>
      <c r="D38" s="36">
        <v>5014.7333333333336</v>
      </c>
      <c r="E38" s="36">
        <v>4950.9666666666672</v>
      </c>
      <c r="F38" s="36">
        <v>4891.2333333333336</v>
      </c>
      <c r="G38" s="36">
        <v>4827.4666666666672</v>
      </c>
      <c r="H38" s="36">
        <v>5074.4666666666672</v>
      </c>
      <c r="I38" s="36">
        <v>5138.2333333333336</v>
      </c>
      <c r="J38" s="36">
        <v>5197.9666666666672</v>
      </c>
      <c r="K38" s="31">
        <v>5078.5</v>
      </c>
      <c r="L38" s="31">
        <v>4955</v>
      </c>
      <c r="M38" s="31">
        <v>4.44963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1292.3499999999999</v>
      </c>
      <c r="D39" s="36">
        <v>1296.5166666666667</v>
      </c>
      <c r="E39" s="36">
        <v>1284.0333333333333</v>
      </c>
      <c r="F39" s="36">
        <v>1275.7166666666667</v>
      </c>
      <c r="G39" s="36">
        <v>1263.2333333333333</v>
      </c>
      <c r="H39" s="36">
        <v>1304.8333333333333</v>
      </c>
      <c r="I39" s="36">
        <v>1317.3166666666664</v>
      </c>
      <c r="J39" s="36">
        <v>1325.6333333333332</v>
      </c>
      <c r="K39" s="31">
        <v>1309</v>
      </c>
      <c r="L39" s="31">
        <v>1288.2</v>
      </c>
      <c r="M39" s="31">
        <v>44.960659999999997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9386.0499999999993</v>
      </c>
      <c r="D40" s="36">
        <v>9467.0166666666664</v>
      </c>
      <c r="E40" s="36">
        <v>9259.0333333333328</v>
      </c>
      <c r="F40" s="36">
        <v>9132.0166666666664</v>
      </c>
      <c r="G40" s="36">
        <v>8924.0333333333328</v>
      </c>
      <c r="H40" s="36">
        <v>9594.0333333333328</v>
      </c>
      <c r="I40" s="36">
        <v>9802.0166666666664</v>
      </c>
      <c r="J40" s="36">
        <v>9929.0333333333328</v>
      </c>
      <c r="K40" s="31">
        <v>9675</v>
      </c>
      <c r="L40" s="31">
        <v>9340</v>
      </c>
      <c r="M40" s="31">
        <v>3.80782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6932.3</v>
      </c>
      <c r="D41" s="36">
        <v>6984.0999999999995</v>
      </c>
      <c r="E41" s="36">
        <v>6858.1999999999989</v>
      </c>
      <c r="F41" s="36">
        <v>6784.0999999999995</v>
      </c>
      <c r="G41" s="36">
        <v>6658.1999999999989</v>
      </c>
      <c r="H41" s="36">
        <v>7058.1999999999989</v>
      </c>
      <c r="I41" s="36">
        <v>7184.0999999999985</v>
      </c>
      <c r="J41" s="36">
        <v>7258.1999999999989</v>
      </c>
      <c r="K41" s="31">
        <v>7110</v>
      </c>
      <c r="L41" s="31">
        <v>6910</v>
      </c>
      <c r="M41" s="31">
        <v>9.38598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1640.25</v>
      </c>
      <c r="D42" s="36">
        <v>1645.0833333333333</v>
      </c>
      <c r="E42" s="36">
        <v>1630.1666666666665</v>
      </c>
      <c r="F42" s="36">
        <v>1620.0833333333333</v>
      </c>
      <c r="G42" s="36">
        <v>1605.1666666666665</v>
      </c>
      <c r="H42" s="36">
        <v>1655.1666666666665</v>
      </c>
      <c r="I42" s="36">
        <v>1670.083333333333</v>
      </c>
      <c r="J42" s="36">
        <v>1680.1666666666665</v>
      </c>
      <c r="K42" s="31">
        <v>1660</v>
      </c>
      <c r="L42" s="31">
        <v>1635</v>
      </c>
      <c r="M42" s="31">
        <v>18.651289999999999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9714.35</v>
      </c>
      <c r="D43" s="36">
        <v>9746.2999999999993</v>
      </c>
      <c r="E43" s="36">
        <v>9568.0999999999985</v>
      </c>
      <c r="F43" s="36">
        <v>9421.8499999999985</v>
      </c>
      <c r="G43" s="36">
        <v>9243.6499999999978</v>
      </c>
      <c r="H43" s="36">
        <v>9892.5499999999993</v>
      </c>
      <c r="I43" s="36">
        <v>10070.75</v>
      </c>
      <c r="J43" s="36">
        <v>10217</v>
      </c>
      <c r="K43" s="31">
        <v>9924.5</v>
      </c>
      <c r="L43" s="31">
        <v>9600.0499999999993</v>
      </c>
      <c r="M43" s="31">
        <v>0.37653999999999999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3139.65</v>
      </c>
      <c r="D44" s="36">
        <v>3134.65</v>
      </c>
      <c r="E44" s="36">
        <v>3099.4</v>
      </c>
      <c r="F44" s="36">
        <v>3059.15</v>
      </c>
      <c r="G44" s="36">
        <v>3023.9</v>
      </c>
      <c r="H44" s="36">
        <v>3174.9</v>
      </c>
      <c r="I44" s="36">
        <v>3210.15</v>
      </c>
      <c r="J44" s="36">
        <v>3250.4</v>
      </c>
      <c r="K44" s="31">
        <v>3169.9</v>
      </c>
      <c r="L44" s="31">
        <v>3094.4</v>
      </c>
      <c r="M44" s="31">
        <v>3.1120299999999999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192.45</v>
      </c>
      <c r="D45" s="36">
        <v>193.11666666666667</v>
      </c>
      <c r="E45" s="36">
        <v>190.33333333333334</v>
      </c>
      <c r="F45" s="36">
        <v>188.21666666666667</v>
      </c>
      <c r="G45" s="36">
        <v>185.43333333333334</v>
      </c>
      <c r="H45" s="36">
        <v>195.23333333333335</v>
      </c>
      <c r="I45" s="36">
        <v>198.01666666666665</v>
      </c>
      <c r="J45" s="36">
        <v>200.13333333333335</v>
      </c>
      <c r="K45" s="31">
        <v>195.9</v>
      </c>
      <c r="L45" s="31">
        <v>191</v>
      </c>
      <c r="M45" s="31">
        <v>82.879649999999998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250.6</v>
      </c>
      <c r="D46" s="36">
        <v>252.20000000000002</v>
      </c>
      <c r="E46" s="36">
        <v>247.15000000000003</v>
      </c>
      <c r="F46" s="36">
        <v>243.70000000000002</v>
      </c>
      <c r="G46" s="36">
        <v>238.65000000000003</v>
      </c>
      <c r="H46" s="36">
        <v>255.65000000000003</v>
      </c>
      <c r="I46" s="36">
        <v>260.70000000000005</v>
      </c>
      <c r="J46" s="36">
        <v>264.15000000000003</v>
      </c>
      <c r="K46" s="31">
        <v>257.25</v>
      </c>
      <c r="L46" s="31">
        <v>248.75</v>
      </c>
      <c r="M46" s="31">
        <v>130.18805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120.89</v>
      </c>
      <c r="D47" s="36">
        <v>121.75999999999999</v>
      </c>
      <c r="E47" s="36">
        <v>119.62999999999998</v>
      </c>
      <c r="F47" s="36">
        <v>118.36999999999999</v>
      </c>
      <c r="G47" s="36">
        <v>116.23999999999998</v>
      </c>
      <c r="H47" s="36">
        <v>123.01999999999998</v>
      </c>
      <c r="I47" s="36">
        <v>125.14999999999998</v>
      </c>
      <c r="J47" s="36">
        <v>126.40999999999998</v>
      </c>
      <c r="K47" s="31">
        <v>123.89</v>
      </c>
      <c r="L47" s="31">
        <v>120.5</v>
      </c>
      <c r="M47" s="31">
        <v>76.429789999999997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1523.8</v>
      </c>
      <c r="D48" s="36">
        <v>1527.0333333333335</v>
      </c>
      <c r="E48" s="36">
        <v>1512.0666666666671</v>
      </c>
      <c r="F48" s="36">
        <v>1500.3333333333335</v>
      </c>
      <c r="G48" s="36">
        <v>1485.366666666667</v>
      </c>
      <c r="H48" s="36">
        <v>1538.7666666666671</v>
      </c>
      <c r="I48" s="36">
        <v>1553.7333333333338</v>
      </c>
      <c r="J48" s="36">
        <v>1565.4666666666672</v>
      </c>
      <c r="K48" s="31">
        <v>1542</v>
      </c>
      <c r="L48" s="31">
        <v>1515.3</v>
      </c>
      <c r="M48" s="31">
        <v>3.9736500000000001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523.75</v>
      </c>
      <c r="D49" s="36">
        <v>524.33333333333337</v>
      </c>
      <c r="E49" s="36">
        <v>519.86666666666679</v>
      </c>
      <c r="F49" s="36">
        <v>515.98333333333346</v>
      </c>
      <c r="G49" s="36">
        <v>511.51666666666688</v>
      </c>
      <c r="H49" s="36">
        <v>528.2166666666667</v>
      </c>
      <c r="I49" s="36">
        <v>532.68333333333317</v>
      </c>
      <c r="J49" s="36">
        <v>536.56666666666661</v>
      </c>
      <c r="K49" s="31">
        <v>528.79999999999995</v>
      </c>
      <c r="L49" s="31">
        <v>520.45000000000005</v>
      </c>
      <c r="M49" s="31">
        <v>22.45402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1467.75</v>
      </c>
      <c r="D50" s="36">
        <v>1494.9166666666667</v>
      </c>
      <c r="E50" s="36">
        <v>1434.8333333333335</v>
      </c>
      <c r="F50" s="36">
        <v>1401.9166666666667</v>
      </c>
      <c r="G50" s="36">
        <v>1341.8333333333335</v>
      </c>
      <c r="H50" s="36">
        <v>1527.8333333333335</v>
      </c>
      <c r="I50" s="36">
        <v>1587.916666666667</v>
      </c>
      <c r="J50" s="36">
        <v>1620.8333333333335</v>
      </c>
      <c r="K50" s="31">
        <v>1555</v>
      </c>
      <c r="L50" s="31">
        <v>1462</v>
      </c>
      <c r="M50" s="31">
        <v>28.590209999999999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306.3</v>
      </c>
      <c r="D51" s="36">
        <v>309.40000000000003</v>
      </c>
      <c r="E51" s="36">
        <v>301.90000000000009</v>
      </c>
      <c r="F51" s="36">
        <v>297.50000000000006</v>
      </c>
      <c r="G51" s="36">
        <v>290.00000000000011</v>
      </c>
      <c r="H51" s="36">
        <v>313.80000000000007</v>
      </c>
      <c r="I51" s="36">
        <v>321.29999999999995</v>
      </c>
      <c r="J51" s="36">
        <v>325.70000000000005</v>
      </c>
      <c r="K51" s="31">
        <v>316.89999999999998</v>
      </c>
      <c r="L51" s="31">
        <v>305</v>
      </c>
      <c r="M51" s="31">
        <v>433.13605999999999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1579.4</v>
      </c>
      <c r="D52" s="36">
        <v>1596.2333333333333</v>
      </c>
      <c r="E52" s="36">
        <v>1558.1666666666667</v>
      </c>
      <c r="F52" s="36">
        <v>1536.9333333333334</v>
      </c>
      <c r="G52" s="36">
        <v>1498.8666666666668</v>
      </c>
      <c r="H52" s="36">
        <v>1617.4666666666667</v>
      </c>
      <c r="I52" s="36">
        <v>1655.5333333333333</v>
      </c>
      <c r="J52" s="36">
        <v>1676.7666666666667</v>
      </c>
      <c r="K52" s="31">
        <v>1634.3</v>
      </c>
      <c r="L52" s="31">
        <v>1575</v>
      </c>
      <c r="M52" s="31">
        <v>9.4515200000000004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294.10000000000002</v>
      </c>
      <c r="D53" s="36">
        <v>298.18333333333334</v>
      </c>
      <c r="E53" s="36">
        <v>288.66666666666669</v>
      </c>
      <c r="F53" s="36">
        <v>283.23333333333335</v>
      </c>
      <c r="G53" s="36">
        <v>273.7166666666667</v>
      </c>
      <c r="H53" s="36">
        <v>303.61666666666667</v>
      </c>
      <c r="I53" s="36">
        <v>313.13333333333333</v>
      </c>
      <c r="J53" s="36">
        <v>318.56666666666666</v>
      </c>
      <c r="K53" s="31">
        <v>307.7</v>
      </c>
      <c r="L53" s="31">
        <v>292.75</v>
      </c>
      <c r="M53" s="31">
        <v>268.77330999999998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303.8</v>
      </c>
      <c r="D54" s="36">
        <v>307.91666666666669</v>
      </c>
      <c r="E54" s="36">
        <v>297.68333333333339</v>
      </c>
      <c r="F54" s="36">
        <v>291.56666666666672</v>
      </c>
      <c r="G54" s="36">
        <v>281.33333333333343</v>
      </c>
      <c r="H54" s="36">
        <v>314.03333333333336</v>
      </c>
      <c r="I54" s="36">
        <v>324.26666666666659</v>
      </c>
      <c r="J54" s="36">
        <v>330.38333333333333</v>
      </c>
      <c r="K54" s="31">
        <v>318.14999999999998</v>
      </c>
      <c r="L54" s="31">
        <v>301.8</v>
      </c>
      <c r="M54" s="31">
        <v>198.23045999999999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1461.75</v>
      </c>
      <c r="D55" s="36">
        <v>1464.5666666666666</v>
      </c>
      <c r="E55" s="36">
        <v>1449.1333333333332</v>
      </c>
      <c r="F55" s="36">
        <v>1436.5166666666667</v>
      </c>
      <c r="G55" s="36">
        <v>1421.0833333333333</v>
      </c>
      <c r="H55" s="36">
        <v>1477.1833333333332</v>
      </c>
      <c r="I55" s="36">
        <v>1492.6166666666666</v>
      </c>
      <c r="J55" s="36">
        <v>1505.2333333333331</v>
      </c>
      <c r="K55" s="31">
        <v>1480</v>
      </c>
      <c r="L55" s="31">
        <v>1451.95</v>
      </c>
      <c r="M55" s="31">
        <v>38.58596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335.2</v>
      </c>
      <c r="D56" s="36">
        <v>337.81666666666666</v>
      </c>
      <c r="E56" s="36">
        <v>331.43333333333334</v>
      </c>
      <c r="F56" s="36">
        <v>327.66666666666669</v>
      </c>
      <c r="G56" s="36">
        <v>321.28333333333336</v>
      </c>
      <c r="H56" s="36">
        <v>341.58333333333331</v>
      </c>
      <c r="I56" s="36">
        <v>347.96666666666664</v>
      </c>
      <c r="J56" s="36">
        <v>351.73333333333329</v>
      </c>
      <c r="K56" s="31">
        <v>344.2</v>
      </c>
      <c r="L56" s="31">
        <v>334.05</v>
      </c>
      <c r="M56" s="31">
        <v>35.704880000000003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34073.300000000003</v>
      </c>
      <c r="D57" s="36">
        <v>34407.1</v>
      </c>
      <c r="E57" s="36">
        <v>33614.199999999997</v>
      </c>
      <c r="F57" s="36">
        <v>33155.1</v>
      </c>
      <c r="G57" s="36">
        <v>32362.199999999997</v>
      </c>
      <c r="H57" s="36">
        <v>34866.199999999997</v>
      </c>
      <c r="I57" s="36">
        <v>35659.100000000006</v>
      </c>
      <c r="J57" s="36">
        <v>36118.199999999997</v>
      </c>
      <c r="K57" s="31">
        <v>35200</v>
      </c>
      <c r="L57" s="31">
        <v>33948</v>
      </c>
      <c r="M57" s="31">
        <v>0.24779000000000001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5877.95</v>
      </c>
      <c r="D58" s="36">
        <v>5900.8666666666659</v>
      </c>
      <c r="E58" s="36">
        <v>5823.7333333333318</v>
      </c>
      <c r="F58" s="36">
        <v>5769.5166666666655</v>
      </c>
      <c r="G58" s="36">
        <v>5692.3833333333314</v>
      </c>
      <c r="H58" s="36">
        <v>5955.0833333333321</v>
      </c>
      <c r="I58" s="36">
        <v>6032.2166666666653</v>
      </c>
      <c r="J58" s="36">
        <v>6086.4333333333325</v>
      </c>
      <c r="K58" s="31">
        <v>5978</v>
      </c>
      <c r="L58" s="31">
        <v>5846.65</v>
      </c>
      <c r="M58" s="31">
        <v>4.5129400000000004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675.65</v>
      </c>
      <c r="D59" s="36">
        <v>672.33333333333337</v>
      </c>
      <c r="E59" s="36">
        <v>654.66666666666674</v>
      </c>
      <c r="F59" s="36">
        <v>633.68333333333339</v>
      </c>
      <c r="G59" s="36">
        <v>616.01666666666677</v>
      </c>
      <c r="H59" s="36">
        <v>693.31666666666672</v>
      </c>
      <c r="I59" s="36">
        <v>710.98333333333346</v>
      </c>
      <c r="J59" s="36">
        <v>731.9666666666667</v>
      </c>
      <c r="K59" s="31">
        <v>690</v>
      </c>
      <c r="L59" s="31">
        <v>651.35</v>
      </c>
      <c r="M59" s="31">
        <v>56.004930000000002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112.89</v>
      </c>
      <c r="D60" s="36">
        <v>114.00666666666666</v>
      </c>
      <c r="E60" s="36">
        <v>111.21333333333332</v>
      </c>
      <c r="F60" s="36">
        <v>109.53666666666666</v>
      </c>
      <c r="G60" s="36">
        <v>106.74333333333333</v>
      </c>
      <c r="H60" s="36">
        <v>115.68333333333332</v>
      </c>
      <c r="I60" s="36">
        <v>118.47666666666667</v>
      </c>
      <c r="J60" s="36">
        <v>120.15333333333332</v>
      </c>
      <c r="K60" s="31">
        <v>116.8</v>
      </c>
      <c r="L60" s="31">
        <v>112.33</v>
      </c>
      <c r="M60" s="31">
        <v>333.77805999999998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1426.7</v>
      </c>
      <c r="D61" s="36">
        <v>1434.95</v>
      </c>
      <c r="E61" s="36">
        <v>1413.0500000000002</v>
      </c>
      <c r="F61" s="36">
        <v>1399.4</v>
      </c>
      <c r="G61" s="36">
        <v>1377.5000000000002</v>
      </c>
      <c r="H61" s="36">
        <v>1448.6000000000001</v>
      </c>
      <c r="I61" s="36">
        <v>1470.5000000000002</v>
      </c>
      <c r="J61" s="36">
        <v>1484.15</v>
      </c>
      <c r="K61" s="31">
        <v>1456.85</v>
      </c>
      <c r="L61" s="31">
        <v>1421.3</v>
      </c>
      <c r="M61" s="31">
        <v>8.5335599999999996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1485.5</v>
      </c>
      <c r="D62" s="36">
        <v>1490.5666666666666</v>
      </c>
      <c r="E62" s="36">
        <v>1475.1333333333332</v>
      </c>
      <c r="F62" s="36">
        <v>1464.7666666666667</v>
      </c>
      <c r="G62" s="36">
        <v>1449.3333333333333</v>
      </c>
      <c r="H62" s="36">
        <v>1500.9333333333332</v>
      </c>
      <c r="I62" s="36">
        <v>1516.3666666666666</v>
      </c>
      <c r="J62" s="36">
        <v>1526.7333333333331</v>
      </c>
      <c r="K62" s="31">
        <v>1506</v>
      </c>
      <c r="L62" s="31">
        <v>1480.2</v>
      </c>
      <c r="M62" s="31">
        <v>8.6826100000000004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488</v>
      </c>
      <c r="D63" s="36">
        <v>493.7166666666667</v>
      </c>
      <c r="E63" s="36">
        <v>481.03333333333342</v>
      </c>
      <c r="F63" s="36">
        <v>474.06666666666672</v>
      </c>
      <c r="G63" s="36">
        <v>461.38333333333344</v>
      </c>
      <c r="H63" s="36">
        <v>500.68333333333339</v>
      </c>
      <c r="I63" s="36">
        <v>513.36666666666667</v>
      </c>
      <c r="J63" s="36">
        <v>520.33333333333337</v>
      </c>
      <c r="K63" s="31">
        <v>506.4</v>
      </c>
      <c r="L63" s="31">
        <v>486.75</v>
      </c>
      <c r="M63" s="31">
        <v>99.717039999999997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5983.75</v>
      </c>
      <c r="D64" s="36">
        <v>6026.5666666666666</v>
      </c>
      <c r="E64" s="36">
        <v>5909.2333333333336</v>
      </c>
      <c r="F64" s="36">
        <v>5834.7166666666672</v>
      </c>
      <c r="G64" s="36">
        <v>5717.3833333333341</v>
      </c>
      <c r="H64" s="36">
        <v>6101.083333333333</v>
      </c>
      <c r="I64" s="36">
        <v>6218.416666666667</v>
      </c>
      <c r="J64" s="36">
        <v>6292.9333333333325</v>
      </c>
      <c r="K64" s="31">
        <v>6143.9</v>
      </c>
      <c r="L64" s="31">
        <v>5952.05</v>
      </c>
      <c r="M64" s="31">
        <v>7.7290900000000002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3120.95</v>
      </c>
      <c r="D65" s="36">
        <v>3118.3666666666663</v>
      </c>
      <c r="E65" s="36">
        <v>3087.7833333333328</v>
      </c>
      <c r="F65" s="36">
        <v>3054.6166666666663</v>
      </c>
      <c r="G65" s="36">
        <v>3024.0333333333328</v>
      </c>
      <c r="H65" s="36">
        <v>3151.5333333333328</v>
      </c>
      <c r="I65" s="36">
        <v>3182.1166666666659</v>
      </c>
      <c r="J65" s="36">
        <v>3215.2833333333328</v>
      </c>
      <c r="K65" s="31">
        <v>3148.95</v>
      </c>
      <c r="L65" s="31">
        <v>3085.2</v>
      </c>
      <c r="M65" s="31">
        <v>3.0670199999999999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1010.95</v>
      </c>
      <c r="D66" s="36">
        <v>1019.5499999999998</v>
      </c>
      <c r="E66" s="36">
        <v>998.59999999999968</v>
      </c>
      <c r="F66" s="36">
        <v>986.24999999999989</v>
      </c>
      <c r="G66" s="36">
        <v>965.29999999999973</v>
      </c>
      <c r="H66" s="36">
        <v>1031.8999999999996</v>
      </c>
      <c r="I66" s="36">
        <v>1052.8499999999997</v>
      </c>
      <c r="J66" s="36">
        <v>1065.1999999999996</v>
      </c>
      <c r="K66" s="31">
        <v>1040.5</v>
      </c>
      <c r="L66" s="31">
        <v>1007.2</v>
      </c>
      <c r="M66" s="31">
        <v>19.11619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1595.4</v>
      </c>
      <c r="D67" s="36">
        <v>1587.5166666666667</v>
      </c>
      <c r="E67" s="36">
        <v>1566.0833333333333</v>
      </c>
      <c r="F67" s="36">
        <v>1536.7666666666667</v>
      </c>
      <c r="G67" s="36">
        <v>1515.3333333333333</v>
      </c>
      <c r="H67" s="36">
        <v>1616.8333333333333</v>
      </c>
      <c r="I67" s="36">
        <v>1638.2666666666667</v>
      </c>
      <c r="J67" s="36">
        <v>1667.5833333333333</v>
      </c>
      <c r="K67" s="31">
        <v>1608.95</v>
      </c>
      <c r="L67" s="31">
        <v>1558.2</v>
      </c>
      <c r="M67" s="31">
        <v>4.7956300000000001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427.9</v>
      </c>
      <c r="D68" s="36">
        <v>428.95</v>
      </c>
      <c r="E68" s="36">
        <v>420.95</v>
      </c>
      <c r="F68" s="36">
        <v>414</v>
      </c>
      <c r="G68" s="36">
        <v>406</v>
      </c>
      <c r="H68" s="36">
        <v>435.9</v>
      </c>
      <c r="I68" s="36">
        <v>443.9</v>
      </c>
      <c r="J68" s="36">
        <v>450.84999999999997</v>
      </c>
      <c r="K68" s="31">
        <v>436.95</v>
      </c>
      <c r="L68" s="31">
        <v>422</v>
      </c>
      <c r="M68" s="31">
        <v>42.57649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3559.45</v>
      </c>
      <c r="D69" s="36">
        <v>3647.6666666666665</v>
      </c>
      <c r="E69" s="36">
        <v>3461.3833333333332</v>
      </c>
      <c r="F69" s="36">
        <v>3363.3166666666666</v>
      </c>
      <c r="G69" s="36">
        <v>3177.0333333333333</v>
      </c>
      <c r="H69" s="36">
        <v>3745.7333333333331</v>
      </c>
      <c r="I69" s="36">
        <v>3932.0166666666669</v>
      </c>
      <c r="J69" s="36">
        <v>4030.083333333333</v>
      </c>
      <c r="K69" s="31">
        <v>3833.95</v>
      </c>
      <c r="L69" s="31">
        <v>3549.6</v>
      </c>
      <c r="M69" s="31">
        <v>13.75041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816.4</v>
      </c>
      <c r="D70" s="36">
        <v>824.13333333333333</v>
      </c>
      <c r="E70" s="36">
        <v>800.26666666666665</v>
      </c>
      <c r="F70" s="36">
        <v>784.13333333333333</v>
      </c>
      <c r="G70" s="36">
        <v>760.26666666666665</v>
      </c>
      <c r="H70" s="36">
        <v>840.26666666666665</v>
      </c>
      <c r="I70" s="36">
        <v>864.13333333333321</v>
      </c>
      <c r="J70" s="36">
        <v>880.26666666666665</v>
      </c>
      <c r="K70" s="31">
        <v>848</v>
      </c>
      <c r="L70" s="31">
        <v>808</v>
      </c>
      <c r="M70" s="31">
        <v>46.013339999999999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632.9</v>
      </c>
      <c r="D71" s="36">
        <v>637.25</v>
      </c>
      <c r="E71" s="36">
        <v>627.29999999999995</v>
      </c>
      <c r="F71" s="36">
        <v>621.69999999999993</v>
      </c>
      <c r="G71" s="36">
        <v>611.74999999999989</v>
      </c>
      <c r="H71" s="36">
        <v>642.85</v>
      </c>
      <c r="I71" s="36">
        <v>652.80000000000007</v>
      </c>
      <c r="J71" s="36">
        <v>658.40000000000009</v>
      </c>
      <c r="K71" s="31">
        <v>647.20000000000005</v>
      </c>
      <c r="L71" s="31">
        <v>631.65</v>
      </c>
      <c r="M71" s="31">
        <v>21.769929999999999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1818.7</v>
      </c>
      <c r="D72" s="36">
        <v>1855.25</v>
      </c>
      <c r="E72" s="36">
        <v>1766.5</v>
      </c>
      <c r="F72" s="36">
        <v>1714.3</v>
      </c>
      <c r="G72" s="36">
        <v>1625.55</v>
      </c>
      <c r="H72" s="36">
        <v>1907.45</v>
      </c>
      <c r="I72" s="36">
        <v>1996.2</v>
      </c>
      <c r="J72" s="36">
        <v>2048.4</v>
      </c>
      <c r="K72" s="31">
        <v>1944</v>
      </c>
      <c r="L72" s="31">
        <v>1803.05</v>
      </c>
      <c r="M72" s="31">
        <v>19.732469999999999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2792.75</v>
      </c>
      <c r="D73" s="36">
        <v>2801.7000000000003</v>
      </c>
      <c r="E73" s="36">
        <v>2752.0500000000006</v>
      </c>
      <c r="F73" s="36">
        <v>2711.3500000000004</v>
      </c>
      <c r="G73" s="36">
        <v>2661.7000000000007</v>
      </c>
      <c r="H73" s="36">
        <v>2842.4000000000005</v>
      </c>
      <c r="I73" s="36">
        <v>2892.05</v>
      </c>
      <c r="J73" s="36">
        <v>2932.7500000000005</v>
      </c>
      <c r="K73" s="31">
        <v>2851.35</v>
      </c>
      <c r="L73" s="31">
        <v>2761</v>
      </c>
      <c r="M73" s="31">
        <v>4.9316899999999997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374.3</v>
      </c>
      <c r="D74" s="36">
        <v>376.4666666666667</v>
      </c>
      <c r="E74" s="36">
        <v>370.03333333333342</v>
      </c>
      <c r="F74" s="36">
        <v>365.76666666666671</v>
      </c>
      <c r="G74" s="36">
        <v>359.33333333333343</v>
      </c>
      <c r="H74" s="36">
        <v>380.73333333333341</v>
      </c>
      <c r="I74" s="36">
        <v>387.16666666666669</v>
      </c>
      <c r="J74" s="36">
        <v>391.43333333333339</v>
      </c>
      <c r="K74" s="31">
        <v>382.9</v>
      </c>
      <c r="L74" s="31">
        <v>372.2</v>
      </c>
      <c r="M74" s="31">
        <v>17.237349999999999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175.22</v>
      </c>
      <c r="D75" s="36">
        <v>174.18333333333331</v>
      </c>
      <c r="E75" s="36">
        <v>172.2866666666666</v>
      </c>
      <c r="F75" s="36">
        <v>169.3533333333333</v>
      </c>
      <c r="G75" s="36">
        <v>167.45666666666659</v>
      </c>
      <c r="H75" s="36">
        <v>177.11666666666662</v>
      </c>
      <c r="I75" s="36">
        <v>179.01333333333332</v>
      </c>
      <c r="J75" s="36">
        <v>181.94666666666663</v>
      </c>
      <c r="K75" s="31">
        <v>176.08</v>
      </c>
      <c r="L75" s="31">
        <v>171.25</v>
      </c>
      <c r="M75" s="31">
        <v>21.31785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4519.8</v>
      </c>
      <c r="D76" s="36">
        <v>4534.5</v>
      </c>
      <c r="E76" s="36">
        <v>4481.75</v>
      </c>
      <c r="F76" s="36">
        <v>4443.7</v>
      </c>
      <c r="G76" s="36">
        <v>4390.95</v>
      </c>
      <c r="H76" s="36">
        <v>4572.55</v>
      </c>
      <c r="I76" s="36">
        <v>4625.3</v>
      </c>
      <c r="J76" s="36">
        <v>4663.3500000000004</v>
      </c>
      <c r="K76" s="31">
        <v>4587.25</v>
      </c>
      <c r="L76" s="31">
        <v>4496.45</v>
      </c>
      <c r="M76" s="31">
        <v>2.7911700000000002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11267.2</v>
      </c>
      <c r="D77" s="36">
        <v>11474.533333333335</v>
      </c>
      <c r="E77" s="36">
        <v>11003.216666666669</v>
      </c>
      <c r="F77" s="36">
        <v>10739.233333333334</v>
      </c>
      <c r="G77" s="36">
        <v>10267.916666666668</v>
      </c>
      <c r="H77" s="36">
        <v>11738.51666666667</v>
      </c>
      <c r="I77" s="36">
        <v>12209.833333333336</v>
      </c>
      <c r="J77" s="36">
        <v>12473.816666666671</v>
      </c>
      <c r="K77" s="31">
        <v>11945.85</v>
      </c>
      <c r="L77" s="31">
        <v>11210.55</v>
      </c>
      <c r="M77" s="31">
        <v>7.7506000000000004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2993.85</v>
      </c>
      <c r="D78" s="36">
        <v>2991.2333333333336</v>
      </c>
      <c r="E78" s="36">
        <v>2962.666666666667</v>
      </c>
      <c r="F78" s="36">
        <v>2931.4833333333336</v>
      </c>
      <c r="G78" s="36">
        <v>2902.916666666667</v>
      </c>
      <c r="H78" s="36">
        <v>3022.416666666667</v>
      </c>
      <c r="I78" s="36">
        <v>3050.9833333333336</v>
      </c>
      <c r="J78" s="36">
        <v>3082.166666666667</v>
      </c>
      <c r="K78" s="31">
        <v>3019.8</v>
      </c>
      <c r="L78" s="31">
        <v>2960.05</v>
      </c>
      <c r="M78" s="31">
        <v>4.4415800000000001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6636</v>
      </c>
      <c r="D79" s="36">
        <v>6660.2333333333336</v>
      </c>
      <c r="E79" s="36">
        <v>6602.0666666666675</v>
      </c>
      <c r="F79" s="36">
        <v>6568.1333333333341</v>
      </c>
      <c r="G79" s="36">
        <v>6509.9666666666681</v>
      </c>
      <c r="H79" s="36">
        <v>6694.166666666667</v>
      </c>
      <c r="I79" s="36">
        <v>6752.333333333333</v>
      </c>
      <c r="J79" s="36">
        <v>6786.2666666666664</v>
      </c>
      <c r="K79" s="31">
        <v>6718.4</v>
      </c>
      <c r="L79" s="31">
        <v>6626.3</v>
      </c>
      <c r="M79" s="31">
        <v>1.8006800000000001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4850.7</v>
      </c>
      <c r="D80" s="36">
        <v>4865.3</v>
      </c>
      <c r="E80" s="36">
        <v>4805.6000000000004</v>
      </c>
      <c r="F80" s="36">
        <v>4760.5</v>
      </c>
      <c r="G80" s="36">
        <v>4700.8</v>
      </c>
      <c r="H80" s="36">
        <v>4910.4000000000005</v>
      </c>
      <c r="I80" s="36">
        <v>4970.0999999999995</v>
      </c>
      <c r="J80" s="36">
        <v>5015.2000000000007</v>
      </c>
      <c r="K80" s="31">
        <v>4925</v>
      </c>
      <c r="L80" s="31">
        <v>4820.2</v>
      </c>
      <c r="M80" s="31">
        <v>6.6296900000000001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3922.3</v>
      </c>
      <c r="D81" s="36">
        <v>3950.2333333333336</v>
      </c>
      <c r="E81" s="36">
        <v>3883.0666666666671</v>
      </c>
      <c r="F81" s="36">
        <v>3843.8333333333335</v>
      </c>
      <c r="G81" s="36">
        <v>3776.666666666667</v>
      </c>
      <c r="H81" s="36">
        <v>3989.4666666666672</v>
      </c>
      <c r="I81" s="36">
        <v>4056.6333333333332</v>
      </c>
      <c r="J81" s="36">
        <v>4095.8666666666672</v>
      </c>
      <c r="K81" s="31">
        <v>4017.4</v>
      </c>
      <c r="L81" s="31">
        <v>3911</v>
      </c>
      <c r="M81" s="31">
        <v>1.63988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177.45</v>
      </c>
      <c r="D82" s="36">
        <v>177.81666666666669</v>
      </c>
      <c r="E82" s="36">
        <v>174.63333333333338</v>
      </c>
      <c r="F82" s="36">
        <v>171.81666666666669</v>
      </c>
      <c r="G82" s="36">
        <v>168.63333333333338</v>
      </c>
      <c r="H82" s="36">
        <v>180.63333333333338</v>
      </c>
      <c r="I82" s="36">
        <v>183.81666666666672</v>
      </c>
      <c r="J82" s="36">
        <v>186.63333333333338</v>
      </c>
      <c r="K82" s="31">
        <v>181</v>
      </c>
      <c r="L82" s="31">
        <v>175</v>
      </c>
      <c r="M82" s="31">
        <v>40.919339999999998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191.47</v>
      </c>
      <c r="D83" s="36">
        <v>193.10333333333335</v>
      </c>
      <c r="E83" s="36">
        <v>189.20666666666671</v>
      </c>
      <c r="F83" s="36">
        <v>186.94333333333336</v>
      </c>
      <c r="G83" s="36">
        <v>183.04666666666671</v>
      </c>
      <c r="H83" s="36">
        <v>195.3666666666667</v>
      </c>
      <c r="I83" s="36">
        <v>199.26333333333335</v>
      </c>
      <c r="J83" s="36">
        <v>201.5266666666667</v>
      </c>
      <c r="K83" s="31">
        <v>197</v>
      </c>
      <c r="L83" s="31">
        <v>190.84</v>
      </c>
      <c r="M83" s="31">
        <v>106.13495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1015.4</v>
      </c>
      <c r="D84" s="36">
        <v>1033.3333333333333</v>
      </c>
      <c r="E84" s="36">
        <v>990.06666666666661</v>
      </c>
      <c r="F84" s="36">
        <v>964.73333333333335</v>
      </c>
      <c r="G84" s="36">
        <v>921.4666666666667</v>
      </c>
      <c r="H84" s="36">
        <v>1058.6666666666665</v>
      </c>
      <c r="I84" s="36">
        <v>1101.9333333333334</v>
      </c>
      <c r="J84" s="36">
        <v>1127.2666666666664</v>
      </c>
      <c r="K84" s="31">
        <v>1076.5999999999999</v>
      </c>
      <c r="L84" s="31">
        <v>1008</v>
      </c>
      <c r="M84" s="31">
        <v>7.4509999999999996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481.4</v>
      </c>
      <c r="D85" s="36">
        <v>483.34999999999997</v>
      </c>
      <c r="E85" s="36">
        <v>473.69999999999993</v>
      </c>
      <c r="F85" s="36">
        <v>465.99999999999994</v>
      </c>
      <c r="G85" s="36">
        <v>456.34999999999991</v>
      </c>
      <c r="H85" s="36">
        <v>491.04999999999995</v>
      </c>
      <c r="I85" s="36">
        <v>500.69999999999993</v>
      </c>
      <c r="J85" s="36">
        <v>508.4</v>
      </c>
      <c r="K85" s="31">
        <v>493</v>
      </c>
      <c r="L85" s="31">
        <v>475.65</v>
      </c>
      <c r="M85" s="31">
        <v>10.894729999999999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219.76</v>
      </c>
      <c r="D86" s="36">
        <v>222.54666666666665</v>
      </c>
      <c r="E86" s="36">
        <v>216.23333333333329</v>
      </c>
      <c r="F86" s="36">
        <v>212.70666666666665</v>
      </c>
      <c r="G86" s="36">
        <v>206.39333333333329</v>
      </c>
      <c r="H86" s="36">
        <v>226.0733333333333</v>
      </c>
      <c r="I86" s="36">
        <v>232.38666666666663</v>
      </c>
      <c r="J86" s="36">
        <v>235.9133333333333</v>
      </c>
      <c r="K86" s="31">
        <v>228.86</v>
      </c>
      <c r="L86" s="31">
        <v>219.02</v>
      </c>
      <c r="M86" s="31">
        <v>172.66945000000001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1990.6</v>
      </c>
      <c r="D87" s="36">
        <v>1987.5666666666666</v>
      </c>
      <c r="E87" s="36">
        <v>1966.3833333333332</v>
      </c>
      <c r="F87" s="36">
        <v>1942.1666666666665</v>
      </c>
      <c r="G87" s="36">
        <v>1920.9833333333331</v>
      </c>
      <c r="H87" s="36">
        <v>2011.7833333333333</v>
      </c>
      <c r="I87" s="36">
        <v>2032.9666666666667</v>
      </c>
      <c r="J87" s="36">
        <v>2057.1833333333334</v>
      </c>
      <c r="K87" s="31">
        <v>2008.75</v>
      </c>
      <c r="L87" s="31">
        <v>1963.35</v>
      </c>
      <c r="M87" s="31">
        <v>1.15987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1451.9</v>
      </c>
      <c r="D88" s="36">
        <v>1454.9333333333334</v>
      </c>
      <c r="E88" s="36">
        <v>1432.9166666666667</v>
      </c>
      <c r="F88" s="36">
        <v>1413.9333333333334</v>
      </c>
      <c r="G88" s="36">
        <v>1391.9166666666667</v>
      </c>
      <c r="H88" s="36">
        <v>1473.9166666666667</v>
      </c>
      <c r="I88" s="36">
        <v>1495.9333333333332</v>
      </c>
      <c r="J88" s="36">
        <v>1514.9166666666667</v>
      </c>
      <c r="K88" s="31">
        <v>1476.95</v>
      </c>
      <c r="L88" s="31">
        <v>1435.95</v>
      </c>
      <c r="M88" s="31">
        <v>12.065530000000001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3245.75</v>
      </c>
      <c r="D89" s="36">
        <v>3286.1333333333332</v>
      </c>
      <c r="E89" s="36">
        <v>3199.6166666666663</v>
      </c>
      <c r="F89" s="36">
        <v>3153.4833333333331</v>
      </c>
      <c r="G89" s="36">
        <v>3066.9666666666662</v>
      </c>
      <c r="H89" s="36">
        <v>3332.2666666666664</v>
      </c>
      <c r="I89" s="36">
        <v>3418.7833333333328</v>
      </c>
      <c r="J89" s="36">
        <v>3464.9166666666665</v>
      </c>
      <c r="K89" s="31">
        <v>3372.65</v>
      </c>
      <c r="L89" s="31">
        <v>3240</v>
      </c>
      <c r="M89" s="31">
        <v>3.72248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2743</v>
      </c>
      <c r="D90" s="36">
        <v>2755.8166666666671</v>
      </c>
      <c r="E90" s="36">
        <v>2721.6833333333343</v>
      </c>
      <c r="F90" s="36">
        <v>2700.3666666666672</v>
      </c>
      <c r="G90" s="36">
        <v>2666.2333333333345</v>
      </c>
      <c r="H90" s="36">
        <v>2777.1333333333341</v>
      </c>
      <c r="I90" s="36">
        <v>2811.2666666666664</v>
      </c>
      <c r="J90" s="36">
        <v>2832.5833333333339</v>
      </c>
      <c r="K90" s="31">
        <v>2789.95</v>
      </c>
      <c r="L90" s="31">
        <v>2734.5</v>
      </c>
      <c r="M90" s="31">
        <v>4.24329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3254.7</v>
      </c>
      <c r="D91" s="36">
        <v>3241.5166666666664</v>
      </c>
      <c r="E91" s="36">
        <v>3193.1333333333328</v>
      </c>
      <c r="F91" s="36">
        <v>3131.5666666666662</v>
      </c>
      <c r="G91" s="36">
        <v>3083.1833333333325</v>
      </c>
      <c r="H91" s="36">
        <v>3303.083333333333</v>
      </c>
      <c r="I91" s="36">
        <v>3351.4666666666662</v>
      </c>
      <c r="J91" s="36">
        <v>3413.0333333333333</v>
      </c>
      <c r="K91" s="31">
        <v>3289.9</v>
      </c>
      <c r="L91" s="31">
        <v>3179.95</v>
      </c>
      <c r="M91" s="31">
        <v>0.76600000000000001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619.20000000000005</v>
      </c>
      <c r="D92" s="36">
        <v>623.1</v>
      </c>
      <c r="E92" s="36">
        <v>608.5</v>
      </c>
      <c r="F92" s="36">
        <v>597.79999999999995</v>
      </c>
      <c r="G92" s="36">
        <v>583.19999999999993</v>
      </c>
      <c r="H92" s="36">
        <v>633.80000000000007</v>
      </c>
      <c r="I92" s="36">
        <v>648.4000000000002</v>
      </c>
      <c r="J92" s="36">
        <v>659.10000000000014</v>
      </c>
      <c r="K92" s="31">
        <v>637.70000000000005</v>
      </c>
      <c r="L92" s="31">
        <v>612.4</v>
      </c>
      <c r="M92" s="31">
        <v>11.673579999999999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1594.55</v>
      </c>
      <c r="D93" s="36">
        <v>1599.8666666666668</v>
      </c>
      <c r="E93" s="36">
        <v>1583.2833333333335</v>
      </c>
      <c r="F93" s="36">
        <v>1572.0166666666667</v>
      </c>
      <c r="G93" s="36">
        <v>1555.4333333333334</v>
      </c>
      <c r="H93" s="36">
        <v>1611.1333333333337</v>
      </c>
      <c r="I93" s="36">
        <v>1627.7166666666667</v>
      </c>
      <c r="J93" s="36">
        <v>1638.9833333333338</v>
      </c>
      <c r="K93" s="31">
        <v>1616.45</v>
      </c>
      <c r="L93" s="31">
        <v>1588.6</v>
      </c>
      <c r="M93" s="31">
        <v>56.338380000000001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4066.15</v>
      </c>
      <c r="D94" s="36">
        <v>4102.05</v>
      </c>
      <c r="E94" s="36">
        <v>4006.1000000000004</v>
      </c>
      <c r="F94" s="36">
        <v>3946.05</v>
      </c>
      <c r="G94" s="36">
        <v>3850.1000000000004</v>
      </c>
      <c r="H94" s="36">
        <v>4162.1000000000004</v>
      </c>
      <c r="I94" s="36">
        <v>4258.0499999999993</v>
      </c>
      <c r="J94" s="36">
        <v>4318.1000000000004</v>
      </c>
      <c r="K94" s="31">
        <v>4198</v>
      </c>
      <c r="L94" s="31">
        <v>4042</v>
      </c>
      <c r="M94" s="31">
        <v>5.5672899999999998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1607.3</v>
      </c>
      <c r="D95" s="36">
        <v>1611.2666666666667</v>
      </c>
      <c r="E95" s="36">
        <v>1599.5333333333333</v>
      </c>
      <c r="F95" s="36">
        <v>1591.7666666666667</v>
      </c>
      <c r="G95" s="36">
        <v>1580.0333333333333</v>
      </c>
      <c r="H95" s="36">
        <v>1619.0333333333333</v>
      </c>
      <c r="I95" s="36">
        <v>1630.7666666666664</v>
      </c>
      <c r="J95" s="36">
        <v>1638.5333333333333</v>
      </c>
      <c r="K95" s="31">
        <v>1623</v>
      </c>
      <c r="L95" s="31">
        <v>1603.5</v>
      </c>
      <c r="M95" s="31">
        <v>130.01076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635.9</v>
      </c>
      <c r="D96" s="36">
        <v>638.68333333333339</v>
      </c>
      <c r="E96" s="36">
        <v>631.36666666666679</v>
      </c>
      <c r="F96" s="36">
        <v>626.83333333333337</v>
      </c>
      <c r="G96" s="36">
        <v>619.51666666666677</v>
      </c>
      <c r="H96" s="36">
        <v>643.21666666666681</v>
      </c>
      <c r="I96" s="36">
        <v>650.53333333333342</v>
      </c>
      <c r="J96" s="36">
        <v>655.06666666666683</v>
      </c>
      <c r="K96" s="31">
        <v>646</v>
      </c>
      <c r="L96" s="31">
        <v>634.15</v>
      </c>
      <c r="M96" s="31">
        <v>24.967780000000001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1768.5</v>
      </c>
      <c r="D97" s="36">
        <v>1809.1666666666667</v>
      </c>
      <c r="E97" s="36">
        <v>1724.3333333333335</v>
      </c>
      <c r="F97" s="36">
        <v>1680.1666666666667</v>
      </c>
      <c r="G97" s="36">
        <v>1595.3333333333335</v>
      </c>
      <c r="H97" s="36">
        <v>1853.3333333333335</v>
      </c>
      <c r="I97" s="36">
        <v>1938.166666666667</v>
      </c>
      <c r="J97" s="36">
        <v>1982.3333333333335</v>
      </c>
      <c r="K97" s="31">
        <v>1894</v>
      </c>
      <c r="L97" s="31">
        <v>1765</v>
      </c>
      <c r="M97" s="31">
        <v>19.926960000000001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5427.7</v>
      </c>
      <c r="D98" s="36">
        <v>5442.1500000000005</v>
      </c>
      <c r="E98" s="36">
        <v>5356.5500000000011</v>
      </c>
      <c r="F98" s="36">
        <v>5285.4000000000005</v>
      </c>
      <c r="G98" s="36">
        <v>5199.8000000000011</v>
      </c>
      <c r="H98" s="36">
        <v>5513.3000000000011</v>
      </c>
      <c r="I98" s="36">
        <v>5598.9000000000015</v>
      </c>
      <c r="J98" s="36">
        <v>5670.0500000000011</v>
      </c>
      <c r="K98" s="31">
        <v>5527.75</v>
      </c>
      <c r="L98" s="31">
        <v>5371</v>
      </c>
      <c r="M98" s="31">
        <v>3.70397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663</v>
      </c>
      <c r="D99" s="36">
        <v>669.11666666666667</v>
      </c>
      <c r="E99" s="36">
        <v>652.5333333333333</v>
      </c>
      <c r="F99" s="36">
        <v>642.06666666666661</v>
      </c>
      <c r="G99" s="36">
        <v>625.48333333333323</v>
      </c>
      <c r="H99" s="36">
        <v>679.58333333333337</v>
      </c>
      <c r="I99" s="36">
        <v>696.16666666666663</v>
      </c>
      <c r="J99" s="36">
        <v>706.63333333333344</v>
      </c>
      <c r="K99" s="31">
        <v>685.7</v>
      </c>
      <c r="L99" s="31">
        <v>658.65</v>
      </c>
      <c r="M99" s="31">
        <v>62.073749999999997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4800.25</v>
      </c>
      <c r="D100" s="36">
        <v>4867.7833333333338</v>
      </c>
      <c r="E100" s="36">
        <v>4715.5666666666675</v>
      </c>
      <c r="F100" s="36">
        <v>4630.8833333333341</v>
      </c>
      <c r="G100" s="36">
        <v>4478.6666666666679</v>
      </c>
      <c r="H100" s="36">
        <v>4952.4666666666672</v>
      </c>
      <c r="I100" s="36">
        <v>5104.6833333333325</v>
      </c>
      <c r="J100" s="36">
        <v>5189.3666666666668</v>
      </c>
      <c r="K100" s="31">
        <v>5020</v>
      </c>
      <c r="L100" s="31">
        <v>4783.1000000000004</v>
      </c>
      <c r="M100" s="31">
        <v>63.732340000000001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341.65</v>
      </c>
      <c r="D101" s="36">
        <v>347.05</v>
      </c>
      <c r="E101" s="36">
        <v>335.20000000000005</v>
      </c>
      <c r="F101" s="36">
        <v>328.75000000000006</v>
      </c>
      <c r="G101" s="36">
        <v>316.90000000000009</v>
      </c>
      <c r="H101" s="36">
        <v>353.5</v>
      </c>
      <c r="I101" s="36">
        <v>365.35</v>
      </c>
      <c r="J101" s="36">
        <v>371.79999999999995</v>
      </c>
      <c r="K101" s="31">
        <v>358.9</v>
      </c>
      <c r="L101" s="31">
        <v>340.6</v>
      </c>
      <c r="M101" s="31">
        <v>107.63075000000001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2727</v>
      </c>
      <c r="D102" s="36">
        <v>2728.65</v>
      </c>
      <c r="E102" s="36">
        <v>2714.3</v>
      </c>
      <c r="F102" s="36">
        <v>2701.6</v>
      </c>
      <c r="G102" s="36">
        <v>2687.25</v>
      </c>
      <c r="H102" s="36">
        <v>2741.3500000000004</v>
      </c>
      <c r="I102" s="36">
        <v>2755.7</v>
      </c>
      <c r="J102" s="36">
        <v>2768.4000000000005</v>
      </c>
      <c r="K102" s="31">
        <v>2743</v>
      </c>
      <c r="L102" s="31">
        <v>2715.95</v>
      </c>
      <c r="M102" s="31">
        <v>16.68862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1248.6500000000001</v>
      </c>
      <c r="D103" s="36">
        <v>1246.4666666666667</v>
      </c>
      <c r="E103" s="36">
        <v>1242.4333333333334</v>
      </c>
      <c r="F103" s="36">
        <v>1236.2166666666667</v>
      </c>
      <c r="G103" s="36">
        <v>1232.1833333333334</v>
      </c>
      <c r="H103" s="36">
        <v>1252.6833333333334</v>
      </c>
      <c r="I103" s="36">
        <v>1256.7166666666667</v>
      </c>
      <c r="J103" s="36">
        <v>1262.9333333333334</v>
      </c>
      <c r="K103" s="31">
        <v>1250.5</v>
      </c>
      <c r="L103" s="31">
        <v>1240.25</v>
      </c>
      <c r="M103" s="31">
        <v>79.588170000000005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1881.4</v>
      </c>
      <c r="D104" s="36">
        <v>1888.0166666666667</v>
      </c>
      <c r="E104" s="36">
        <v>1861.5833333333333</v>
      </c>
      <c r="F104" s="36">
        <v>1841.7666666666667</v>
      </c>
      <c r="G104" s="36">
        <v>1815.3333333333333</v>
      </c>
      <c r="H104" s="36">
        <v>1907.8333333333333</v>
      </c>
      <c r="I104" s="36">
        <v>1934.2666666666667</v>
      </c>
      <c r="J104" s="36">
        <v>1954.0833333333333</v>
      </c>
      <c r="K104" s="31">
        <v>1914.45</v>
      </c>
      <c r="L104" s="31">
        <v>1868.2</v>
      </c>
      <c r="M104" s="31">
        <v>6.48489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643.4</v>
      </c>
      <c r="D105" s="36">
        <v>644.61666666666667</v>
      </c>
      <c r="E105" s="36">
        <v>636.2833333333333</v>
      </c>
      <c r="F105" s="36">
        <v>629.16666666666663</v>
      </c>
      <c r="G105" s="36">
        <v>620.83333333333326</v>
      </c>
      <c r="H105" s="36">
        <v>651.73333333333335</v>
      </c>
      <c r="I105" s="36">
        <v>660.06666666666661</v>
      </c>
      <c r="J105" s="36">
        <v>667.18333333333339</v>
      </c>
      <c r="K105" s="31">
        <v>652.95000000000005</v>
      </c>
      <c r="L105" s="31">
        <v>637.5</v>
      </c>
      <c r="M105" s="31">
        <v>12.839560000000001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76.02</v>
      </c>
      <c r="D106" s="36">
        <v>76.583333333333329</v>
      </c>
      <c r="E106" s="36">
        <v>75.286666666666662</v>
      </c>
      <c r="F106" s="36">
        <v>74.553333333333327</v>
      </c>
      <c r="G106" s="36">
        <v>73.256666666666661</v>
      </c>
      <c r="H106" s="36">
        <v>77.316666666666663</v>
      </c>
      <c r="I106" s="36">
        <v>78.613333333333316</v>
      </c>
      <c r="J106" s="36">
        <v>79.346666666666664</v>
      </c>
      <c r="K106" s="31">
        <v>77.88</v>
      </c>
      <c r="L106" s="31">
        <v>75.849999999999994</v>
      </c>
      <c r="M106" s="31">
        <v>212.74463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474.55</v>
      </c>
      <c r="D107" s="36">
        <v>474.45</v>
      </c>
      <c r="E107" s="36">
        <v>469.5</v>
      </c>
      <c r="F107" s="36">
        <v>464.45</v>
      </c>
      <c r="G107" s="36">
        <v>459.5</v>
      </c>
      <c r="H107" s="36">
        <v>479.5</v>
      </c>
      <c r="I107" s="36">
        <v>484.44999999999993</v>
      </c>
      <c r="J107" s="36">
        <v>489.5</v>
      </c>
      <c r="K107" s="31">
        <v>479.4</v>
      </c>
      <c r="L107" s="31">
        <v>469.4</v>
      </c>
      <c r="M107" s="31">
        <v>249.77373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561.15</v>
      </c>
      <c r="D108" s="36">
        <v>562.2166666666667</v>
      </c>
      <c r="E108" s="36">
        <v>553.03333333333342</v>
      </c>
      <c r="F108" s="36">
        <v>544.91666666666674</v>
      </c>
      <c r="G108" s="36">
        <v>535.73333333333346</v>
      </c>
      <c r="H108" s="36">
        <v>570.33333333333337</v>
      </c>
      <c r="I108" s="36">
        <v>579.51666666666677</v>
      </c>
      <c r="J108" s="36">
        <v>587.63333333333333</v>
      </c>
      <c r="K108" s="31">
        <v>571.4</v>
      </c>
      <c r="L108" s="31">
        <v>554.1</v>
      </c>
      <c r="M108" s="31">
        <v>12.337339999999999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577.9</v>
      </c>
      <c r="D109" s="36">
        <v>577.31666666666672</v>
      </c>
      <c r="E109" s="36">
        <v>571.63333333333344</v>
      </c>
      <c r="F109" s="36">
        <v>565.36666666666667</v>
      </c>
      <c r="G109" s="36">
        <v>559.68333333333339</v>
      </c>
      <c r="H109" s="36">
        <v>583.58333333333348</v>
      </c>
      <c r="I109" s="36">
        <v>589.26666666666665</v>
      </c>
      <c r="J109" s="36">
        <v>595.53333333333353</v>
      </c>
      <c r="K109" s="31">
        <v>583</v>
      </c>
      <c r="L109" s="31">
        <v>571.04999999999995</v>
      </c>
      <c r="M109" s="31">
        <v>31.39415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165.49</v>
      </c>
      <c r="D110" s="36">
        <v>167.17999999999998</v>
      </c>
      <c r="E110" s="36">
        <v>163.45999999999995</v>
      </c>
      <c r="F110" s="36">
        <v>161.42999999999998</v>
      </c>
      <c r="G110" s="36">
        <v>157.70999999999995</v>
      </c>
      <c r="H110" s="36">
        <v>169.20999999999995</v>
      </c>
      <c r="I110" s="36">
        <v>172.92999999999998</v>
      </c>
      <c r="J110" s="36">
        <v>174.95999999999995</v>
      </c>
      <c r="K110" s="31">
        <v>170.9</v>
      </c>
      <c r="L110" s="31">
        <v>165.15</v>
      </c>
      <c r="M110" s="31">
        <v>263.61146000000002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989.1</v>
      </c>
      <c r="D111" s="36">
        <v>996.35</v>
      </c>
      <c r="E111" s="36">
        <v>977.75</v>
      </c>
      <c r="F111" s="36">
        <v>966.4</v>
      </c>
      <c r="G111" s="36">
        <v>947.8</v>
      </c>
      <c r="H111" s="36">
        <v>1007.7</v>
      </c>
      <c r="I111" s="36">
        <v>1026.3000000000002</v>
      </c>
      <c r="J111" s="36">
        <v>1037.6500000000001</v>
      </c>
      <c r="K111" s="31">
        <v>1014.95</v>
      </c>
      <c r="L111" s="31">
        <v>985</v>
      </c>
      <c r="M111" s="31">
        <v>31.954750000000001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205.77</v>
      </c>
      <c r="D112" s="36">
        <v>205.98333333333335</v>
      </c>
      <c r="E112" s="36">
        <v>200.48666666666671</v>
      </c>
      <c r="F112" s="36">
        <v>195.20333333333335</v>
      </c>
      <c r="G112" s="36">
        <v>189.70666666666671</v>
      </c>
      <c r="H112" s="36">
        <v>211.26666666666671</v>
      </c>
      <c r="I112" s="36">
        <v>216.76333333333338</v>
      </c>
      <c r="J112" s="36">
        <v>222.04666666666671</v>
      </c>
      <c r="K112" s="31">
        <v>211.48</v>
      </c>
      <c r="L112" s="31">
        <v>200.7</v>
      </c>
      <c r="M112" s="31">
        <v>1243.81385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528.85</v>
      </c>
      <c r="D113" s="36">
        <v>530.79999999999995</v>
      </c>
      <c r="E113" s="36">
        <v>522.09999999999991</v>
      </c>
      <c r="F113" s="36">
        <v>515.34999999999991</v>
      </c>
      <c r="G113" s="36">
        <v>506.64999999999986</v>
      </c>
      <c r="H113" s="36">
        <v>537.54999999999995</v>
      </c>
      <c r="I113" s="36">
        <v>546.25</v>
      </c>
      <c r="J113" s="36">
        <v>553</v>
      </c>
      <c r="K113" s="31">
        <v>539.5</v>
      </c>
      <c r="L113" s="31">
        <v>524.04999999999995</v>
      </c>
      <c r="M113" s="31">
        <v>13.30245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409.5</v>
      </c>
      <c r="D114" s="36">
        <v>413</v>
      </c>
      <c r="E114" s="36">
        <v>401.3</v>
      </c>
      <c r="F114" s="36">
        <v>393.1</v>
      </c>
      <c r="G114" s="36">
        <v>381.40000000000003</v>
      </c>
      <c r="H114" s="36">
        <v>421.2</v>
      </c>
      <c r="I114" s="36">
        <v>432.90000000000003</v>
      </c>
      <c r="J114" s="36">
        <v>441.09999999999997</v>
      </c>
      <c r="K114" s="31">
        <v>424.7</v>
      </c>
      <c r="L114" s="31">
        <v>404.8</v>
      </c>
      <c r="M114" s="31">
        <v>184.46102999999999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1432.45</v>
      </c>
      <c r="D115" s="36">
        <v>1437.8166666666666</v>
      </c>
      <c r="E115" s="36">
        <v>1423.6333333333332</v>
      </c>
      <c r="F115" s="36">
        <v>1414.8166666666666</v>
      </c>
      <c r="G115" s="36">
        <v>1400.6333333333332</v>
      </c>
      <c r="H115" s="36">
        <v>1446.6333333333332</v>
      </c>
      <c r="I115" s="36">
        <v>1460.8166666666666</v>
      </c>
      <c r="J115" s="36">
        <v>1469.6333333333332</v>
      </c>
      <c r="K115" s="31">
        <v>1452</v>
      </c>
      <c r="L115" s="31">
        <v>1429</v>
      </c>
      <c r="M115" s="31">
        <v>29.817489999999999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6827.6</v>
      </c>
      <c r="D116" s="36">
        <v>6893.1333333333341</v>
      </c>
      <c r="E116" s="36">
        <v>6716.3166666666684</v>
      </c>
      <c r="F116" s="36">
        <v>6605.0333333333347</v>
      </c>
      <c r="G116" s="36">
        <v>6428.216666666669</v>
      </c>
      <c r="H116" s="36">
        <v>7004.4166666666679</v>
      </c>
      <c r="I116" s="36">
        <v>7181.2333333333336</v>
      </c>
      <c r="J116" s="36">
        <v>7292.5166666666673</v>
      </c>
      <c r="K116" s="31">
        <v>7069.95</v>
      </c>
      <c r="L116" s="31">
        <v>6781.85</v>
      </c>
      <c r="M116" s="31">
        <v>2.2307299999999999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1792.95</v>
      </c>
      <c r="D117" s="36">
        <v>1807.8</v>
      </c>
      <c r="E117" s="36">
        <v>1771.6</v>
      </c>
      <c r="F117" s="36">
        <v>1750.25</v>
      </c>
      <c r="G117" s="36">
        <v>1714.05</v>
      </c>
      <c r="H117" s="36">
        <v>1829.1499999999999</v>
      </c>
      <c r="I117" s="36">
        <v>1865.3500000000001</v>
      </c>
      <c r="J117" s="36">
        <v>1886.6999999999998</v>
      </c>
      <c r="K117" s="31">
        <v>1844</v>
      </c>
      <c r="L117" s="31">
        <v>1786.45</v>
      </c>
      <c r="M117" s="31">
        <v>298.19116000000002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4281.3999999999996</v>
      </c>
      <c r="D118" s="36">
        <v>4315.8666666666659</v>
      </c>
      <c r="E118" s="36">
        <v>4215.7333333333318</v>
      </c>
      <c r="F118" s="36">
        <v>4150.0666666666657</v>
      </c>
      <c r="G118" s="36">
        <v>4049.9333333333316</v>
      </c>
      <c r="H118" s="36">
        <v>4381.5333333333319</v>
      </c>
      <c r="I118" s="36">
        <v>4481.6666666666652</v>
      </c>
      <c r="J118" s="36">
        <v>4547.3333333333321</v>
      </c>
      <c r="K118" s="31">
        <v>4416</v>
      </c>
      <c r="L118" s="31">
        <v>4250.2</v>
      </c>
      <c r="M118" s="31">
        <v>7.2769599999999999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1193.8</v>
      </c>
      <c r="D119" s="36">
        <v>1203.9833333333333</v>
      </c>
      <c r="E119" s="36">
        <v>1179.8166666666666</v>
      </c>
      <c r="F119" s="36">
        <v>1165.8333333333333</v>
      </c>
      <c r="G119" s="36">
        <v>1141.6666666666665</v>
      </c>
      <c r="H119" s="36">
        <v>1217.9666666666667</v>
      </c>
      <c r="I119" s="36">
        <v>1242.1333333333332</v>
      </c>
      <c r="J119" s="36">
        <v>1256.1166666666668</v>
      </c>
      <c r="K119" s="31">
        <v>1228.1500000000001</v>
      </c>
      <c r="L119" s="31">
        <v>1190</v>
      </c>
      <c r="M119" s="31">
        <v>1.78305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705</v>
      </c>
      <c r="D120" s="36">
        <v>702.76666666666677</v>
      </c>
      <c r="E120" s="36">
        <v>687.78333333333353</v>
      </c>
      <c r="F120" s="36">
        <v>670.56666666666672</v>
      </c>
      <c r="G120" s="36">
        <v>655.58333333333348</v>
      </c>
      <c r="H120" s="36">
        <v>719.98333333333358</v>
      </c>
      <c r="I120" s="36">
        <v>734.96666666666692</v>
      </c>
      <c r="J120" s="36">
        <v>752.18333333333362</v>
      </c>
      <c r="K120" s="31">
        <v>717.75</v>
      </c>
      <c r="L120" s="31">
        <v>685.55</v>
      </c>
      <c r="M120" s="31">
        <v>28.843039999999998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889.45</v>
      </c>
      <c r="D121" s="36">
        <v>901.16666666666663</v>
      </c>
      <c r="E121" s="36">
        <v>874.83333333333326</v>
      </c>
      <c r="F121" s="36">
        <v>860.21666666666658</v>
      </c>
      <c r="G121" s="36">
        <v>833.88333333333321</v>
      </c>
      <c r="H121" s="36">
        <v>915.7833333333333</v>
      </c>
      <c r="I121" s="36">
        <v>942.11666666666656</v>
      </c>
      <c r="J121" s="36">
        <v>956.73333333333335</v>
      </c>
      <c r="K121" s="31">
        <v>927.5</v>
      </c>
      <c r="L121" s="31">
        <v>886.55</v>
      </c>
      <c r="M121" s="31">
        <v>30.019729999999999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946.35</v>
      </c>
      <c r="D122" s="36">
        <v>959.43333333333339</v>
      </c>
      <c r="E122" s="36">
        <v>931.36666666666679</v>
      </c>
      <c r="F122" s="36">
        <v>916.38333333333344</v>
      </c>
      <c r="G122" s="36">
        <v>888.31666666666683</v>
      </c>
      <c r="H122" s="36">
        <v>974.41666666666674</v>
      </c>
      <c r="I122" s="36">
        <v>1002.4833333333333</v>
      </c>
      <c r="J122" s="36">
        <v>1017.4666666666667</v>
      </c>
      <c r="K122" s="31">
        <v>987.5</v>
      </c>
      <c r="L122" s="31">
        <v>944.45</v>
      </c>
      <c r="M122" s="31">
        <v>29.740590000000001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560.15</v>
      </c>
      <c r="D123" s="36">
        <v>566.55000000000007</v>
      </c>
      <c r="E123" s="36">
        <v>552.10000000000014</v>
      </c>
      <c r="F123" s="36">
        <v>544.05000000000007</v>
      </c>
      <c r="G123" s="36">
        <v>529.60000000000014</v>
      </c>
      <c r="H123" s="36">
        <v>574.60000000000014</v>
      </c>
      <c r="I123" s="36">
        <v>589.05000000000018</v>
      </c>
      <c r="J123" s="36">
        <v>597.10000000000014</v>
      </c>
      <c r="K123" s="31">
        <v>581</v>
      </c>
      <c r="L123" s="31">
        <v>558.5</v>
      </c>
      <c r="M123" s="31">
        <v>29.34487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1819.7</v>
      </c>
      <c r="D124" s="36">
        <v>1846.2333333333333</v>
      </c>
      <c r="E124" s="36">
        <v>1783.4666666666667</v>
      </c>
      <c r="F124" s="36">
        <v>1747.2333333333333</v>
      </c>
      <c r="G124" s="36">
        <v>1684.4666666666667</v>
      </c>
      <c r="H124" s="36">
        <v>1882.4666666666667</v>
      </c>
      <c r="I124" s="36">
        <v>1945.2333333333336</v>
      </c>
      <c r="J124" s="36">
        <v>1981.4666666666667</v>
      </c>
      <c r="K124" s="31">
        <v>1909</v>
      </c>
      <c r="L124" s="31">
        <v>1810</v>
      </c>
      <c r="M124" s="31">
        <v>19.29316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1821.6</v>
      </c>
      <c r="D125" s="36">
        <v>1819.5166666666667</v>
      </c>
      <c r="E125" s="36">
        <v>1808.0333333333333</v>
      </c>
      <c r="F125" s="36">
        <v>1794.4666666666667</v>
      </c>
      <c r="G125" s="36">
        <v>1782.9833333333333</v>
      </c>
      <c r="H125" s="36">
        <v>1833.0833333333333</v>
      </c>
      <c r="I125" s="36">
        <v>1844.5666666666664</v>
      </c>
      <c r="J125" s="36">
        <v>1858.1333333333332</v>
      </c>
      <c r="K125" s="31">
        <v>1831</v>
      </c>
      <c r="L125" s="31">
        <v>1805.95</v>
      </c>
      <c r="M125" s="31">
        <v>41.388649999999998</v>
      </c>
      <c r="N125" s="1"/>
      <c r="O125" s="1"/>
    </row>
    <row r="126" spans="1:15" ht="12.75" customHeight="1">
      <c r="A126" s="51">
        <v>117</v>
      </c>
      <c r="B126" s="53" t="s">
        <v>843</v>
      </c>
      <c r="C126" s="31">
        <v>175.95</v>
      </c>
      <c r="D126" s="36">
        <v>178.79666666666665</v>
      </c>
      <c r="E126" s="36">
        <v>172.15333333333331</v>
      </c>
      <c r="F126" s="36">
        <v>168.35666666666665</v>
      </c>
      <c r="G126" s="36">
        <v>161.71333333333331</v>
      </c>
      <c r="H126" s="36">
        <v>182.59333333333331</v>
      </c>
      <c r="I126" s="36">
        <v>189.23666666666668</v>
      </c>
      <c r="J126" s="36">
        <v>193.0333333333333</v>
      </c>
      <c r="K126" s="31">
        <v>185.44</v>
      </c>
      <c r="L126" s="31">
        <v>175</v>
      </c>
      <c r="M126" s="31">
        <v>136.85365999999999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4880.1000000000004</v>
      </c>
      <c r="D127" s="36">
        <v>4865.8</v>
      </c>
      <c r="E127" s="36">
        <v>4759.1000000000004</v>
      </c>
      <c r="F127" s="36">
        <v>4638.1000000000004</v>
      </c>
      <c r="G127" s="36">
        <v>4531.4000000000005</v>
      </c>
      <c r="H127" s="36">
        <v>4986.8</v>
      </c>
      <c r="I127" s="36">
        <v>5093.4999999999991</v>
      </c>
      <c r="J127" s="36">
        <v>5214.5</v>
      </c>
      <c r="K127" s="31">
        <v>4972.5</v>
      </c>
      <c r="L127" s="31">
        <v>4744.8</v>
      </c>
      <c r="M127" s="31">
        <v>5.67807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771.6</v>
      </c>
      <c r="D128" s="36">
        <v>779.04999999999984</v>
      </c>
      <c r="E128" s="36">
        <v>761.59999999999968</v>
      </c>
      <c r="F128" s="36">
        <v>751.5999999999998</v>
      </c>
      <c r="G128" s="36">
        <v>734.14999999999964</v>
      </c>
      <c r="H128" s="36">
        <v>789.04999999999973</v>
      </c>
      <c r="I128" s="36">
        <v>806.49999999999977</v>
      </c>
      <c r="J128" s="36">
        <v>816.49999999999977</v>
      </c>
      <c r="K128" s="31">
        <v>796.5</v>
      </c>
      <c r="L128" s="31">
        <v>769.05</v>
      </c>
      <c r="M128" s="31">
        <v>16.541930000000001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5762.75</v>
      </c>
      <c r="D129" s="36">
        <v>5791.4000000000005</v>
      </c>
      <c r="E129" s="36">
        <v>5703.6500000000015</v>
      </c>
      <c r="F129" s="36">
        <v>5644.5500000000011</v>
      </c>
      <c r="G129" s="36">
        <v>5556.800000000002</v>
      </c>
      <c r="H129" s="36">
        <v>5850.5000000000009</v>
      </c>
      <c r="I129" s="36">
        <v>5938.2499999999991</v>
      </c>
      <c r="J129" s="36">
        <v>5997.35</v>
      </c>
      <c r="K129" s="31">
        <v>5879.15</v>
      </c>
      <c r="L129" s="31">
        <v>5732.3</v>
      </c>
      <c r="M129" s="31">
        <v>9.6135599999999997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3618.5</v>
      </c>
      <c r="D130" s="36">
        <v>3629.15</v>
      </c>
      <c r="E130" s="36">
        <v>3599.3500000000004</v>
      </c>
      <c r="F130" s="36">
        <v>3580.2000000000003</v>
      </c>
      <c r="G130" s="36">
        <v>3550.4000000000005</v>
      </c>
      <c r="H130" s="36">
        <v>3648.3</v>
      </c>
      <c r="I130" s="36">
        <v>3678.1000000000004</v>
      </c>
      <c r="J130" s="36">
        <v>3697.25</v>
      </c>
      <c r="K130" s="31">
        <v>3658.95</v>
      </c>
      <c r="L130" s="31">
        <v>3610</v>
      </c>
      <c r="M130" s="31">
        <v>24.325330000000001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440.4</v>
      </c>
      <c r="D131" s="36">
        <v>445.9666666666667</v>
      </c>
      <c r="E131" s="36">
        <v>433.53333333333342</v>
      </c>
      <c r="F131" s="36">
        <v>426.66666666666674</v>
      </c>
      <c r="G131" s="36">
        <v>414.23333333333346</v>
      </c>
      <c r="H131" s="36">
        <v>452.83333333333337</v>
      </c>
      <c r="I131" s="36">
        <v>465.26666666666665</v>
      </c>
      <c r="J131" s="36">
        <v>472.13333333333333</v>
      </c>
      <c r="K131" s="31">
        <v>458.4</v>
      </c>
      <c r="L131" s="31">
        <v>439.1</v>
      </c>
      <c r="M131" s="31">
        <v>23.985910000000001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1108.25</v>
      </c>
      <c r="D132" s="36">
        <v>1096.7666666666667</v>
      </c>
      <c r="E132" s="36">
        <v>1074.8333333333333</v>
      </c>
      <c r="F132" s="36">
        <v>1041.4166666666665</v>
      </c>
      <c r="G132" s="36">
        <v>1019.4833333333331</v>
      </c>
      <c r="H132" s="36">
        <v>1130.1833333333334</v>
      </c>
      <c r="I132" s="36">
        <v>1152.1166666666668</v>
      </c>
      <c r="J132" s="36">
        <v>1185.5333333333335</v>
      </c>
      <c r="K132" s="31">
        <v>1118.7</v>
      </c>
      <c r="L132" s="31">
        <v>1063.3499999999999</v>
      </c>
      <c r="M132" s="31">
        <v>55.795110000000001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1786.65</v>
      </c>
      <c r="D133" s="36">
        <v>1795.6833333333332</v>
      </c>
      <c r="E133" s="36">
        <v>1767.5666666666664</v>
      </c>
      <c r="F133" s="36">
        <v>1748.4833333333331</v>
      </c>
      <c r="G133" s="36">
        <v>1720.3666666666663</v>
      </c>
      <c r="H133" s="36">
        <v>1814.7666666666664</v>
      </c>
      <c r="I133" s="36">
        <v>1842.8833333333332</v>
      </c>
      <c r="J133" s="36">
        <v>1861.9666666666665</v>
      </c>
      <c r="K133" s="31">
        <v>1823.8</v>
      </c>
      <c r="L133" s="31">
        <v>1776.6</v>
      </c>
      <c r="M133" s="31">
        <v>4.9626400000000004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128123.55</v>
      </c>
      <c r="D134" s="36">
        <v>129291.18333333333</v>
      </c>
      <c r="E134" s="36">
        <v>126332.36666666667</v>
      </c>
      <c r="F134" s="36">
        <v>124541.18333333333</v>
      </c>
      <c r="G134" s="36">
        <v>121582.36666666667</v>
      </c>
      <c r="H134" s="36">
        <v>131082.36666666667</v>
      </c>
      <c r="I134" s="36">
        <v>134041.18333333335</v>
      </c>
      <c r="J134" s="36">
        <v>135832.36666666667</v>
      </c>
      <c r="K134" s="31">
        <v>132250</v>
      </c>
      <c r="L134" s="31">
        <v>127500</v>
      </c>
      <c r="M134" s="31">
        <v>0.18337999999999999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1448.65</v>
      </c>
      <c r="D135" s="36">
        <v>1442.95</v>
      </c>
      <c r="E135" s="36">
        <v>1405.9</v>
      </c>
      <c r="F135" s="36">
        <v>1363.15</v>
      </c>
      <c r="G135" s="36">
        <v>1326.1000000000001</v>
      </c>
      <c r="H135" s="36">
        <v>1485.7</v>
      </c>
      <c r="I135" s="36">
        <v>1522.7499999999998</v>
      </c>
      <c r="J135" s="36">
        <v>1565.5</v>
      </c>
      <c r="K135" s="31">
        <v>1480</v>
      </c>
      <c r="L135" s="31">
        <v>1400.2</v>
      </c>
      <c r="M135" s="31">
        <v>6.5995400000000002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290.25</v>
      </c>
      <c r="D136" s="36">
        <v>292</v>
      </c>
      <c r="E136" s="36">
        <v>286.3</v>
      </c>
      <c r="F136" s="36">
        <v>282.35000000000002</v>
      </c>
      <c r="G136" s="36">
        <v>276.65000000000003</v>
      </c>
      <c r="H136" s="36">
        <v>295.95</v>
      </c>
      <c r="I136" s="36">
        <v>301.65000000000003</v>
      </c>
      <c r="J136" s="36">
        <v>305.59999999999997</v>
      </c>
      <c r="K136" s="31">
        <v>297.7</v>
      </c>
      <c r="L136" s="31">
        <v>288.05</v>
      </c>
      <c r="M136" s="31">
        <v>15.30251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2749.3</v>
      </c>
      <c r="D137" s="36">
        <v>2770.75</v>
      </c>
      <c r="E137" s="36">
        <v>2721.55</v>
      </c>
      <c r="F137" s="36">
        <v>2693.8</v>
      </c>
      <c r="G137" s="36">
        <v>2644.6000000000004</v>
      </c>
      <c r="H137" s="36">
        <v>2798.5</v>
      </c>
      <c r="I137" s="36">
        <v>2847.7</v>
      </c>
      <c r="J137" s="36">
        <v>2875.45</v>
      </c>
      <c r="K137" s="31">
        <v>2819.95</v>
      </c>
      <c r="L137" s="31">
        <v>2743</v>
      </c>
      <c r="M137" s="31">
        <v>20.42568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2129</v>
      </c>
      <c r="D138" s="36">
        <v>2131.9500000000003</v>
      </c>
      <c r="E138" s="36">
        <v>2112.1000000000004</v>
      </c>
      <c r="F138" s="36">
        <v>2095.2000000000003</v>
      </c>
      <c r="G138" s="36">
        <v>2075.3500000000004</v>
      </c>
      <c r="H138" s="36">
        <v>2148.8500000000004</v>
      </c>
      <c r="I138" s="36">
        <v>2168.6999999999998</v>
      </c>
      <c r="J138" s="36">
        <v>2185.6000000000004</v>
      </c>
      <c r="K138" s="31">
        <v>2151.8000000000002</v>
      </c>
      <c r="L138" s="31">
        <v>2115.0500000000002</v>
      </c>
      <c r="M138" s="31">
        <v>5.4829499999999998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668.65</v>
      </c>
      <c r="D139" s="36">
        <v>673.75</v>
      </c>
      <c r="E139" s="36">
        <v>661.3</v>
      </c>
      <c r="F139" s="36">
        <v>653.94999999999993</v>
      </c>
      <c r="G139" s="36">
        <v>641.49999999999989</v>
      </c>
      <c r="H139" s="36">
        <v>681.1</v>
      </c>
      <c r="I139" s="36">
        <v>693.55000000000007</v>
      </c>
      <c r="J139" s="36">
        <v>700.90000000000009</v>
      </c>
      <c r="K139" s="31">
        <v>686.2</v>
      </c>
      <c r="L139" s="31">
        <v>666.4</v>
      </c>
      <c r="M139" s="31">
        <v>9.2951599999999992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12524.3</v>
      </c>
      <c r="D140" s="36">
        <v>12576.916666666666</v>
      </c>
      <c r="E140" s="36">
        <v>12443.833333333332</v>
      </c>
      <c r="F140" s="36">
        <v>12363.366666666667</v>
      </c>
      <c r="G140" s="36">
        <v>12230.283333333333</v>
      </c>
      <c r="H140" s="36">
        <v>12657.383333333331</v>
      </c>
      <c r="I140" s="36">
        <v>12790.466666666664</v>
      </c>
      <c r="J140" s="36">
        <v>12870.933333333331</v>
      </c>
      <c r="K140" s="31">
        <v>12710</v>
      </c>
      <c r="L140" s="31">
        <v>12496.45</v>
      </c>
      <c r="M140" s="31">
        <v>3.5195500000000002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1013.3</v>
      </c>
      <c r="D141" s="36">
        <v>1019.6166666666667</v>
      </c>
      <c r="E141" s="36">
        <v>1000.2833333333333</v>
      </c>
      <c r="F141" s="36">
        <v>987.26666666666665</v>
      </c>
      <c r="G141" s="36">
        <v>967.93333333333328</v>
      </c>
      <c r="H141" s="36">
        <v>1032.6333333333332</v>
      </c>
      <c r="I141" s="36">
        <v>1051.9666666666667</v>
      </c>
      <c r="J141" s="36">
        <v>1064.9833333333333</v>
      </c>
      <c r="K141" s="31">
        <v>1038.95</v>
      </c>
      <c r="L141" s="31">
        <v>1006.6</v>
      </c>
      <c r="M141" s="31">
        <v>3.6654100000000001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920.45</v>
      </c>
      <c r="D142" s="36">
        <v>915.80000000000007</v>
      </c>
      <c r="E142" s="36">
        <v>899.75000000000011</v>
      </c>
      <c r="F142" s="36">
        <v>879.05000000000007</v>
      </c>
      <c r="G142" s="36">
        <v>863.00000000000011</v>
      </c>
      <c r="H142" s="36">
        <v>936.50000000000011</v>
      </c>
      <c r="I142" s="36">
        <v>952.55000000000007</v>
      </c>
      <c r="J142" s="36">
        <v>973.25000000000011</v>
      </c>
      <c r="K142" s="31">
        <v>931.85</v>
      </c>
      <c r="L142" s="31">
        <v>895.1</v>
      </c>
      <c r="M142" s="31">
        <v>11.01792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5130.7</v>
      </c>
      <c r="D143" s="36">
        <v>5190.2333333333336</v>
      </c>
      <c r="E143" s="36">
        <v>5000.4666666666672</v>
      </c>
      <c r="F143" s="36">
        <v>4870.2333333333336</v>
      </c>
      <c r="G143" s="36">
        <v>4680.4666666666672</v>
      </c>
      <c r="H143" s="36">
        <v>5320.4666666666672</v>
      </c>
      <c r="I143" s="36">
        <v>5510.2333333333336</v>
      </c>
      <c r="J143" s="36">
        <v>5640.4666666666672</v>
      </c>
      <c r="K143" s="31">
        <v>5380</v>
      </c>
      <c r="L143" s="31">
        <v>5060</v>
      </c>
      <c r="M143" s="31">
        <v>34.15202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72.59</v>
      </c>
      <c r="D144" s="36">
        <v>72.926666666666662</v>
      </c>
      <c r="E144" s="36">
        <v>71.413333333333327</v>
      </c>
      <c r="F144" s="36">
        <v>70.236666666666665</v>
      </c>
      <c r="G144" s="36">
        <v>68.723333333333329</v>
      </c>
      <c r="H144" s="36">
        <v>74.103333333333325</v>
      </c>
      <c r="I144" s="36">
        <v>75.616666666666674</v>
      </c>
      <c r="J144" s="36">
        <v>76.793333333333322</v>
      </c>
      <c r="K144" s="31">
        <v>74.44</v>
      </c>
      <c r="L144" s="31">
        <v>71.75</v>
      </c>
      <c r="M144" s="31">
        <v>65.219139999999996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2873.55</v>
      </c>
      <c r="D145" s="36">
        <v>2872.1</v>
      </c>
      <c r="E145" s="36">
        <v>2829.2</v>
      </c>
      <c r="F145" s="36">
        <v>2784.85</v>
      </c>
      <c r="G145" s="36">
        <v>2741.95</v>
      </c>
      <c r="H145" s="36">
        <v>2916.45</v>
      </c>
      <c r="I145" s="36">
        <v>2959.3500000000004</v>
      </c>
      <c r="J145" s="36">
        <v>3003.7</v>
      </c>
      <c r="K145" s="31">
        <v>2915</v>
      </c>
      <c r="L145" s="31">
        <v>2827.75</v>
      </c>
      <c r="M145" s="31">
        <v>45.135060000000003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1841.25</v>
      </c>
      <c r="D146" s="36">
        <v>1834.2333333333333</v>
      </c>
      <c r="E146" s="36">
        <v>1818.4666666666667</v>
      </c>
      <c r="F146" s="36">
        <v>1795.6833333333334</v>
      </c>
      <c r="G146" s="36">
        <v>1779.9166666666667</v>
      </c>
      <c r="H146" s="36">
        <v>1857.0166666666667</v>
      </c>
      <c r="I146" s="36">
        <v>1872.7833333333335</v>
      </c>
      <c r="J146" s="36">
        <v>1895.5666666666666</v>
      </c>
      <c r="K146" s="31">
        <v>1850</v>
      </c>
      <c r="L146" s="31">
        <v>1811.45</v>
      </c>
      <c r="M146" s="31">
        <v>3.5079600000000002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106.27</v>
      </c>
      <c r="D147" s="36">
        <v>107.16333333333334</v>
      </c>
      <c r="E147" s="36">
        <v>104.60666666666668</v>
      </c>
      <c r="F147" s="36">
        <v>102.94333333333334</v>
      </c>
      <c r="G147" s="36">
        <v>100.38666666666668</v>
      </c>
      <c r="H147" s="36">
        <v>108.82666666666668</v>
      </c>
      <c r="I147" s="36">
        <v>111.38333333333333</v>
      </c>
      <c r="J147" s="36">
        <v>113.04666666666668</v>
      </c>
      <c r="K147" s="31">
        <v>109.72</v>
      </c>
      <c r="L147" s="31">
        <v>105.5</v>
      </c>
      <c r="M147" s="31">
        <v>650.72209999999995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228.76</v>
      </c>
      <c r="D148" s="36">
        <v>232.87333333333333</v>
      </c>
      <c r="E148" s="36">
        <v>223.89666666666668</v>
      </c>
      <c r="F148" s="36">
        <v>219.03333333333333</v>
      </c>
      <c r="G148" s="36">
        <v>210.05666666666667</v>
      </c>
      <c r="H148" s="36">
        <v>237.73666666666668</v>
      </c>
      <c r="I148" s="36">
        <v>246.71333333333337</v>
      </c>
      <c r="J148" s="36">
        <v>251.57666666666668</v>
      </c>
      <c r="K148" s="31">
        <v>241.85</v>
      </c>
      <c r="L148" s="31">
        <v>228.01</v>
      </c>
      <c r="M148" s="31">
        <v>115.5908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364.65</v>
      </c>
      <c r="D149" s="36">
        <v>368.51666666666665</v>
      </c>
      <c r="E149" s="36">
        <v>359.0333333333333</v>
      </c>
      <c r="F149" s="36">
        <v>353.41666666666663</v>
      </c>
      <c r="G149" s="36">
        <v>343.93333333333328</v>
      </c>
      <c r="H149" s="36">
        <v>374.13333333333333</v>
      </c>
      <c r="I149" s="36">
        <v>383.61666666666667</v>
      </c>
      <c r="J149" s="36">
        <v>389.23333333333335</v>
      </c>
      <c r="K149" s="31">
        <v>378</v>
      </c>
      <c r="L149" s="31">
        <v>362.9</v>
      </c>
      <c r="M149" s="31">
        <v>133.30099000000001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3545.1</v>
      </c>
      <c r="D150" s="36">
        <v>3583.35</v>
      </c>
      <c r="E150" s="36">
        <v>3496.75</v>
      </c>
      <c r="F150" s="36">
        <v>3448.4</v>
      </c>
      <c r="G150" s="36">
        <v>3361.8</v>
      </c>
      <c r="H150" s="36">
        <v>3631.7</v>
      </c>
      <c r="I150" s="36">
        <v>3718.2999999999993</v>
      </c>
      <c r="J150" s="36">
        <v>3766.6499999999996</v>
      </c>
      <c r="K150" s="31">
        <v>3669.95</v>
      </c>
      <c r="L150" s="31">
        <v>3535</v>
      </c>
      <c r="M150" s="31">
        <v>1.3438099999999999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2597.85</v>
      </c>
      <c r="D151" s="36">
        <v>2609.9333333333334</v>
      </c>
      <c r="E151" s="36">
        <v>2574.3666666666668</v>
      </c>
      <c r="F151" s="36">
        <v>2550.8833333333332</v>
      </c>
      <c r="G151" s="36">
        <v>2515.3166666666666</v>
      </c>
      <c r="H151" s="36">
        <v>2633.416666666667</v>
      </c>
      <c r="I151" s="36">
        <v>2668.9833333333336</v>
      </c>
      <c r="J151" s="36">
        <v>2692.4666666666672</v>
      </c>
      <c r="K151" s="31">
        <v>2645.5</v>
      </c>
      <c r="L151" s="31">
        <v>2586.4499999999998</v>
      </c>
      <c r="M151" s="31">
        <v>5.3893599999999999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1671.3</v>
      </c>
      <c r="D152" s="36">
        <v>1679.8</v>
      </c>
      <c r="E152" s="36">
        <v>1635.5</v>
      </c>
      <c r="F152" s="36">
        <v>1599.7</v>
      </c>
      <c r="G152" s="36">
        <v>1555.4</v>
      </c>
      <c r="H152" s="36">
        <v>1715.6</v>
      </c>
      <c r="I152" s="36">
        <v>1759.8999999999996</v>
      </c>
      <c r="J152" s="36">
        <v>1795.6999999999998</v>
      </c>
      <c r="K152" s="31">
        <v>1724.1</v>
      </c>
      <c r="L152" s="31">
        <v>1644</v>
      </c>
      <c r="M152" s="31">
        <v>10.41722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319.64999999999998</v>
      </c>
      <c r="D153" s="36">
        <v>323.63333333333327</v>
      </c>
      <c r="E153" s="36">
        <v>314.06666666666655</v>
      </c>
      <c r="F153" s="36">
        <v>308.48333333333329</v>
      </c>
      <c r="G153" s="36">
        <v>298.91666666666657</v>
      </c>
      <c r="H153" s="36">
        <v>329.21666666666653</v>
      </c>
      <c r="I153" s="36">
        <v>338.78333333333325</v>
      </c>
      <c r="J153" s="36">
        <v>344.3666666666665</v>
      </c>
      <c r="K153" s="31">
        <v>333.2</v>
      </c>
      <c r="L153" s="31">
        <v>318.05</v>
      </c>
      <c r="M153" s="31">
        <v>265.79496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571.1</v>
      </c>
      <c r="D154" s="36">
        <v>569.25</v>
      </c>
      <c r="E154" s="36">
        <v>558.5</v>
      </c>
      <c r="F154" s="36">
        <v>545.9</v>
      </c>
      <c r="G154" s="36">
        <v>535.15</v>
      </c>
      <c r="H154" s="36">
        <v>581.85</v>
      </c>
      <c r="I154" s="36">
        <v>592.6</v>
      </c>
      <c r="J154" s="36">
        <v>605.20000000000005</v>
      </c>
      <c r="K154" s="31">
        <v>580</v>
      </c>
      <c r="L154" s="31">
        <v>556.65</v>
      </c>
      <c r="M154" s="31">
        <v>92.003720000000001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458.75</v>
      </c>
      <c r="D155" s="36">
        <v>452.10000000000008</v>
      </c>
      <c r="E155" s="36">
        <v>432.25000000000017</v>
      </c>
      <c r="F155" s="36">
        <v>405.75000000000011</v>
      </c>
      <c r="G155" s="36">
        <v>385.9000000000002</v>
      </c>
      <c r="H155" s="36">
        <v>478.60000000000014</v>
      </c>
      <c r="I155" s="36">
        <v>498.45000000000005</v>
      </c>
      <c r="J155" s="36">
        <v>524.95000000000005</v>
      </c>
      <c r="K155" s="31">
        <v>471.95</v>
      </c>
      <c r="L155" s="31">
        <v>425.6</v>
      </c>
      <c r="M155" s="31">
        <v>117.09927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1413.05</v>
      </c>
      <c r="D156" s="36">
        <v>1422.5333333333335</v>
      </c>
      <c r="E156" s="36">
        <v>1390.5166666666671</v>
      </c>
      <c r="F156" s="36">
        <v>1367.9833333333336</v>
      </c>
      <c r="G156" s="36">
        <v>1335.9666666666672</v>
      </c>
      <c r="H156" s="36">
        <v>1445.0666666666671</v>
      </c>
      <c r="I156" s="36">
        <v>1477.0833333333335</v>
      </c>
      <c r="J156" s="36">
        <v>1499.616666666667</v>
      </c>
      <c r="K156" s="31">
        <v>1454.55</v>
      </c>
      <c r="L156" s="31">
        <v>1400</v>
      </c>
      <c r="M156" s="31">
        <v>5.19367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3835.3</v>
      </c>
      <c r="D157" s="36">
        <v>3855.9666666666667</v>
      </c>
      <c r="E157" s="36">
        <v>3791.3333333333335</v>
      </c>
      <c r="F157" s="36">
        <v>3747.3666666666668</v>
      </c>
      <c r="G157" s="36">
        <v>3682.7333333333336</v>
      </c>
      <c r="H157" s="36">
        <v>3899.9333333333334</v>
      </c>
      <c r="I157" s="36">
        <v>3964.5666666666666</v>
      </c>
      <c r="J157" s="36">
        <v>4008.5333333333333</v>
      </c>
      <c r="K157" s="31">
        <v>3920.6</v>
      </c>
      <c r="L157" s="31">
        <v>3812</v>
      </c>
      <c r="M157" s="31">
        <v>2.5483699999999998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40505.1</v>
      </c>
      <c r="D158" s="36">
        <v>40343.333333333336</v>
      </c>
      <c r="E158" s="36">
        <v>39961.76666666667</v>
      </c>
      <c r="F158" s="36">
        <v>39418.433333333334</v>
      </c>
      <c r="G158" s="36">
        <v>39036.866666666669</v>
      </c>
      <c r="H158" s="36">
        <v>40886.666666666672</v>
      </c>
      <c r="I158" s="36">
        <v>41268.233333333337</v>
      </c>
      <c r="J158" s="36">
        <v>41811.566666666673</v>
      </c>
      <c r="K158" s="31">
        <v>40724.9</v>
      </c>
      <c r="L158" s="31">
        <v>39800</v>
      </c>
      <c r="M158" s="31">
        <v>0.40304000000000001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1594.3</v>
      </c>
      <c r="D159" s="36">
        <v>1582.4333333333334</v>
      </c>
      <c r="E159" s="36">
        <v>1558.8666666666668</v>
      </c>
      <c r="F159" s="36">
        <v>1523.4333333333334</v>
      </c>
      <c r="G159" s="36">
        <v>1499.8666666666668</v>
      </c>
      <c r="H159" s="36">
        <v>1617.8666666666668</v>
      </c>
      <c r="I159" s="36">
        <v>1641.4333333333334</v>
      </c>
      <c r="J159" s="36">
        <v>1676.8666666666668</v>
      </c>
      <c r="K159" s="31">
        <v>1606</v>
      </c>
      <c r="L159" s="31">
        <v>1547</v>
      </c>
      <c r="M159" s="31">
        <v>7.4436900000000001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4583.45</v>
      </c>
      <c r="D160" s="36">
        <v>4639.4333333333334</v>
      </c>
      <c r="E160" s="36">
        <v>4479.0166666666664</v>
      </c>
      <c r="F160" s="36">
        <v>4374.583333333333</v>
      </c>
      <c r="G160" s="36">
        <v>4214.1666666666661</v>
      </c>
      <c r="H160" s="36">
        <v>4743.8666666666668</v>
      </c>
      <c r="I160" s="36">
        <v>4904.2833333333328</v>
      </c>
      <c r="J160" s="36">
        <v>5008.7166666666672</v>
      </c>
      <c r="K160" s="31">
        <v>4799.8500000000004</v>
      </c>
      <c r="L160" s="31">
        <v>4535</v>
      </c>
      <c r="M160" s="31">
        <v>19.237189999999998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342.9</v>
      </c>
      <c r="D161" s="36">
        <v>342.83333333333331</v>
      </c>
      <c r="E161" s="36">
        <v>338.96666666666664</v>
      </c>
      <c r="F161" s="36">
        <v>335.0333333333333</v>
      </c>
      <c r="G161" s="36">
        <v>331.16666666666663</v>
      </c>
      <c r="H161" s="36">
        <v>346.76666666666665</v>
      </c>
      <c r="I161" s="36">
        <v>350.63333333333333</v>
      </c>
      <c r="J161" s="36">
        <v>354.56666666666666</v>
      </c>
      <c r="K161" s="31">
        <v>346.7</v>
      </c>
      <c r="L161" s="31">
        <v>338.9</v>
      </c>
      <c r="M161" s="31">
        <v>33.854950000000002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3134.75</v>
      </c>
      <c r="D162" s="36">
        <v>3166.4166666666665</v>
      </c>
      <c r="E162" s="36">
        <v>3089.7833333333328</v>
      </c>
      <c r="F162" s="36">
        <v>3044.8166666666662</v>
      </c>
      <c r="G162" s="36">
        <v>2968.1833333333325</v>
      </c>
      <c r="H162" s="36">
        <v>3211.3833333333332</v>
      </c>
      <c r="I162" s="36">
        <v>3288.0166666666673</v>
      </c>
      <c r="J162" s="36">
        <v>3332.9833333333336</v>
      </c>
      <c r="K162" s="31">
        <v>3243.05</v>
      </c>
      <c r="L162" s="31">
        <v>3121.45</v>
      </c>
      <c r="M162" s="31">
        <v>4.2823500000000001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929</v>
      </c>
      <c r="D163" s="36">
        <v>937.9666666666667</v>
      </c>
      <c r="E163" s="36">
        <v>916.13333333333344</v>
      </c>
      <c r="F163" s="36">
        <v>903.26666666666677</v>
      </c>
      <c r="G163" s="36">
        <v>881.43333333333351</v>
      </c>
      <c r="H163" s="36">
        <v>950.83333333333337</v>
      </c>
      <c r="I163" s="36">
        <v>972.66666666666663</v>
      </c>
      <c r="J163" s="36">
        <v>985.5333333333333</v>
      </c>
      <c r="K163" s="31">
        <v>959.8</v>
      </c>
      <c r="L163" s="31">
        <v>925.1</v>
      </c>
      <c r="M163" s="31">
        <v>15.07545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6349.85</v>
      </c>
      <c r="D164" s="36">
        <v>6377.4000000000005</v>
      </c>
      <c r="E164" s="36">
        <v>6229.9500000000007</v>
      </c>
      <c r="F164" s="36">
        <v>6110.05</v>
      </c>
      <c r="G164" s="36">
        <v>5962.6</v>
      </c>
      <c r="H164" s="36">
        <v>6497.3000000000011</v>
      </c>
      <c r="I164" s="36">
        <v>6644.75</v>
      </c>
      <c r="J164" s="36">
        <v>6764.6500000000015</v>
      </c>
      <c r="K164" s="31">
        <v>6524.85</v>
      </c>
      <c r="L164" s="31">
        <v>6257.5</v>
      </c>
      <c r="M164" s="31">
        <v>10.383010000000001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411.8</v>
      </c>
      <c r="D165" s="36">
        <v>409.39999999999992</v>
      </c>
      <c r="E165" s="36">
        <v>403.79999999999984</v>
      </c>
      <c r="F165" s="36">
        <v>395.7999999999999</v>
      </c>
      <c r="G165" s="36">
        <v>390.19999999999982</v>
      </c>
      <c r="H165" s="36">
        <v>417.39999999999986</v>
      </c>
      <c r="I165" s="36">
        <v>422.99999999999989</v>
      </c>
      <c r="J165" s="36">
        <v>430.99999999999989</v>
      </c>
      <c r="K165" s="31">
        <v>415</v>
      </c>
      <c r="L165" s="31">
        <v>401.4</v>
      </c>
      <c r="M165" s="31">
        <v>20.259160000000001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533.70000000000005</v>
      </c>
      <c r="D166" s="36">
        <v>539.23333333333335</v>
      </c>
      <c r="E166" s="36">
        <v>526.4666666666667</v>
      </c>
      <c r="F166" s="36">
        <v>519.23333333333335</v>
      </c>
      <c r="G166" s="36">
        <v>506.4666666666667</v>
      </c>
      <c r="H166" s="36">
        <v>546.4666666666667</v>
      </c>
      <c r="I166" s="36">
        <v>559.23333333333335</v>
      </c>
      <c r="J166" s="36">
        <v>566.4666666666667</v>
      </c>
      <c r="K166" s="31">
        <v>552</v>
      </c>
      <c r="L166" s="31">
        <v>532</v>
      </c>
      <c r="M166" s="31">
        <v>100.53221000000001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332.2</v>
      </c>
      <c r="D167" s="36">
        <v>335.01666666666665</v>
      </c>
      <c r="E167" s="36">
        <v>328.18333333333328</v>
      </c>
      <c r="F167" s="36">
        <v>324.16666666666663</v>
      </c>
      <c r="G167" s="36">
        <v>317.33333333333326</v>
      </c>
      <c r="H167" s="36">
        <v>339.0333333333333</v>
      </c>
      <c r="I167" s="36">
        <v>345.86666666666667</v>
      </c>
      <c r="J167" s="36">
        <v>349.88333333333333</v>
      </c>
      <c r="K167" s="31">
        <v>341.85</v>
      </c>
      <c r="L167" s="31">
        <v>331</v>
      </c>
      <c r="M167" s="31">
        <v>129.37989999999999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1787.5</v>
      </c>
      <c r="D168" s="36">
        <v>1764.9833333333333</v>
      </c>
      <c r="E168" s="36">
        <v>1734.9666666666667</v>
      </c>
      <c r="F168" s="36">
        <v>1682.4333333333334</v>
      </c>
      <c r="G168" s="36">
        <v>1652.4166666666667</v>
      </c>
      <c r="H168" s="36">
        <v>1817.5166666666667</v>
      </c>
      <c r="I168" s="36">
        <v>1847.5333333333335</v>
      </c>
      <c r="J168" s="36">
        <v>1900.0666666666666</v>
      </c>
      <c r="K168" s="31">
        <v>1795</v>
      </c>
      <c r="L168" s="31">
        <v>1712.45</v>
      </c>
      <c r="M168" s="31">
        <v>8.5377600000000005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16794.95</v>
      </c>
      <c r="D169" s="36">
        <v>16849.366666666665</v>
      </c>
      <c r="E169" s="36">
        <v>16695.73333333333</v>
      </c>
      <c r="F169" s="36">
        <v>16596.516666666666</v>
      </c>
      <c r="G169" s="36">
        <v>16442.883333333331</v>
      </c>
      <c r="H169" s="36">
        <v>16948.583333333328</v>
      </c>
      <c r="I169" s="36">
        <v>17102.216666666667</v>
      </c>
      <c r="J169" s="36">
        <v>17201.433333333327</v>
      </c>
      <c r="K169" s="31">
        <v>17003</v>
      </c>
      <c r="L169" s="31">
        <v>16750.150000000001</v>
      </c>
      <c r="M169" s="31">
        <v>7.3630000000000001E-2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116.51</v>
      </c>
      <c r="D170" s="36">
        <v>117.5</v>
      </c>
      <c r="E170" s="36">
        <v>115.21</v>
      </c>
      <c r="F170" s="36">
        <v>113.91</v>
      </c>
      <c r="G170" s="36">
        <v>111.61999999999999</v>
      </c>
      <c r="H170" s="36">
        <v>118.8</v>
      </c>
      <c r="I170" s="36">
        <v>121.09000000000002</v>
      </c>
      <c r="J170" s="36">
        <v>122.39</v>
      </c>
      <c r="K170" s="31">
        <v>119.79</v>
      </c>
      <c r="L170" s="31">
        <v>116.2</v>
      </c>
      <c r="M170" s="31">
        <v>324.80581000000001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598.4</v>
      </c>
      <c r="D171" s="36">
        <v>605.43333333333339</v>
      </c>
      <c r="E171" s="36">
        <v>589.36666666666679</v>
      </c>
      <c r="F171" s="36">
        <v>580.33333333333337</v>
      </c>
      <c r="G171" s="36">
        <v>564.26666666666677</v>
      </c>
      <c r="H171" s="36">
        <v>614.46666666666681</v>
      </c>
      <c r="I171" s="36">
        <v>630.53333333333342</v>
      </c>
      <c r="J171" s="36">
        <v>639.56666666666683</v>
      </c>
      <c r="K171" s="31">
        <v>621.5</v>
      </c>
      <c r="L171" s="31">
        <v>596.4</v>
      </c>
      <c r="M171" s="31">
        <v>130.57168999999999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613.75</v>
      </c>
      <c r="D172" s="36">
        <v>607.31666666666672</v>
      </c>
      <c r="E172" s="36">
        <v>576.73333333333346</v>
      </c>
      <c r="F172" s="36">
        <v>539.7166666666667</v>
      </c>
      <c r="G172" s="36">
        <v>509.13333333333344</v>
      </c>
      <c r="H172" s="36">
        <v>644.33333333333348</v>
      </c>
      <c r="I172" s="36">
        <v>674.91666666666674</v>
      </c>
      <c r="J172" s="36">
        <v>711.93333333333351</v>
      </c>
      <c r="K172" s="31">
        <v>637.9</v>
      </c>
      <c r="L172" s="31">
        <v>570.29999999999995</v>
      </c>
      <c r="M172" s="31">
        <v>732.40328999999997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3110.3</v>
      </c>
      <c r="D173" s="36">
        <v>3131.9500000000003</v>
      </c>
      <c r="E173" s="36">
        <v>3083.9500000000007</v>
      </c>
      <c r="F173" s="36">
        <v>3057.6000000000004</v>
      </c>
      <c r="G173" s="36">
        <v>3009.6000000000008</v>
      </c>
      <c r="H173" s="36">
        <v>3158.3000000000006</v>
      </c>
      <c r="I173" s="36">
        <v>3206.2999999999997</v>
      </c>
      <c r="J173" s="36">
        <v>3232.6500000000005</v>
      </c>
      <c r="K173" s="31">
        <v>3179.95</v>
      </c>
      <c r="L173" s="31">
        <v>3105.6</v>
      </c>
      <c r="M173" s="31">
        <v>65.701949999999997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718.6</v>
      </c>
      <c r="D174" s="36">
        <v>723.61666666666679</v>
      </c>
      <c r="E174" s="36">
        <v>711.28333333333353</v>
      </c>
      <c r="F174" s="36">
        <v>703.9666666666667</v>
      </c>
      <c r="G174" s="36">
        <v>691.63333333333344</v>
      </c>
      <c r="H174" s="36">
        <v>730.93333333333362</v>
      </c>
      <c r="I174" s="36">
        <v>743.26666666666688</v>
      </c>
      <c r="J174" s="36">
        <v>750.58333333333371</v>
      </c>
      <c r="K174" s="31">
        <v>735.95</v>
      </c>
      <c r="L174" s="31">
        <v>716.3</v>
      </c>
      <c r="M174" s="31">
        <v>15.13766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1647.7</v>
      </c>
      <c r="D175" s="36">
        <v>1646.0833333333333</v>
      </c>
      <c r="E175" s="36">
        <v>1633.6166666666666</v>
      </c>
      <c r="F175" s="36">
        <v>1619.5333333333333</v>
      </c>
      <c r="G175" s="36">
        <v>1607.0666666666666</v>
      </c>
      <c r="H175" s="36">
        <v>1660.1666666666665</v>
      </c>
      <c r="I175" s="36">
        <v>1672.6333333333332</v>
      </c>
      <c r="J175" s="36">
        <v>1686.7166666666665</v>
      </c>
      <c r="K175" s="31">
        <v>1658.55</v>
      </c>
      <c r="L175" s="31">
        <v>1632</v>
      </c>
      <c r="M175" s="31">
        <v>5.6720899999999999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2342.6</v>
      </c>
      <c r="D176" s="36">
        <v>2361.2166666666667</v>
      </c>
      <c r="E176" s="36">
        <v>2312.4333333333334</v>
      </c>
      <c r="F176" s="36">
        <v>2282.2666666666669</v>
      </c>
      <c r="G176" s="36">
        <v>2233.4833333333336</v>
      </c>
      <c r="H176" s="36">
        <v>2391.3833333333332</v>
      </c>
      <c r="I176" s="36">
        <v>2440.166666666667</v>
      </c>
      <c r="J176" s="36">
        <v>2470.333333333333</v>
      </c>
      <c r="K176" s="31">
        <v>2410</v>
      </c>
      <c r="L176" s="31">
        <v>2331.0500000000002</v>
      </c>
      <c r="M176" s="31">
        <v>6.1127200000000004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192.2</v>
      </c>
      <c r="D177" s="36">
        <v>196.44666666666669</v>
      </c>
      <c r="E177" s="36">
        <v>187.09333333333336</v>
      </c>
      <c r="F177" s="36">
        <v>181.98666666666668</v>
      </c>
      <c r="G177" s="36">
        <v>172.63333333333335</v>
      </c>
      <c r="H177" s="36">
        <v>201.55333333333337</v>
      </c>
      <c r="I177" s="36">
        <v>210.90666666666667</v>
      </c>
      <c r="J177" s="36">
        <v>216.01333333333338</v>
      </c>
      <c r="K177" s="31">
        <v>205.8</v>
      </c>
      <c r="L177" s="31">
        <v>191.34</v>
      </c>
      <c r="M177" s="31">
        <v>197.13309000000001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27284.15</v>
      </c>
      <c r="D178" s="36">
        <v>27463.399999999998</v>
      </c>
      <c r="E178" s="36">
        <v>26928.699999999997</v>
      </c>
      <c r="F178" s="36">
        <v>26573.25</v>
      </c>
      <c r="G178" s="36">
        <v>26038.55</v>
      </c>
      <c r="H178" s="36">
        <v>27818.849999999995</v>
      </c>
      <c r="I178" s="36">
        <v>28353.55</v>
      </c>
      <c r="J178" s="36">
        <v>28708.999999999993</v>
      </c>
      <c r="K178" s="31">
        <v>27998.1</v>
      </c>
      <c r="L178" s="31">
        <v>27107.95</v>
      </c>
      <c r="M178" s="31">
        <v>0.46732000000000001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2810.85</v>
      </c>
      <c r="D179" s="36">
        <v>2825.35</v>
      </c>
      <c r="E179" s="36">
        <v>2774.85</v>
      </c>
      <c r="F179" s="36">
        <v>2738.85</v>
      </c>
      <c r="G179" s="36">
        <v>2688.35</v>
      </c>
      <c r="H179" s="36">
        <v>2861.35</v>
      </c>
      <c r="I179" s="36">
        <v>2911.85</v>
      </c>
      <c r="J179" s="36">
        <v>2947.85</v>
      </c>
      <c r="K179" s="31">
        <v>2875.85</v>
      </c>
      <c r="L179" s="31">
        <v>2789.35</v>
      </c>
      <c r="M179" s="31">
        <v>7.3554300000000001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6850.2</v>
      </c>
      <c r="D180" s="36">
        <v>6941.7333333333336</v>
      </c>
      <c r="E180" s="36">
        <v>6733.4666666666672</v>
      </c>
      <c r="F180" s="36">
        <v>6616.7333333333336</v>
      </c>
      <c r="G180" s="36">
        <v>6408.4666666666672</v>
      </c>
      <c r="H180" s="36">
        <v>7058.4666666666672</v>
      </c>
      <c r="I180" s="36">
        <v>7266.7333333333336</v>
      </c>
      <c r="J180" s="36">
        <v>7383.4666666666672</v>
      </c>
      <c r="K180" s="31">
        <v>7150</v>
      </c>
      <c r="L180" s="31">
        <v>6825</v>
      </c>
      <c r="M180" s="31">
        <v>6.7988200000000001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693.5</v>
      </c>
      <c r="D181" s="36">
        <v>695.5</v>
      </c>
      <c r="E181" s="36">
        <v>680</v>
      </c>
      <c r="F181" s="36">
        <v>666.5</v>
      </c>
      <c r="G181" s="36">
        <v>651</v>
      </c>
      <c r="H181" s="36">
        <v>709</v>
      </c>
      <c r="I181" s="36">
        <v>724.5</v>
      </c>
      <c r="J181" s="36">
        <v>738</v>
      </c>
      <c r="K181" s="31">
        <v>711</v>
      </c>
      <c r="L181" s="31">
        <v>682</v>
      </c>
      <c r="M181" s="31">
        <v>11.295970000000001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889.35</v>
      </c>
      <c r="D182" s="36">
        <v>890.54999999999984</v>
      </c>
      <c r="E182" s="36">
        <v>882.09999999999968</v>
      </c>
      <c r="F182" s="36">
        <v>874.8499999999998</v>
      </c>
      <c r="G182" s="36">
        <v>866.39999999999964</v>
      </c>
      <c r="H182" s="36">
        <v>897.79999999999973</v>
      </c>
      <c r="I182" s="36">
        <v>906.24999999999977</v>
      </c>
      <c r="J182" s="36">
        <v>913.49999999999977</v>
      </c>
      <c r="K182" s="31">
        <v>899</v>
      </c>
      <c r="L182" s="31">
        <v>883.3</v>
      </c>
      <c r="M182" s="31">
        <v>145.62742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141.82</v>
      </c>
      <c r="D183" s="36">
        <v>143.36666666666667</v>
      </c>
      <c r="E183" s="36">
        <v>139.28333333333336</v>
      </c>
      <c r="F183" s="36">
        <v>136.7466666666667</v>
      </c>
      <c r="G183" s="36">
        <v>132.66333333333338</v>
      </c>
      <c r="H183" s="36">
        <v>145.90333333333334</v>
      </c>
      <c r="I183" s="36">
        <v>149.98666666666665</v>
      </c>
      <c r="J183" s="36">
        <v>152.52333333333331</v>
      </c>
      <c r="K183" s="31">
        <v>147.44999999999999</v>
      </c>
      <c r="L183" s="31">
        <v>140.83000000000001</v>
      </c>
      <c r="M183" s="31">
        <v>343.12977000000001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1568.65</v>
      </c>
      <c r="D184" s="36">
        <v>1574.5166666666667</v>
      </c>
      <c r="E184" s="36">
        <v>1559.2833333333333</v>
      </c>
      <c r="F184" s="36">
        <v>1549.9166666666667</v>
      </c>
      <c r="G184" s="36">
        <v>1534.6833333333334</v>
      </c>
      <c r="H184" s="36">
        <v>1583.8833333333332</v>
      </c>
      <c r="I184" s="36">
        <v>1599.1166666666663</v>
      </c>
      <c r="J184" s="36">
        <v>1608.4833333333331</v>
      </c>
      <c r="K184" s="31">
        <v>1589.75</v>
      </c>
      <c r="L184" s="31">
        <v>1565.15</v>
      </c>
      <c r="M184" s="31">
        <v>16.49335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785.3</v>
      </c>
      <c r="D185" s="36">
        <v>789.5333333333333</v>
      </c>
      <c r="E185" s="36">
        <v>777.81666666666661</v>
      </c>
      <c r="F185" s="36">
        <v>770.33333333333326</v>
      </c>
      <c r="G185" s="36">
        <v>758.61666666666656</v>
      </c>
      <c r="H185" s="36">
        <v>797.01666666666665</v>
      </c>
      <c r="I185" s="36">
        <v>808.73333333333335</v>
      </c>
      <c r="J185" s="36">
        <v>816.2166666666667</v>
      </c>
      <c r="K185" s="31">
        <v>801.25</v>
      </c>
      <c r="L185" s="31">
        <v>782.05</v>
      </c>
      <c r="M185" s="31">
        <v>4.1766899999999998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750.1</v>
      </c>
      <c r="D186" s="36">
        <v>751.71666666666658</v>
      </c>
      <c r="E186" s="36">
        <v>738.43333333333317</v>
      </c>
      <c r="F186" s="36">
        <v>726.76666666666654</v>
      </c>
      <c r="G186" s="36">
        <v>713.48333333333312</v>
      </c>
      <c r="H186" s="36">
        <v>763.38333333333321</v>
      </c>
      <c r="I186" s="36">
        <v>776.66666666666674</v>
      </c>
      <c r="J186" s="36">
        <v>788.33333333333326</v>
      </c>
      <c r="K186" s="31">
        <v>765</v>
      </c>
      <c r="L186" s="31">
        <v>740.05</v>
      </c>
      <c r="M186" s="31">
        <v>17.236260000000001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2404.5500000000002</v>
      </c>
      <c r="D187" s="36">
        <v>2397.4166666666665</v>
      </c>
      <c r="E187" s="36">
        <v>2377.1333333333332</v>
      </c>
      <c r="F187" s="36">
        <v>2349.7166666666667</v>
      </c>
      <c r="G187" s="36">
        <v>2329.4333333333334</v>
      </c>
      <c r="H187" s="36">
        <v>2424.833333333333</v>
      </c>
      <c r="I187" s="36">
        <v>2445.1166666666668</v>
      </c>
      <c r="J187" s="36">
        <v>2472.5333333333328</v>
      </c>
      <c r="K187" s="31">
        <v>2417.6999999999998</v>
      </c>
      <c r="L187" s="31">
        <v>2370</v>
      </c>
      <c r="M187" s="31">
        <v>8.5820399999999992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1044.2</v>
      </c>
      <c r="D188" s="36">
        <v>1048</v>
      </c>
      <c r="E188" s="36">
        <v>1034.25</v>
      </c>
      <c r="F188" s="36">
        <v>1024.3</v>
      </c>
      <c r="G188" s="36">
        <v>1010.55</v>
      </c>
      <c r="H188" s="36">
        <v>1057.95</v>
      </c>
      <c r="I188" s="36">
        <v>1071.7</v>
      </c>
      <c r="J188" s="36">
        <v>1081.6500000000001</v>
      </c>
      <c r="K188" s="31">
        <v>1061.75</v>
      </c>
      <c r="L188" s="31">
        <v>1038.05</v>
      </c>
      <c r="M188" s="31">
        <v>18.513290000000001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1788.4</v>
      </c>
      <c r="D189" s="36">
        <v>1817.45</v>
      </c>
      <c r="E189" s="36">
        <v>1751</v>
      </c>
      <c r="F189" s="36">
        <v>1713.6</v>
      </c>
      <c r="G189" s="36">
        <v>1647.1499999999999</v>
      </c>
      <c r="H189" s="36">
        <v>1854.8500000000001</v>
      </c>
      <c r="I189" s="36">
        <v>1921.3000000000004</v>
      </c>
      <c r="J189" s="36">
        <v>1958.7000000000003</v>
      </c>
      <c r="K189" s="31">
        <v>1883.9</v>
      </c>
      <c r="L189" s="31">
        <v>1780.05</v>
      </c>
      <c r="M189" s="31">
        <v>15.546749999999999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4302.3999999999996</v>
      </c>
      <c r="D190" s="36">
        <v>4315.4666666666662</v>
      </c>
      <c r="E190" s="36">
        <v>4272.1833333333325</v>
      </c>
      <c r="F190" s="36">
        <v>4241.9666666666662</v>
      </c>
      <c r="G190" s="36">
        <v>4198.6833333333325</v>
      </c>
      <c r="H190" s="36">
        <v>4345.6833333333325</v>
      </c>
      <c r="I190" s="36">
        <v>4388.9666666666672</v>
      </c>
      <c r="J190" s="36">
        <v>4419.1833333333325</v>
      </c>
      <c r="K190" s="31">
        <v>4358.75</v>
      </c>
      <c r="L190" s="31">
        <v>4285.25</v>
      </c>
      <c r="M190" s="31">
        <v>39.033540000000002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1188</v>
      </c>
      <c r="D191" s="36">
        <v>1190.3666666666666</v>
      </c>
      <c r="E191" s="36">
        <v>1180.6333333333332</v>
      </c>
      <c r="F191" s="36">
        <v>1173.2666666666667</v>
      </c>
      <c r="G191" s="36">
        <v>1163.5333333333333</v>
      </c>
      <c r="H191" s="36">
        <v>1197.7333333333331</v>
      </c>
      <c r="I191" s="36">
        <v>1207.4666666666662</v>
      </c>
      <c r="J191" s="36">
        <v>1214.833333333333</v>
      </c>
      <c r="K191" s="31">
        <v>1200.0999999999999</v>
      </c>
      <c r="L191" s="31">
        <v>1183</v>
      </c>
      <c r="M191" s="31">
        <v>13.85064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6980.55</v>
      </c>
      <c r="D192" s="36">
        <v>7000.1500000000005</v>
      </c>
      <c r="E192" s="36">
        <v>6925.4000000000015</v>
      </c>
      <c r="F192" s="36">
        <v>6870.2500000000009</v>
      </c>
      <c r="G192" s="36">
        <v>6795.5000000000018</v>
      </c>
      <c r="H192" s="36">
        <v>7055.3000000000011</v>
      </c>
      <c r="I192" s="36">
        <v>7130.0499999999993</v>
      </c>
      <c r="J192" s="36">
        <v>7185.2000000000007</v>
      </c>
      <c r="K192" s="31">
        <v>7074.9</v>
      </c>
      <c r="L192" s="31">
        <v>6945</v>
      </c>
      <c r="M192" s="31">
        <v>0.81910000000000005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677.05</v>
      </c>
      <c r="D193" s="36">
        <v>683.9666666666667</v>
      </c>
      <c r="E193" s="36">
        <v>668.43333333333339</v>
      </c>
      <c r="F193" s="36">
        <v>659.81666666666672</v>
      </c>
      <c r="G193" s="36">
        <v>644.28333333333342</v>
      </c>
      <c r="H193" s="36">
        <v>692.58333333333337</v>
      </c>
      <c r="I193" s="36">
        <v>708.11666666666667</v>
      </c>
      <c r="J193" s="36">
        <v>716.73333333333335</v>
      </c>
      <c r="K193" s="31">
        <v>699.5</v>
      </c>
      <c r="L193" s="31">
        <v>675.35</v>
      </c>
      <c r="M193" s="31">
        <v>18.110199999999999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990</v>
      </c>
      <c r="D194" s="36">
        <v>1000.2166666666667</v>
      </c>
      <c r="E194" s="36">
        <v>976.43333333333339</v>
      </c>
      <c r="F194" s="36">
        <v>962.86666666666667</v>
      </c>
      <c r="G194" s="36">
        <v>939.08333333333337</v>
      </c>
      <c r="H194" s="36">
        <v>1013.7833333333334</v>
      </c>
      <c r="I194" s="36">
        <v>1037.5666666666666</v>
      </c>
      <c r="J194" s="36">
        <v>1051.1333333333334</v>
      </c>
      <c r="K194" s="31">
        <v>1024</v>
      </c>
      <c r="L194" s="31">
        <v>986.65</v>
      </c>
      <c r="M194" s="31">
        <v>74.001779999999997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414.15</v>
      </c>
      <c r="D195" s="36">
        <v>418.98333333333329</v>
      </c>
      <c r="E195" s="36">
        <v>408.01666666666659</v>
      </c>
      <c r="F195" s="36">
        <v>401.88333333333333</v>
      </c>
      <c r="G195" s="36">
        <v>390.91666666666663</v>
      </c>
      <c r="H195" s="36">
        <v>425.11666666666656</v>
      </c>
      <c r="I195" s="36">
        <v>436.08333333333326</v>
      </c>
      <c r="J195" s="36">
        <v>442.21666666666653</v>
      </c>
      <c r="K195" s="31">
        <v>429.95</v>
      </c>
      <c r="L195" s="31">
        <v>412.85</v>
      </c>
      <c r="M195" s="31">
        <v>165.60718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157.77000000000001</v>
      </c>
      <c r="D196" s="36">
        <v>160.35333333333332</v>
      </c>
      <c r="E196" s="36">
        <v>154.61666666666665</v>
      </c>
      <c r="F196" s="36">
        <v>151.46333333333331</v>
      </c>
      <c r="G196" s="36">
        <v>145.72666666666663</v>
      </c>
      <c r="H196" s="36">
        <v>163.50666666666666</v>
      </c>
      <c r="I196" s="36">
        <v>169.24333333333334</v>
      </c>
      <c r="J196" s="36">
        <v>172.39666666666668</v>
      </c>
      <c r="K196" s="31">
        <v>166.09</v>
      </c>
      <c r="L196" s="31">
        <v>157.19999999999999</v>
      </c>
      <c r="M196" s="31">
        <v>779.87513999999999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1491.4</v>
      </c>
      <c r="D197" s="36">
        <v>1505.95</v>
      </c>
      <c r="E197" s="36">
        <v>1471.95</v>
      </c>
      <c r="F197" s="36">
        <v>1452.5</v>
      </c>
      <c r="G197" s="36">
        <v>1418.5</v>
      </c>
      <c r="H197" s="36">
        <v>1525.4</v>
      </c>
      <c r="I197" s="36">
        <v>1559.4</v>
      </c>
      <c r="J197" s="36">
        <v>1578.8500000000001</v>
      </c>
      <c r="K197" s="31">
        <v>1539.95</v>
      </c>
      <c r="L197" s="31">
        <v>1486.5</v>
      </c>
      <c r="M197" s="31">
        <v>25.049150000000001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777.8</v>
      </c>
      <c r="D198" s="36">
        <v>776.6</v>
      </c>
      <c r="E198" s="36">
        <v>768.2</v>
      </c>
      <c r="F198" s="36">
        <v>758.6</v>
      </c>
      <c r="G198" s="36">
        <v>750.2</v>
      </c>
      <c r="H198" s="36">
        <v>786.2</v>
      </c>
      <c r="I198" s="36">
        <v>794.59999999999991</v>
      </c>
      <c r="J198" s="36">
        <v>804.2</v>
      </c>
      <c r="K198" s="31">
        <v>785</v>
      </c>
      <c r="L198" s="31">
        <v>767</v>
      </c>
      <c r="M198" s="31">
        <v>11.99841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3259</v>
      </c>
      <c r="D199" s="36">
        <v>3257.6666666666665</v>
      </c>
      <c r="E199" s="36">
        <v>3236.333333333333</v>
      </c>
      <c r="F199" s="36">
        <v>3213.6666666666665</v>
      </c>
      <c r="G199" s="36">
        <v>3192.333333333333</v>
      </c>
      <c r="H199" s="36">
        <v>3280.333333333333</v>
      </c>
      <c r="I199" s="36">
        <v>3301.6666666666661</v>
      </c>
      <c r="J199" s="36">
        <v>3324.333333333333</v>
      </c>
      <c r="K199" s="31">
        <v>3279</v>
      </c>
      <c r="L199" s="31">
        <v>3235</v>
      </c>
      <c r="M199" s="31">
        <v>11.11191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2946.35</v>
      </c>
      <c r="D200" s="36">
        <v>2980.2166666666667</v>
      </c>
      <c r="E200" s="36">
        <v>2901.2333333333336</v>
      </c>
      <c r="F200" s="36">
        <v>2856.1166666666668</v>
      </c>
      <c r="G200" s="36">
        <v>2777.1333333333337</v>
      </c>
      <c r="H200" s="36">
        <v>3025.3333333333335</v>
      </c>
      <c r="I200" s="36">
        <v>3104.3166666666662</v>
      </c>
      <c r="J200" s="36">
        <v>3149.4333333333334</v>
      </c>
      <c r="K200" s="31">
        <v>3059.2</v>
      </c>
      <c r="L200" s="31">
        <v>2935.1</v>
      </c>
      <c r="M200" s="31">
        <v>1.55562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1526.5</v>
      </c>
      <c r="D201" s="36">
        <v>1541.25</v>
      </c>
      <c r="E201" s="36">
        <v>1493</v>
      </c>
      <c r="F201" s="36">
        <v>1459.5</v>
      </c>
      <c r="G201" s="36">
        <v>1411.25</v>
      </c>
      <c r="H201" s="36">
        <v>1574.75</v>
      </c>
      <c r="I201" s="36">
        <v>1623</v>
      </c>
      <c r="J201" s="36">
        <v>1656.5</v>
      </c>
      <c r="K201" s="31">
        <v>1589.5</v>
      </c>
      <c r="L201" s="31">
        <v>1507.75</v>
      </c>
      <c r="M201" s="31">
        <v>4.7663099999999998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5166.3500000000004</v>
      </c>
      <c r="D202" s="36">
        <v>5193.6333333333341</v>
      </c>
      <c r="E202" s="36">
        <v>5078.7666666666682</v>
      </c>
      <c r="F202" s="36">
        <v>4991.1833333333343</v>
      </c>
      <c r="G202" s="36">
        <v>4876.3166666666684</v>
      </c>
      <c r="H202" s="36">
        <v>5281.2166666666681</v>
      </c>
      <c r="I202" s="36">
        <v>5396.0833333333348</v>
      </c>
      <c r="J202" s="36">
        <v>5483.6666666666679</v>
      </c>
      <c r="K202" s="31">
        <v>5308.5</v>
      </c>
      <c r="L202" s="31">
        <v>5106.05</v>
      </c>
      <c r="M202" s="31">
        <v>8.7928999999999995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4002.35</v>
      </c>
      <c r="D203" s="36">
        <v>4026.0499999999997</v>
      </c>
      <c r="E203" s="36">
        <v>3956.2999999999993</v>
      </c>
      <c r="F203" s="36">
        <v>3910.2499999999995</v>
      </c>
      <c r="G203" s="36">
        <v>3840.4999999999991</v>
      </c>
      <c r="H203" s="36">
        <v>4072.0999999999995</v>
      </c>
      <c r="I203" s="36">
        <v>4141.8500000000004</v>
      </c>
      <c r="J203" s="36">
        <v>4187.8999999999996</v>
      </c>
      <c r="K203" s="31">
        <v>4095.8</v>
      </c>
      <c r="L203" s="31">
        <v>3980</v>
      </c>
      <c r="M203" s="31">
        <v>1.3162499999999999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542.6</v>
      </c>
      <c r="D204" s="36">
        <v>548.0333333333333</v>
      </c>
      <c r="E204" s="36">
        <v>535.81666666666661</v>
      </c>
      <c r="F204" s="36">
        <v>529.0333333333333</v>
      </c>
      <c r="G204" s="36">
        <v>516.81666666666661</v>
      </c>
      <c r="H204" s="36">
        <v>554.81666666666661</v>
      </c>
      <c r="I204" s="36">
        <v>567.0333333333333</v>
      </c>
      <c r="J204" s="36">
        <v>573.81666666666661</v>
      </c>
      <c r="K204" s="31">
        <v>560.25</v>
      </c>
      <c r="L204" s="31">
        <v>541.25</v>
      </c>
      <c r="M204" s="31">
        <v>14.83516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11258.3</v>
      </c>
      <c r="D205" s="36">
        <v>11377.316666666666</v>
      </c>
      <c r="E205" s="36">
        <v>11109.633333333331</v>
      </c>
      <c r="F205" s="36">
        <v>10960.966666666665</v>
      </c>
      <c r="G205" s="36">
        <v>10693.283333333331</v>
      </c>
      <c r="H205" s="36">
        <v>11525.983333333332</v>
      </c>
      <c r="I205" s="36">
        <v>11793.666666666666</v>
      </c>
      <c r="J205" s="36">
        <v>11942.333333333332</v>
      </c>
      <c r="K205" s="31">
        <v>11645</v>
      </c>
      <c r="L205" s="31">
        <v>11228.65</v>
      </c>
      <c r="M205" s="31">
        <v>5.14154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135.65</v>
      </c>
      <c r="D206" s="36">
        <v>136.04999999999998</v>
      </c>
      <c r="E206" s="36">
        <v>134.69999999999996</v>
      </c>
      <c r="F206" s="36">
        <v>133.74999999999997</v>
      </c>
      <c r="G206" s="36">
        <v>132.39999999999995</v>
      </c>
      <c r="H206" s="36">
        <v>136.99999999999997</v>
      </c>
      <c r="I206" s="36">
        <v>138.35</v>
      </c>
      <c r="J206" s="36">
        <v>139.29999999999998</v>
      </c>
      <c r="K206" s="31">
        <v>137.4</v>
      </c>
      <c r="L206" s="31">
        <v>135.1</v>
      </c>
      <c r="M206" s="31">
        <v>94.264700000000005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2040.85</v>
      </c>
      <c r="D207" s="36">
        <v>2057.7499999999995</v>
      </c>
      <c r="E207" s="36">
        <v>2012.2999999999993</v>
      </c>
      <c r="F207" s="36">
        <v>1983.7499999999998</v>
      </c>
      <c r="G207" s="36">
        <v>1938.2999999999995</v>
      </c>
      <c r="H207" s="36">
        <v>2086.2999999999993</v>
      </c>
      <c r="I207" s="36">
        <v>2131.7499999999991</v>
      </c>
      <c r="J207" s="36">
        <v>2160.2999999999988</v>
      </c>
      <c r="K207" s="31">
        <v>2103.1999999999998</v>
      </c>
      <c r="L207" s="31">
        <v>2029.2</v>
      </c>
      <c r="M207" s="31">
        <v>2.8041999999999998</v>
      </c>
      <c r="N207" s="1"/>
      <c r="O207" s="1"/>
    </row>
    <row r="208" spans="1:15" ht="12.75" customHeight="1">
      <c r="A208" s="51">
        <v>203</v>
      </c>
      <c r="B208" s="53" t="s">
        <v>891</v>
      </c>
      <c r="C208" s="31">
        <v>1297.75</v>
      </c>
      <c r="D208" s="36">
        <v>1300.4166666666667</v>
      </c>
      <c r="E208" s="36">
        <v>1286.1833333333334</v>
      </c>
      <c r="F208" s="36">
        <v>1274.6166666666666</v>
      </c>
      <c r="G208" s="36">
        <v>1260.3833333333332</v>
      </c>
      <c r="H208" s="36">
        <v>1311.9833333333336</v>
      </c>
      <c r="I208" s="36">
        <v>1326.2166666666667</v>
      </c>
      <c r="J208" s="36">
        <v>1337.7833333333338</v>
      </c>
      <c r="K208" s="31">
        <v>1314.65</v>
      </c>
      <c r="L208" s="31">
        <v>1288.8499999999999</v>
      </c>
      <c r="M208" s="31">
        <v>13.65917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1559.7</v>
      </c>
      <c r="D209" s="36">
        <v>1562.6666666666667</v>
      </c>
      <c r="E209" s="36">
        <v>1536.0333333333335</v>
      </c>
      <c r="F209" s="36">
        <v>1512.3666666666668</v>
      </c>
      <c r="G209" s="36">
        <v>1485.7333333333336</v>
      </c>
      <c r="H209" s="36">
        <v>1586.3333333333335</v>
      </c>
      <c r="I209" s="36">
        <v>1612.9666666666667</v>
      </c>
      <c r="J209" s="36">
        <v>1636.6333333333334</v>
      </c>
      <c r="K209" s="31">
        <v>1589.3</v>
      </c>
      <c r="L209" s="31">
        <v>1539</v>
      </c>
      <c r="M209" s="31">
        <v>18.99757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439.8</v>
      </c>
      <c r="D210" s="36">
        <v>444.01666666666665</v>
      </c>
      <c r="E210" s="36">
        <v>433.7833333333333</v>
      </c>
      <c r="F210" s="36">
        <v>427.76666666666665</v>
      </c>
      <c r="G210" s="36">
        <v>417.5333333333333</v>
      </c>
      <c r="H210" s="36">
        <v>450.0333333333333</v>
      </c>
      <c r="I210" s="36">
        <v>460.26666666666665</v>
      </c>
      <c r="J210" s="36">
        <v>466.2833333333333</v>
      </c>
      <c r="K210" s="31">
        <v>454.25</v>
      </c>
      <c r="L210" s="31">
        <v>438</v>
      </c>
      <c r="M210" s="31">
        <v>145.52716000000001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15.87</v>
      </c>
      <c r="D211" s="36">
        <v>16.04</v>
      </c>
      <c r="E211" s="36">
        <v>15.649999999999999</v>
      </c>
      <c r="F211" s="36">
        <v>15.43</v>
      </c>
      <c r="G211" s="36">
        <v>15.04</v>
      </c>
      <c r="H211" s="36">
        <v>16.259999999999998</v>
      </c>
      <c r="I211" s="36">
        <v>16.649999999999999</v>
      </c>
      <c r="J211" s="36">
        <v>16.869999999999997</v>
      </c>
      <c r="K211" s="31">
        <v>16.43</v>
      </c>
      <c r="L211" s="31">
        <v>15.82</v>
      </c>
      <c r="M211" s="31">
        <v>3688.82386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1477.55</v>
      </c>
      <c r="D212" s="36">
        <v>1485.8666666666668</v>
      </c>
      <c r="E212" s="36">
        <v>1461.7333333333336</v>
      </c>
      <c r="F212" s="36">
        <v>1445.9166666666667</v>
      </c>
      <c r="G212" s="36">
        <v>1421.7833333333335</v>
      </c>
      <c r="H212" s="36">
        <v>1501.6833333333336</v>
      </c>
      <c r="I212" s="36">
        <v>1525.8166666666668</v>
      </c>
      <c r="J212" s="36">
        <v>1541.6333333333337</v>
      </c>
      <c r="K212" s="31">
        <v>1510</v>
      </c>
      <c r="L212" s="31">
        <v>1470.05</v>
      </c>
      <c r="M212" s="31">
        <v>14.13955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557.20000000000005</v>
      </c>
      <c r="D213" s="36">
        <v>563.93333333333328</v>
      </c>
      <c r="E213" s="36">
        <v>547.96666666666658</v>
      </c>
      <c r="F213" s="36">
        <v>538.73333333333335</v>
      </c>
      <c r="G213" s="36">
        <v>522.76666666666665</v>
      </c>
      <c r="H213" s="36">
        <v>573.16666666666652</v>
      </c>
      <c r="I213" s="36">
        <v>589.13333333333321</v>
      </c>
      <c r="J213" s="36">
        <v>598.36666666666645</v>
      </c>
      <c r="K213" s="31">
        <v>579.9</v>
      </c>
      <c r="L213" s="31">
        <v>554.70000000000005</v>
      </c>
      <c r="M213" s="31">
        <v>132.61744999999999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24.77</v>
      </c>
      <c r="D214" s="36">
        <v>25.056666666666668</v>
      </c>
      <c r="E214" s="36">
        <v>24.333333333333336</v>
      </c>
      <c r="F214" s="36">
        <v>23.896666666666668</v>
      </c>
      <c r="G214" s="36">
        <v>23.173333333333336</v>
      </c>
      <c r="H214" s="36">
        <v>25.493333333333336</v>
      </c>
      <c r="I214" s="36">
        <v>26.216666666666672</v>
      </c>
      <c r="J214" s="36">
        <v>26.653333333333336</v>
      </c>
      <c r="K214" s="31">
        <v>25.78</v>
      </c>
      <c r="L214" s="31">
        <v>24.62</v>
      </c>
      <c r="M214" s="31">
        <v>1668.4771699999999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137.52000000000001</v>
      </c>
      <c r="D215" s="36">
        <v>139.45666666666668</v>
      </c>
      <c r="E215" s="36">
        <v>134.91333333333336</v>
      </c>
      <c r="F215" s="36">
        <v>132.30666666666667</v>
      </c>
      <c r="G215" s="36">
        <v>127.76333333333335</v>
      </c>
      <c r="H215" s="36">
        <v>142.06333333333336</v>
      </c>
      <c r="I215" s="36">
        <v>146.60666666666671</v>
      </c>
      <c r="J215" s="36">
        <v>149.21333333333337</v>
      </c>
      <c r="K215" s="31">
        <v>144</v>
      </c>
      <c r="L215" s="31">
        <v>136.85</v>
      </c>
      <c r="M215" s="31">
        <v>175.98439999999999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218.89</v>
      </c>
      <c r="D216" s="36">
        <v>217.68333333333331</v>
      </c>
      <c r="E216" s="36">
        <v>214.87666666666661</v>
      </c>
      <c r="F216" s="36">
        <v>210.86333333333329</v>
      </c>
      <c r="G216" s="36">
        <v>208.05666666666659</v>
      </c>
      <c r="H216" s="36">
        <v>221.69666666666663</v>
      </c>
      <c r="I216" s="36">
        <v>224.5033333333333</v>
      </c>
      <c r="J216" s="36">
        <v>228.51666666666665</v>
      </c>
      <c r="K216" s="31">
        <v>220.49</v>
      </c>
      <c r="L216" s="31">
        <v>213.67</v>
      </c>
      <c r="M216" s="31">
        <v>392.57871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1144.45</v>
      </c>
      <c r="D217" s="36">
        <v>1150.5333333333333</v>
      </c>
      <c r="E217" s="36">
        <v>1131.0666666666666</v>
      </c>
      <c r="F217" s="36">
        <v>1117.6833333333334</v>
      </c>
      <c r="G217" s="36">
        <v>1098.2166666666667</v>
      </c>
      <c r="H217" s="36">
        <v>1163.9166666666665</v>
      </c>
      <c r="I217" s="36">
        <v>1183.3833333333332</v>
      </c>
      <c r="J217" s="36">
        <v>1196.7666666666664</v>
      </c>
      <c r="K217" s="31">
        <v>1170</v>
      </c>
      <c r="L217" s="31">
        <v>1137.1500000000001</v>
      </c>
      <c r="M217" s="31">
        <v>19.275230000000001</v>
      </c>
      <c r="N217" s="1"/>
      <c r="O217" s="1"/>
    </row>
    <row r="218" spans="1:15" ht="12.75" customHeight="1">
      <c r="A218" s="54"/>
      <c r="B218" s="198"/>
      <c r="C218" s="282"/>
      <c r="D218" s="282"/>
      <c r="E218" s="282"/>
      <c r="F218" s="282"/>
      <c r="G218" s="282"/>
      <c r="H218" s="282"/>
      <c r="I218" s="282"/>
      <c r="J218" s="282"/>
      <c r="K218" s="282"/>
      <c r="L218" s="283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1"/>
      <c r="B1" s="372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45495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5" t="s">
        <v>16</v>
      </c>
      <c r="B9" s="367" t="s">
        <v>18</v>
      </c>
      <c r="C9" s="370" t="s">
        <v>20</v>
      </c>
      <c r="D9" s="370" t="s">
        <v>21</v>
      </c>
      <c r="E9" s="362" t="s">
        <v>22</v>
      </c>
      <c r="F9" s="363"/>
      <c r="G9" s="364"/>
      <c r="H9" s="362" t="s">
        <v>23</v>
      </c>
      <c r="I9" s="363"/>
      <c r="J9" s="364"/>
      <c r="K9" s="26"/>
      <c r="L9" s="27"/>
      <c r="M9" s="48"/>
      <c r="N9" s="1"/>
      <c r="O9" s="1"/>
    </row>
    <row r="10" spans="1:15" ht="42.75" customHeight="1">
      <c r="A10" s="366"/>
      <c r="B10" s="369"/>
      <c r="C10" s="369"/>
      <c r="D10" s="36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966.1</v>
      </c>
      <c r="D11" s="36">
        <v>969.41666666666663</v>
      </c>
      <c r="E11" s="36">
        <v>954.68333333333328</v>
      </c>
      <c r="F11" s="36">
        <v>943.26666666666665</v>
      </c>
      <c r="G11" s="36">
        <v>928.5333333333333</v>
      </c>
      <c r="H11" s="36">
        <v>980.83333333333326</v>
      </c>
      <c r="I11" s="36">
        <v>995.56666666666661</v>
      </c>
      <c r="J11" s="36">
        <v>1006.9833333333332</v>
      </c>
      <c r="K11" s="31">
        <v>984.15</v>
      </c>
      <c r="L11" s="31">
        <v>958</v>
      </c>
      <c r="M11" s="31">
        <v>6.4817400000000003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37515.5</v>
      </c>
      <c r="D12" s="36">
        <v>37736.966666666667</v>
      </c>
      <c r="E12" s="36">
        <v>37092.233333333337</v>
      </c>
      <c r="F12" s="36">
        <v>36668.966666666667</v>
      </c>
      <c r="G12" s="36">
        <v>36024.233333333337</v>
      </c>
      <c r="H12" s="36">
        <v>38160.233333333337</v>
      </c>
      <c r="I12" s="36">
        <v>38804.96666666666</v>
      </c>
      <c r="J12" s="36">
        <v>39228.233333333337</v>
      </c>
      <c r="K12" s="31">
        <v>38381.699999999997</v>
      </c>
      <c r="L12" s="31">
        <v>37313.699999999997</v>
      </c>
      <c r="M12" s="31">
        <v>2.8750000000000001E-2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7620.5</v>
      </c>
      <c r="D13" s="36">
        <v>7710.0666666666666</v>
      </c>
      <c r="E13" s="36">
        <v>7510.4333333333334</v>
      </c>
      <c r="F13" s="36">
        <v>7400.3666666666668</v>
      </c>
      <c r="G13" s="36">
        <v>7200.7333333333336</v>
      </c>
      <c r="H13" s="36">
        <v>7820.1333333333332</v>
      </c>
      <c r="I13" s="36">
        <v>8019.7666666666664</v>
      </c>
      <c r="J13" s="36">
        <v>8129.833333333333</v>
      </c>
      <c r="K13" s="31">
        <v>7909.7</v>
      </c>
      <c r="L13" s="31">
        <v>7600</v>
      </c>
      <c r="M13" s="31">
        <v>3.55166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2619.8000000000002</v>
      </c>
      <c r="D14" s="36">
        <v>2634.3166666666671</v>
      </c>
      <c r="E14" s="36">
        <v>2581.6333333333341</v>
      </c>
      <c r="F14" s="36">
        <v>2543.4666666666672</v>
      </c>
      <c r="G14" s="36">
        <v>2490.7833333333342</v>
      </c>
      <c r="H14" s="36">
        <v>2672.483333333334</v>
      </c>
      <c r="I14" s="36">
        <v>2725.1666666666674</v>
      </c>
      <c r="J14" s="36">
        <v>2763.3333333333339</v>
      </c>
      <c r="K14" s="31">
        <v>2687</v>
      </c>
      <c r="L14" s="31">
        <v>2596.15</v>
      </c>
      <c r="M14" s="31">
        <v>3.9325100000000002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4272.7</v>
      </c>
      <c r="D15" s="36">
        <v>4401.6500000000005</v>
      </c>
      <c r="E15" s="36">
        <v>4103.3500000000013</v>
      </c>
      <c r="F15" s="36">
        <v>3934.0000000000009</v>
      </c>
      <c r="G15" s="36">
        <v>3635.7000000000016</v>
      </c>
      <c r="H15" s="36">
        <v>4571.0000000000009</v>
      </c>
      <c r="I15" s="36">
        <v>4869.3</v>
      </c>
      <c r="J15" s="36">
        <v>5038.6500000000005</v>
      </c>
      <c r="K15" s="31">
        <v>4699.95</v>
      </c>
      <c r="L15" s="31">
        <v>4232.3</v>
      </c>
      <c r="M15" s="31">
        <v>7.1844799999999998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1489.45</v>
      </c>
      <c r="D16" s="36">
        <v>1500.3833333333334</v>
      </c>
      <c r="E16" s="36">
        <v>1475.1166666666668</v>
      </c>
      <c r="F16" s="36">
        <v>1460.7833333333333</v>
      </c>
      <c r="G16" s="36">
        <v>1435.5166666666667</v>
      </c>
      <c r="H16" s="36">
        <v>1514.7166666666669</v>
      </c>
      <c r="I16" s="36">
        <v>1539.9833333333338</v>
      </c>
      <c r="J16" s="36">
        <v>1554.3166666666671</v>
      </c>
      <c r="K16" s="31">
        <v>1525.65</v>
      </c>
      <c r="L16" s="31">
        <v>1486.05</v>
      </c>
      <c r="M16" s="31">
        <v>3.04603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633.65</v>
      </c>
      <c r="D17" s="36">
        <v>631.38333333333333</v>
      </c>
      <c r="E17" s="36">
        <v>627.41666666666663</v>
      </c>
      <c r="F17" s="36">
        <v>621.18333333333328</v>
      </c>
      <c r="G17" s="36">
        <v>617.21666666666658</v>
      </c>
      <c r="H17" s="36">
        <v>637.61666666666667</v>
      </c>
      <c r="I17" s="36">
        <v>641.58333333333337</v>
      </c>
      <c r="J17" s="36">
        <v>647.81666666666672</v>
      </c>
      <c r="K17" s="31">
        <v>635.35</v>
      </c>
      <c r="L17" s="31">
        <v>625.15</v>
      </c>
      <c r="M17" s="31">
        <v>13.214399999999999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671.35</v>
      </c>
      <c r="D18" s="36">
        <v>682.06666666666672</v>
      </c>
      <c r="E18" s="36">
        <v>658.33333333333348</v>
      </c>
      <c r="F18" s="36">
        <v>645.31666666666672</v>
      </c>
      <c r="G18" s="36">
        <v>621.58333333333348</v>
      </c>
      <c r="H18" s="36">
        <v>695.08333333333348</v>
      </c>
      <c r="I18" s="36">
        <v>718.81666666666683</v>
      </c>
      <c r="J18" s="36">
        <v>731.83333333333348</v>
      </c>
      <c r="K18" s="31">
        <v>705.8</v>
      </c>
      <c r="L18" s="31">
        <v>669.05</v>
      </c>
      <c r="M18" s="31">
        <v>7.8037700000000001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1738.4</v>
      </c>
      <c r="D19" s="36">
        <v>1747.5833333333333</v>
      </c>
      <c r="E19" s="36">
        <v>1721.3166666666666</v>
      </c>
      <c r="F19" s="36">
        <v>1704.2333333333333</v>
      </c>
      <c r="G19" s="36">
        <v>1677.9666666666667</v>
      </c>
      <c r="H19" s="36">
        <v>1764.6666666666665</v>
      </c>
      <c r="I19" s="36">
        <v>1790.9333333333334</v>
      </c>
      <c r="J19" s="36">
        <v>1808.0166666666664</v>
      </c>
      <c r="K19" s="31">
        <v>1773.85</v>
      </c>
      <c r="L19" s="31">
        <v>1730.5</v>
      </c>
      <c r="M19" s="31">
        <v>0.74817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27404.15</v>
      </c>
      <c r="D20" s="36">
        <v>27675.05</v>
      </c>
      <c r="E20" s="36">
        <v>26950.1</v>
      </c>
      <c r="F20" s="36">
        <v>26496.05</v>
      </c>
      <c r="G20" s="36">
        <v>25771.1</v>
      </c>
      <c r="H20" s="36">
        <v>28129.1</v>
      </c>
      <c r="I20" s="36">
        <v>28854.050000000003</v>
      </c>
      <c r="J20" s="36">
        <v>29308.1</v>
      </c>
      <c r="K20" s="31">
        <v>28400</v>
      </c>
      <c r="L20" s="31">
        <v>27221</v>
      </c>
      <c r="M20" s="31">
        <v>0.16886999999999999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1368.2</v>
      </c>
      <c r="D21" s="36">
        <v>1382.7333333333336</v>
      </c>
      <c r="E21" s="36">
        <v>1345.5666666666671</v>
      </c>
      <c r="F21" s="36">
        <v>1322.9333333333334</v>
      </c>
      <c r="G21" s="36">
        <v>1285.7666666666669</v>
      </c>
      <c r="H21" s="36">
        <v>1405.3666666666672</v>
      </c>
      <c r="I21" s="36">
        <v>1442.5333333333338</v>
      </c>
      <c r="J21" s="36">
        <v>1465.1666666666674</v>
      </c>
      <c r="K21" s="31">
        <v>1419.9</v>
      </c>
      <c r="L21" s="31">
        <v>1360.1</v>
      </c>
      <c r="M21" s="31">
        <v>3.2285300000000001</v>
      </c>
      <c r="N21" s="1"/>
      <c r="O21" s="1"/>
    </row>
    <row r="22" spans="1:15" ht="12" customHeight="1">
      <c r="A22" s="33">
        <v>12</v>
      </c>
      <c r="B22" s="53" t="s">
        <v>825</v>
      </c>
      <c r="C22" s="31">
        <v>1010.7</v>
      </c>
      <c r="D22" s="36">
        <v>1010.8333333333334</v>
      </c>
      <c r="E22" s="36">
        <v>1001.4166666666667</v>
      </c>
      <c r="F22" s="36">
        <v>992.13333333333333</v>
      </c>
      <c r="G22" s="36">
        <v>982.7166666666667</v>
      </c>
      <c r="H22" s="36">
        <v>1020.1166666666668</v>
      </c>
      <c r="I22" s="36">
        <v>1029.5333333333335</v>
      </c>
      <c r="J22" s="36">
        <v>1038.8166666666668</v>
      </c>
      <c r="K22" s="31">
        <v>1020.25</v>
      </c>
      <c r="L22" s="31">
        <v>1001.55</v>
      </c>
      <c r="M22" s="31">
        <v>8.8463799999999999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3005.7</v>
      </c>
      <c r="D23" s="36">
        <v>3033.4</v>
      </c>
      <c r="E23" s="36">
        <v>2972.3</v>
      </c>
      <c r="F23" s="36">
        <v>2938.9</v>
      </c>
      <c r="G23" s="36">
        <v>2877.8</v>
      </c>
      <c r="H23" s="36">
        <v>3066.8</v>
      </c>
      <c r="I23" s="36">
        <v>3127.8999999999996</v>
      </c>
      <c r="J23" s="36">
        <v>3161.3</v>
      </c>
      <c r="K23" s="31">
        <v>3094.5</v>
      </c>
      <c r="L23" s="31">
        <v>3000</v>
      </c>
      <c r="M23" s="31">
        <v>10.269410000000001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1723.3</v>
      </c>
      <c r="D24" s="36">
        <v>1729.2666666666664</v>
      </c>
      <c r="E24" s="36">
        <v>1706.6333333333328</v>
      </c>
      <c r="F24" s="36">
        <v>1689.9666666666662</v>
      </c>
      <c r="G24" s="36">
        <v>1667.3333333333326</v>
      </c>
      <c r="H24" s="36">
        <v>1745.9333333333329</v>
      </c>
      <c r="I24" s="36">
        <v>1768.5666666666666</v>
      </c>
      <c r="J24" s="36">
        <v>1785.2333333333331</v>
      </c>
      <c r="K24" s="31">
        <v>1751.9</v>
      </c>
      <c r="L24" s="31">
        <v>1712.6</v>
      </c>
      <c r="M24" s="31">
        <v>3.97349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1469.3</v>
      </c>
      <c r="D25" s="36">
        <v>1479</v>
      </c>
      <c r="E25" s="36">
        <v>1455.8</v>
      </c>
      <c r="F25" s="36">
        <v>1442.3</v>
      </c>
      <c r="G25" s="36">
        <v>1419.1</v>
      </c>
      <c r="H25" s="36">
        <v>1492.5</v>
      </c>
      <c r="I25" s="36">
        <v>1515.6999999999998</v>
      </c>
      <c r="J25" s="36">
        <v>1529.2</v>
      </c>
      <c r="K25" s="31">
        <v>1502.2</v>
      </c>
      <c r="L25" s="31">
        <v>1465.5</v>
      </c>
      <c r="M25" s="31">
        <v>25.68243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694.5</v>
      </c>
      <c r="D26" s="36">
        <v>695.36666666666667</v>
      </c>
      <c r="E26" s="36">
        <v>689.13333333333333</v>
      </c>
      <c r="F26" s="36">
        <v>683.76666666666665</v>
      </c>
      <c r="G26" s="36">
        <v>677.5333333333333</v>
      </c>
      <c r="H26" s="36">
        <v>700.73333333333335</v>
      </c>
      <c r="I26" s="36">
        <v>706.9666666666667</v>
      </c>
      <c r="J26" s="36">
        <v>712.33333333333337</v>
      </c>
      <c r="K26" s="31">
        <v>701.6</v>
      </c>
      <c r="L26" s="31">
        <v>690</v>
      </c>
      <c r="M26" s="31">
        <v>24.278680000000001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888.5</v>
      </c>
      <c r="D27" s="36">
        <v>888.81666666666661</v>
      </c>
      <c r="E27" s="36">
        <v>883.63333333333321</v>
      </c>
      <c r="F27" s="36">
        <v>878.76666666666665</v>
      </c>
      <c r="G27" s="36">
        <v>873.58333333333326</v>
      </c>
      <c r="H27" s="36">
        <v>893.68333333333317</v>
      </c>
      <c r="I27" s="36">
        <v>898.86666666666656</v>
      </c>
      <c r="J27" s="36">
        <v>903.73333333333312</v>
      </c>
      <c r="K27" s="31">
        <v>894</v>
      </c>
      <c r="L27" s="31">
        <v>883.95</v>
      </c>
      <c r="M27" s="31">
        <v>26.402940000000001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319.95</v>
      </c>
      <c r="D28" s="36">
        <v>321.88333333333333</v>
      </c>
      <c r="E28" s="36">
        <v>317.06666666666666</v>
      </c>
      <c r="F28" s="36">
        <v>314.18333333333334</v>
      </c>
      <c r="G28" s="36">
        <v>309.36666666666667</v>
      </c>
      <c r="H28" s="36">
        <v>324.76666666666665</v>
      </c>
      <c r="I28" s="36">
        <v>329.58333333333326</v>
      </c>
      <c r="J28" s="36">
        <v>332.46666666666664</v>
      </c>
      <c r="K28" s="31">
        <v>326.7</v>
      </c>
      <c r="L28" s="31">
        <v>319</v>
      </c>
      <c r="M28" s="31">
        <v>11.334580000000001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215.64</v>
      </c>
      <c r="D29" s="36">
        <v>218.01</v>
      </c>
      <c r="E29" s="36">
        <v>212.67999999999998</v>
      </c>
      <c r="F29" s="36">
        <v>209.72</v>
      </c>
      <c r="G29" s="36">
        <v>204.39</v>
      </c>
      <c r="H29" s="36">
        <v>220.96999999999997</v>
      </c>
      <c r="I29" s="36">
        <v>226.3</v>
      </c>
      <c r="J29" s="36">
        <v>229.25999999999996</v>
      </c>
      <c r="K29" s="31">
        <v>223.34</v>
      </c>
      <c r="L29" s="31">
        <v>215.05</v>
      </c>
      <c r="M29" s="31">
        <v>45.033290000000001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315.60000000000002</v>
      </c>
      <c r="D30" s="36">
        <v>317.06666666666666</v>
      </c>
      <c r="E30" s="36">
        <v>310.7833333333333</v>
      </c>
      <c r="F30" s="36">
        <v>305.96666666666664</v>
      </c>
      <c r="G30" s="36">
        <v>299.68333333333328</v>
      </c>
      <c r="H30" s="36">
        <v>321.88333333333333</v>
      </c>
      <c r="I30" s="36">
        <v>328.16666666666674</v>
      </c>
      <c r="J30" s="36">
        <v>332.98333333333335</v>
      </c>
      <c r="K30" s="31">
        <v>323.35000000000002</v>
      </c>
      <c r="L30" s="31">
        <v>312.25</v>
      </c>
      <c r="M30" s="31">
        <v>73.306139999999999</v>
      </c>
      <c r="N30" s="1"/>
      <c r="O30" s="1"/>
    </row>
    <row r="31" spans="1:15" ht="12.75" customHeight="1">
      <c r="A31" s="33">
        <v>21</v>
      </c>
      <c r="B31" s="53" t="s">
        <v>892</v>
      </c>
      <c r="C31" s="31">
        <v>854.4</v>
      </c>
      <c r="D31" s="36">
        <v>856.44999999999993</v>
      </c>
      <c r="E31" s="36">
        <v>828.99999999999989</v>
      </c>
      <c r="F31" s="36">
        <v>803.59999999999991</v>
      </c>
      <c r="G31" s="36">
        <v>776.14999999999986</v>
      </c>
      <c r="H31" s="36">
        <v>881.84999999999991</v>
      </c>
      <c r="I31" s="36">
        <v>909.3</v>
      </c>
      <c r="J31" s="36">
        <v>934.69999999999993</v>
      </c>
      <c r="K31" s="31">
        <v>883.9</v>
      </c>
      <c r="L31" s="31">
        <v>831.05</v>
      </c>
      <c r="M31" s="31">
        <v>3.08921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881.1</v>
      </c>
      <c r="D32" s="36">
        <v>883.31666666666661</v>
      </c>
      <c r="E32" s="36">
        <v>856.78333333333319</v>
      </c>
      <c r="F32" s="36">
        <v>832.46666666666658</v>
      </c>
      <c r="G32" s="36">
        <v>805.93333333333317</v>
      </c>
      <c r="H32" s="36">
        <v>907.63333333333321</v>
      </c>
      <c r="I32" s="36">
        <v>934.16666666666652</v>
      </c>
      <c r="J32" s="36">
        <v>958.48333333333323</v>
      </c>
      <c r="K32" s="31">
        <v>909.85</v>
      </c>
      <c r="L32" s="31">
        <v>859</v>
      </c>
      <c r="M32" s="31">
        <v>2.40726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1372</v>
      </c>
      <c r="D33" s="36">
        <v>1373.0666666666668</v>
      </c>
      <c r="E33" s="36">
        <v>1351.3333333333337</v>
      </c>
      <c r="F33" s="36">
        <v>1330.666666666667</v>
      </c>
      <c r="G33" s="36">
        <v>1308.9333333333338</v>
      </c>
      <c r="H33" s="36">
        <v>1393.7333333333336</v>
      </c>
      <c r="I33" s="36">
        <v>1415.4666666666667</v>
      </c>
      <c r="J33" s="36">
        <v>1436.1333333333334</v>
      </c>
      <c r="K33" s="31">
        <v>1394.8</v>
      </c>
      <c r="L33" s="31">
        <v>1352.4</v>
      </c>
      <c r="M33" s="31">
        <v>2.98855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2287.6</v>
      </c>
      <c r="D34" s="36">
        <v>2276.5499999999997</v>
      </c>
      <c r="E34" s="36">
        <v>2236.0499999999993</v>
      </c>
      <c r="F34" s="36">
        <v>2184.4999999999995</v>
      </c>
      <c r="G34" s="36">
        <v>2143.9999999999991</v>
      </c>
      <c r="H34" s="36">
        <v>2328.0999999999995</v>
      </c>
      <c r="I34" s="36">
        <v>2368.6000000000004</v>
      </c>
      <c r="J34" s="36">
        <v>2420.1499999999996</v>
      </c>
      <c r="K34" s="31">
        <v>2317.0500000000002</v>
      </c>
      <c r="L34" s="31">
        <v>2225</v>
      </c>
      <c r="M34" s="31">
        <v>1.6936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1080.4000000000001</v>
      </c>
      <c r="D35" s="36">
        <v>1078.0166666666667</v>
      </c>
      <c r="E35" s="36">
        <v>1041.9333333333334</v>
      </c>
      <c r="F35" s="36">
        <v>1003.4666666666667</v>
      </c>
      <c r="G35" s="36">
        <v>967.38333333333344</v>
      </c>
      <c r="H35" s="36">
        <v>1116.4833333333333</v>
      </c>
      <c r="I35" s="36">
        <v>1152.5666666666668</v>
      </c>
      <c r="J35" s="36">
        <v>1191.0333333333333</v>
      </c>
      <c r="K35" s="31">
        <v>1114.0999999999999</v>
      </c>
      <c r="L35" s="31">
        <v>1039.55</v>
      </c>
      <c r="M35" s="31">
        <v>8.06968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5133.6499999999996</v>
      </c>
      <c r="D36" s="36">
        <v>5171.1500000000005</v>
      </c>
      <c r="E36" s="36">
        <v>5074.0500000000011</v>
      </c>
      <c r="F36" s="36">
        <v>5014.4500000000007</v>
      </c>
      <c r="G36" s="36">
        <v>4917.3500000000013</v>
      </c>
      <c r="H36" s="36">
        <v>5230.7500000000009</v>
      </c>
      <c r="I36" s="36">
        <v>5327.8500000000013</v>
      </c>
      <c r="J36" s="36">
        <v>5387.4500000000007</v>
      </c>
      <c r="K36" s="31">
        <v>5268.25</v>
      </c>
      <c r="L36" s="31">
        <v>5111.55</v>
      </c>
      <c r="M36" s="31">
        <v>1.2949600000000001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2009.7</v>
      </c>
      <c r="D37" s="36">
        <v>2020.9333333333332</v>
      </c>
      <c r="E37" s="36">
        <v>1992.8666666666663</v>
      </c>
      <c r="F37" s="36">
        <v>1976.0333333333331</v>
      </c>
      <c r="G37" s="36">
        <v>1947.9666666666662</v>
      </c>
      <c r="H37" s="36">
        <v>2037.7666666666664</v>
      </c>
      <c r="I37" s="36">
        <v>2065.8333333333335</v>
      </c>
      <c r="J37" s="36">
        <v>2082.6666666666665</v>
      </c>
      <c r="K37" s="31">
        <v>2049</v>
      </c>
      <c r="L37" s="31">
        <v>2004.1</v>
      </c>
      <c r="M37" s="31">
        <v>0.50453000000000003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63.87</v>
      </c>
      <c r="D38" s="36">
        <v>64.223333333333329</v>
      </c>
      <c r="E38" s="36">
        <v>63.246666666666655</v>
      </c>
      <c r="F38" s="36">
        <v>62.623333333333328</v>
      </c>
      <c r="G38" s="36">
        <v>61.646666666666654</v>
      </c>
      <c r="H38" s="36">
        <v>64.846666666666664</v>
      </c>
      <c r="I38" s="36">
        <v>65.823333333333352</v>
      </c>
      <c r="J38" s="36">
        <v>66.446666666666658</v>
      </c>
      <c r="K38" s="31">
        <v>65.2</v>
      </c>
      <c r="L38" s="31">
        <v>63.6</v>
      </c>
      <c r="M38" s="31">
        <v>21.911300000000001</v>
      </c>
      <c r="N38" s="1"/>
      <c r="O38" s="1"/>
    </row>
    <row r="39" spans="1:15" ht="12.75" customHeight="1">
      <c r="A39" s="33">
        <v>29</v>
      </c>
      <c r="B39" s="53" t="s">
        <v>826</v>
      </c>
      <c r="C39" s="31">
        <v>25.19</v>
      </c>
      <c r="D39" s="36">
        <v>25.48</v>
      </c>
      <c r="E39" s="36">
        <v>24.76</v>
      </c>
      <c r="F39" s="36">
        <v>24.330000000000002</v>
      </c>
      <c r="G39" s="36">
        <v>23.610000000000003</v>
      </c>
      <c r="H39" s="36">
        <v>25.91</v>
      </c>
      <c r="I39" s="36">
        <v>26.63</v>
      </c>
      <c r="J39" s="36">
        <v>27.06</v>
      </c>
      <c r="K39" s="31">
        <v>26.2</v>
      </c>
      <c r="L39" s="31">
        <v>25.05</v>
      </c>
      <c r="M39" s="31">
        <v>115.98372000000001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1540.85</v>
      </c>
      <c r="D40" s="36">
        <v>1552.0333333333335</v>
      </c>
      <c r="E40" s="36">
        <v>1508.8166666666671</v>
      </c>
      <c r="F40" s="36">
        <v>1476.7833333333335</v>
      </c>
      <c r="G40" s="36">
        <v>1433.5666666666671</v>
      </c>
      <c r="H40" s="36">
        <v>1584.0666666666671</v>
      </c>
      <c r="I40" s="36">
        <v>1627.2833333333338</v>
      </c>
      <c r="J40" s="36">
        <v>1659.3166666666671</v>
      </c>
      <c r="K40" s="31">
        <v>1595.25</v>
      </c>
      <c r="L40" s="31">
        <v>1520</v>
      </c>
      <c r="M40" s="31">
        <v>8.39208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4171.1000000000004</v>
      </c>
      <c r="D41" s="36">
        <v>4215.4666666666662</v>
      </c>
      <c r="E41" s="36">
        <v>3986.2833333333328</v>
      </c>
      <c r="F41" s="36">
        <v>3801.4666666666667</v>
      </c>
      <c r="G41" s="36">
        <v>3572.2833333333333</v>
      </c>
      <c r="H41" s="36">
        <v>4400.2833333333328</v>
      </c>
      <c r="I41" s="36">
        <v>4629.4666666666653</v>
      </c>
      <c r="J41" s="36">
        <v>4814.2833333333319</v>
      </c>
      <c r="K41" s="31">
        <v>4444.6499999999996</v>
      </c>
      <c r="L41" s="31">
        <v>4030.65</v>
      </c>
      <c r="M41" s="31">
        <v>1.84151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677.9</v>
      </c>
      <c r="D42" s="36">
        <v>680.25</v>
      </c>
      <c r="E42" s="36">
        <v>668.05</v>
      </c>
      <c r="F42" s="36">
        <v>658.19999999999993</v>
      </c>
      <c r="G42" s="36">
        <v>645.99999999999989</v>
      </c>
      <c r="H42" s="36">
        <v>690.1</v>
      </c>
      <c r="I42" s="36">
        <v>702.30000000000007</v>
      </c>
      <c r="J42" s="36">
        <v>712.15000000000009</v>
      </c>
      <c r="K42" s="31">
        <v>692.45</v>
      </c>
      <c r="L42" s="31">
        <v>670.4</v>
      </c>
      <c r="M42" s="31">
        <v>26.139150000000001</v>
      </c>
      <c r="N42" s="1"/>
      <c r="O42" s="1"/>
    </row>
    <row r="43" spans="1:15" ht="12.75" customHeight="1">
      <c r="A43" s="33">
        <v>33</v>
      </c>
      <c r="B43" s="53" t="s">
        <v>855</v>
      </c>
      <c r="C43" s="31">
        <v>3813.8</v>
      </c>
      <c r="D43" s="36">
        <v>3815.3166666666671</v>
      </c>
      <c r="E43" s="36">
        <v>3775.6333333333341</v>
      </c>
      <c r="F43" s="36">
        <v>3737.4666666666672</v>
      </c>
      <c r="G43" s="36">
        <v>3697.7833333333342</v>
      </c>
      <c r="H43" s="36">
        <v>3853.483333333334</v>
      </c>
      <c r="I43" s="36">
        <v>3893.1666666666674</v>
      </c>
      <c r="J43" s="36">
        <v>3931.3333333333339</v>
      </c>
      <c r="K43" s="31">
        <v>3855</v>
      </c>
      <c r="L43" s="31">
        <v>3777.15</v>
      </c>
      <c r="M43" s="31">
        <v>0.49224000000000001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2086.9</v>
      </c>
      <c r="D44" s="36">
        <v>2110.6666666666665</v>
      </c>
      <c r="E44" s="36">
        <v>2056.333333333333</v>
      </c>
      <c r="F44" s="36">
        <v>2025.7666666666664</v>
      </c>
      <c r="G44" s="36">
        <v>1971.4333333333329</v>
      </c>
      <c r="H44" s="36">
        <v>2141.2333333333331</v>
      </c>
      <c r="I44" s="36">
        <v>2195.5666666666662</v>
      </c>
      <c r="J44" s="36">
        <v>2226.1333333333332</v>
      </c>
      <c r="K44" s="31">
        <v>2165</v>
      </c>
      <c r="L44" s="31">
        <v>2080.1</v>
      </c>
      <c r="M44" s="31">
        <v>6.8901300000000001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784.9</v>
      </c>
      <c r="D45" s="36">
        <v>784.30000000000007</v>
      </c>
      <c r="E45" s="36">
        <v>779.60000000000014</v>
      </c>
      <c r="F45" s="36">
        <v>774.30000000000007</v>
      </c>
      <c r="G45" s="36">
        <v>769.60000000000014</v>
      </c>
      <c r="H45" s="36">
        <v>789.60000000000014</v>
      </c>
      <c r="I45" s="36">
        <v>794.30000000000018</v>
      </c>
      <c r="J45" s="36">
        <v>799.60000000000014</v>
      </c>
      <c r="K45" s="31">
        <v>789</v>
      </c>
      <c r="L45" s="31">
        <v>779</v>
      </c>
      <c r="M45" s="31">
        <v>2.2888899999999999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8019.8</v>
      </c>
      <c r="D46" s="36">
        <v>8187.75</v>
      </c>
      <c r="E46" s="36">
        <v>7768.15</v>
      </c>
      <c r="F46" s="36">
        <v>7516.5</v>
      </c>
      <c r="G46" s="36">
        <v>7096.9</v>
      </c>
      <c r="H46" s="36">
        <v>8439.4</v>
      </c>
      <c r="I46" s="36">
        <v>8858.9999999999982</v>
      </c>
      <c r="J46" s="36">
        <v>9110.65</v>
      </c>
      <c r="K46" s="31">
        <v>8607.35</v>
      </c>
      <c r="L46" s="31">
        <v>7936.1</v>
      </c>
      <c r="M46" s="31">
        <v>1.9999499999999999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6381.95</v>
      </c>
      <c r="D47" s="36">
        <v>6424.0666666666666</v>
      </c>
      <c r="E47" s="36">
        <v>6322.8833333333332</v>
      </c>
      <c r="F47" s="36">
        <v>6263.8166666666666</v>
      </c>
      <c r="G47" s="36">
        <v>6162.6333333333332</v>
      </c>
      <c r="H47" s="36">
        <v>6483.1333333333332</v>
      </c>
      <c r="I47" s="36">
        <v>6584.3166666666657</v>
      </c>
      <c r="J47" s="36">
        <v>6643.3833333333332</v>
      </c>
      <c r="K47" s="31">
        <v>6525.25</v>
      </c>
      <c r="L47" s="31">
        <v>6365</v>
      </c>
      <c r="M47" s="31">
        <v>2.2878500000000002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525.6</v>
      </c>
      <c r="D48" s="36">
        <v>521.71666666666658</v>
      </c>
      <c r="E48" s="36">
        <v>505.43333333333317</v>
      </c>
      <c r="F48" s="36">
        <v>485.26666666666659</v>
      </c>
      <c r="G48" s="36">
        <v>468.98333333333318</v>
      </c>
      <c r="H48" s="36">
        <v>541.88333333333321</v>
      </c>
      <c r="I48" s="36">
        <v>558.16666666666674</v>
      </c>
      <c r="J48" s="36">
        <v>578.33333333333314</v>
      </c>
      <c r="K48" s="31">
        <v>538</v>
      </c>
      <c r="L48" s="31">
        <v>501.55</v>
      </c>
      <c r="M48" s="31">
        <v>131.15529000000001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320.7</v>
      </c>
      <c r="D49" s="36">
        <v>321.33333333333331</v>
      </c>
      <c r="E49" s="36">
        <v>316.56666666666661</v>
      </c>
      <c r="F49" s="36">
        <v>312.43333333333328</v>
      </c>
      <c r="G49" s="36">
        <v>307.66666666666657</v>
      </c>
      <c r="H49" s="36">
        <v>325.46666666666664</v>
      </c>
      <c r="I49" s="36">
        <v>330.23333333333341</v>
      </c>
      <c r="J49" s="36">
        <v>334.36666666666667</v>
      </c>
      <c r="K49" s="31">
        <v>326.10000000000002</v>
      </c>
      <c r="L49" s="31">
        <v>317.2</v>
      </c>
      <c r="M49" s="31">
        <v>4.1484100000000002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684.3</v>
      </c>
      <c r="D50" s="36">
        <v>689.5333333333333</v>
      </c>
      <c r="E50" s="36">
        <v>675.26666666666665</v>
      </c>
      <c r="F50" s="36">
        <v>666.23333333333335</v>
      </c>
      <c r="G50" s="36">
        <v>651.9666666666667</v>
      </c>
      <c r="H50" s="36">
        <v>698.56666666666661</v>
      </c>
      <c r="I50" s="36">
        <v>712.83333333333326</v>
      </c>
      <c r="J50" s="36">
        <v>721.86666666666656</v>
      </c>
      <c r="K50" s="31">
        <v>703.8</v>
      </c>
      <c r="L50" s="31">
        <v>680.5</v>
      </c>
      <c r="M50" s="31">
        <v>3.9769800000000002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617.5</v>
      </c>
      <c r="D51" s="36">
        <v>624.18333333333328</v>
      </c>
      <c r="E51" s="36">
        <v>608.36666666666656</v>
      </c>
      <c r="F51" s="36">
        <v>599.23333333333323</v>
      </c>
      <c r="G51" s="36">
        <v>583.41666666666652</v>
      </c>
      <c r="H51" s="36">
        <v>633.31666666666661</v>
      </c>
      <c r="I51" s="36">
        <v>649.13333333333344</v>
      </c>
      <c r="J51" s="36">
        <v>658.26666666666665</v>
      </c>
      <c r="K51" s="31">
        <v>640</v>
      </c>
      <c r="L51" s="31">
        <v>615.04999999999995</v>
      </c>
      <c r="M51" s="31">
        <v>1.4084700000000001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223.95</v>
      </c>
      <c r="D52" s="36">
        <v>225.25</v>
      </c>
      <c r="E52" s="36">
        <v>221.7</v>
      </c>
      <c r="F52" s="36">
        <v>219.45</v>
      </c>
      <c r="G52" s="36">
        <v>215.89999999999998</v>
      </c>
      <c r="H52" s="36">
        <v>227.5</v>
      </c>
      <c r="I52" s="36">
        <v>231.05</v>
      </c>
      <c r="J52" s="36">
        <v>233.3</v>
      </c>
      <c r="K52" s="31">
        <v>228.8</v>
      </c>
      <c r="L52" s="31">
        <v>223</v>
      </c>
      <c r="M52" s="31">
        <v>78.126800000000003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2946.05</v>
      </c>
      <c r="D53" s="36">
        <v>2947.7666666666664</v>
      </c>
      <c r="E53" s="36">
        <v>2915.5333333333328</v>
      </c>
      <c r="F53" s="36">
        <v>2885.0166666666664</v>
      </c>
      <c r="G53" s="36">
        <v>2852.7833333333328</v>
      </c>
      <c r="H53" s="36">
        <v>2978.2833333333328</v>
      </c>
      <c r="I53" s="36">
        <v>3010.5166666666664</v>
      </c>
      <c r="J53" s="36">
        <v>3041.0333333333328</v>
      </c>
      <c r="K53" s="31">
        <v>2980</v>
      </c>
      <c r="L53" s="31">
        <v>2917.25</v>
      </c>
      <c r="M53" s="31">
        <v>21.647459999999999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321.75</v>
      </c>
      <c r="D54" s="36">
        <v>323.68333333333334</v>
      </c>
      <c r="E54" s="36">
        <v>314.36666666666667</v>
      </c>
      <c r="F54" s="36">
        <v>306.98333333333335</v>
      </c>
      <c r="G54" s="36">
        <v>297.66666666666669</v>
      </c>
      <c r="H54" s="36">
        <v>331.06666666666666</v>
      </c>
      <c r="I54" s="36">
        <v>340.38333333333338</v>
      </c>
      <c r="J54" s="36">
        <v>347.76666666666665</v>
      </c>
      <c r="K54" s="31">
        <v>333</v>
      </c>
      <c r="L54" s="31">
        <v>316.3</v>
      </c>
      <c r="M54" s="31">
        <v>23.328620000000001</v>
      </c>
      <c r="N54" s="1"/>
      <c r="O54" s="1"/>
    </row>
    <row r="55" spans="1:15" ht="12.75" customHeight="1">
      <c r="A55" s="33">
        <v>45</v>
      </c>
      <c r="B55" s="53" t="s">
        <v>856</v>
      </c>
      <c r="C55" s="31">
        <v>6347.8</v>
      </c>
      <c r="D55" s="36">
        <v>6388.5</v>
      </c>
      <c r="E55" s="36">
        <v>6266.7</v>
      </c>
      <c r="F55" s="36">
        <v>6185.5999999999995</v>
      </c>
      <c r="G55" s="36">
        <v>6063.7999999999993</v>
      </c>
      <c r="H55" s="36">
        <v>6469.6</v>
      </c>
      <c r="I55" s="36">
        <v>6591.4</v>
      </c>
      <c r="J55" s="36">
        <v>6672.5000000000009</v>
      </c>
      <c r="K55" s="31">
        <v>6510.3</v>
      </c>
      <c r="L55" s="31">
        <v>6307.4</v>
      </c>
      <c r="M55" s="31">
        <v>7.6340000000000005E-2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2272.1</v>
      </c>
      <c r="D56" s="36">
        <v>2269.1666666666665</v>
      </c>
      <c r="E56" s="36">
        <v>2222.4333333333329</v>
      </c>
      <c r="F56" s="36">
        <v>2172.7666666666664</v>
      </c>
      <c r="G56" s="36">
        <v>2126.0333333333328</v>
      </c>
      <c r="H56" s="36">
        <v>2318.833333333333</v>
      </c>
      <c r="I56" s="36">
        <v>2365.5666666666666</v>
      </c>
      <c r="J56" s="36">
        <v>2415.2333333333331</v>
      </c>
      <c r="K56" s="31">
        <v>2315.9</v>
      </c>
      <c r="L56" s="31">
        <v>2219.5</v>
      </c>
      <c r="M56" s="31">
        <v>8.2104099999999995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6948.2</v>
      </c>
      <c r="D57" s="36">
        <v>6967.3166666666666</v>
      </c>
      <c r="E57" s="36">
        <v>6754.6333333333332</v>
      </c>
      <c r="F57" s="36">
        <v>6561.0666666666666</v>
      </c>
      <c r="G57" s="36">
        <v>6348.3833333333332</v>
      </c>
      <c r="H57" s="36">
        <v>7160.8833333333332</v>
      </c>
      <c r="I57" s="36">
        <v>7373.5666666666657</v>
      </c>
      <c r="J57" s="36">
        <v>7567.1333333333332</v>
      </c>
      <c r="K57" s="31">
        <v>7180</v>
      </c>
      <c r="L57" s="31">
        <v>6773.75</v>
      </c>
      <c r="M57" s="31">
        <v>4.45275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1330.8</v>
      </c>
      <c r="D58" s="36">
        <v>1336.05</v>
      </c>
      <c r="E58" s="36">
        <v>1318.3999999999999</v>
      </c>
      <c r="F58" s="36">
        <v>1306</v>
      </c>
      <c r="G58" s="36">
        <v>1288.3499999999999</v>
      </c>
      <c r="H58" s="36">
        <v>1348.4499999999998</v>
      </c>
      <c r="I58" s="36">
        <v>1366.1</v>
      </c>
      <c r="J58" s="36">
        <v>1378.4999999999998</v>
      </c>
      <c r="K58" s="31">
        <v>1353.7</v>
      </c>
      <c r="L58" s="31">
        <v>1323.65</v>
      </c>
      <c r="M58" s="31">
        <v>6.9614200000000004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608.29999999999995</v>
      </c>
      <c r="D59" s="36">
        <v>616.6</v>
      </c>
      <c r="E59" s="36">
        <v>594.85</v>
      </c>
      <c r="F59" s="36">
        <v>581.4</v>
      </c>
      <c r="G59" s="36">
        <v>559.65</v>
      </c>
      <c r="H59" s="36">
        <v>630.05000000000007</v>
      </c>
      <c r="I59" s="36">
        <v>651.80000000000007</v>
      </c>
      <c r="J59" s="36">
        <v>665.25000000000011</v>
      </c>
      <c r="K59" s="31">
        <v>638.35</v>
      </c>
      <c r="L59" s="31">
        <v>603.15</v>
      </c>
      <c r="M59" s="31">
        <v>23.48282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5010.7</v>
      </c>
      <c r="D60" s="36">
        <v>5014.7333333333336</v>
      </c>
      <c r="E60" s="36">
        <v>4950.9666666666672</v>
      </c>
      <c r="F60" s="36">
        <v>4891.2333333333336</v>
      </c>
      <c r="G60" s="36">
        <v>4827.4666666666672</v>
      </c>
      <c r="H60" s="36">
        <v>5074.4666666666672</v>
      </c>
      <c r="I60" s="36">
        <v>5138.2333333333336</v>
      </c>
      <c r="J60" s="36">
        <v>5197.9666666666672</v>
      </c>
      <c r="K60" s="31">
        <v>5078.5</v>
      </c>
      <c r="L60" s="31">
        <v>4955</v>
      </c>
      <c r="M60" s="31">
        <v>4.44963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1292.3499999999999</v>
      </c>
      <c r="D61" s="36">
        <v>1296.5166666666667</v>
      </c>
      <c r="E61" s="36">
        <v>1284.0333333333333</v>
      </c>
      <c r="F61" s="36">
        <v>1275.7166666666667</v>
      </c>
      <c r="G61" s="36">
        <v>1263.2333333333333</v>
      </c>
      <c r="H61" s="36">
        <v>1304.8333333333333</v>
      </c>
      <c r="I61" s="36">
        <v>1317.3166666666664</v>
      </c>
      <c r="J61" s="36">
        <v>1325.6333333333332</v>
      </c>
      <c r="K61" s="31">
        <v>1309</v>
      </c>
      <c r="L61" s="31">
        <v>1288.2</v>
      </c>
      <c r="M61" s="31">
        <v>44.960659999999997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4636.95</v>
      </c>
      <c r="D62" s="36">
        <v>4714.8499999999995</v>
      </c>
      <c r="E62" s="36">
        <v>4542.0999999999985</v>
      </c>
      <c r="F62" s="36">
        <v>4447.2499999999991</v>
      </c>
      <c r="G62" s="36">
        <v>4274.4999999999982</v>
      </c>
      <c r="H62" s="36">
        <v>4809.6999999999989</v>
      </c>
      <c r="I62" s="36">
        <v>4982.4500000000007</v>
      </c>
      <c r="J62" s="36">
        <v>5077.2999999999993</v>
      </c>
      <c r="K62" s="31">
        <v>4887.6000000000004</v>
      </c>
      <c r="L62" s="31">
        <v>4620</v>
      </c>
      <c r="M62" s="31">
        <v>5.5940500000000002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340.3</v>
      </c>
      <c r="D63" s="36">
        <v>344.76666666666665</v>
      </c>
      <c r="E63" s="36">
        <v>333.5333333333333</v>
      </c>
      <c r="F63" s="36">
        <v>326.76666666666665</v>
      </c>
      <c r="G63" s="36">
        <v>315.5333333333333</v>
      </c>
      <c r="H63" s="36">
        <v>351.5333333333333</v>
      </c>
      <c r="I63" s="36">
        <v>362.76666666666665</v>
      </c>
      <c r="J63" s="36">
        <v>369.5333333333333</v>
      </c>
      <c r="K63" s="31">
        <v>356</v>
      </c>
      <c r="L63" s="31">
        <v>338</v>
      </c>
      <c r="M63" s="31">
        <v>23.819220000000001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2252.75</v>
      </c>
      <c r="D64" s="36">
        <v>2262.9833333333331</v>
      </c>
      <c r="E64" s="36">
        <v>2235.5666666666662</v>
      </c>
      <c r="F64" s="36">
        <v>2218.3833333333332</v>
      </c>
      <c r="G64" s="36">
        <v>2190.9666666666662</v>
      </c>
      <c r="H64" s="36">
        <v>2280.1666666666661</v>
      </c>
      <c r="I64" s="36">
        <v>2307.583333333333</v>
      </c>
      <c r="J64" s="36">
        <v>2324.766666666666</v>
      </c>
      <c r="K64" s="31">
        <v>2290.4</v>
      </c>
      <c r="L64" s="31">
        <v>2245.8000000000002</v>
      </c>
      <c r="M64" s="31">
        <v>5.6792400000000001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9386.0499999999993</v>
      </c>
      <c r="D65" s="36">
        <v>9467.0166666666664</v>
      </c>
      <c r="E65" s="36">
        <v>9259.0333333333328</v>
      </c>
      <c r="F65" s="36">
        <v>9132.0166666666664</v>
      </c>
      <c r="G65" s="36">
        <v>8924.0333333333328</v>
      </c>
      <c r="H65" s="36">
        <v>9594.0333333333328</v>
      </c>
      <c r="I65" s="36">
        <v>9802.0166666666664</v>
      </c>
      <c r="J65" s="36">
        <v>9929.0333333333328</v>
      </c>
      <c r="K65" s="31">
        <v>9675</v>
      </c>
      <c r="L65" s="31">
        <v>9340</v>
      </c>
      <c r="M65" s="31">
        <v>3.80782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6932.3</v>
      </c>
      <c r="D66" s="36">
        <v>6984.0999999999995</v>
      </c>
      <c r="E66" s="36">
        <v>6858.1999999999989</v>
      </c>
      <c r="F66" s="36">
        <v>6784.0999999999995</v>
      </c>
      <c r="G66" s="36">
        <v>6658.1999999999989</v>
      </c>
      <c r="H66" s="36">
        <v>7058.1999999999989</v>
      </c>
      <c r="I66" s="36">
        <v>7184.0999999999985</v>
      </c>
      <c r="J66" s="36">
        <v>7258.1999999999989</v>
      </c>
      <c r="K66" s="31">
        <v>7110</v>
      </c>
      <c r="L66" s="31">
        <v>6910</v>
      </c>
      <c r="M66" s="31">
        <v>9.38598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1640.25</v>
      </c>
      <c r="D67" s="36">
        <v>1645.0833333333333</v>
      </c>
      <c r="E67" s="36">
        <v>1630.1666666666665</v>
      </c>
      <c r="F67" s="36">
        <v>1620.0833333333333</v>
      </c>
      <c r="G67" s="36">
        <v>1605.1666666666665</v>
      </c>
      <c r="H67" s="36">
        <v>1655.1666666666665</v>
      </c>
      <c r="I67" s="36">
        <v>1670.083333333333</v>
      </c>
      <c r="J67" s="36">
        <v>1680.1666666666665</v>
      </c>
      <c r="K67" s="31">
        <v>1660</v>
      </c>
      <c r="L67" s="31">
        <v>1635</v>
      </c>
      <c r="M67" s="31">
        <v>18.651289999999999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9714.35</v>
      </c>
      <c r="D68" s="36">
        <v>9746.2999999999993</v>
      </c>
      <c r="E68" s="36">
        <v>9568.0999999999985</v>
      </c>
      <c r="F68" s="36">
        <v>9421.8499999999985</v>
      </c>
      <c r="G68" s="36">
        <v>9243.6499999999978</v>
      </c>
      <c r="H68" s="36">
        <v>9892.5499999999993</v>
      </c>
      <c r="I68" s="36">
        <v>10070.75</v>
      </c>
      <c r="J68" s="36">
        <v>10217</v>
      </c>
      <c r="K68" s="31">
        <v>9924.5</v>
      </c>
      <c r="L68" s="31">
        <v>9600.0499999999993</v>
      </c>
      <c r="M68" s="31">
        <v>0.37653999999999999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2263.9499999999998</v>
      </c>
      <c r="D69" s="36">
        <v>2285.65</v>
      </c>
      <c r="E69" s="36">
        <v>2226.3000000000002</v>
      </c>
      <c r="F69" s="36">
        <v>2188.65</v>
      </c>
      <c r="G69" s="36">
        <v>2129.3000000000002</v>
      </c>
      <c r="H69" s="36">
        <v>2323.3000000000002</v>
      </c>
      <c r="I69" s="36">
        <v>2382.6499999999996</v>
      </c>
      <c r="J69" s="36">
        <v>2420.3000000000002</v>
      </c>
      <c r="K69" s="31">
        <v>2345</v>
      </c>
      <c r="L69" s="31">
        <v>2248</v>
      </c>
      <c r="M69" s="31">
        <v>0.49713000000000002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3139.65</v>
      </c>
      <c r="D70" s="36">
        <v>3134.65</v>
      </c>
      <c r="E70" s="36">
        <v>3099.4</v>
      </c>
      <c r="F70" s="36">
        <v>3059.15</v>
      </c>
      <c r="G70" s="36">
        <v>3023.9</v>
      </c>
      <c r="H70" s="36">
        <v>3174.9</v>
      </c>
      <c r="I70" s="36">
        <v>3210.15</v>
      </c>
      <c r="J70" s="36">
        <v>3250.4</v>
      </c>
      <c r="K70" s="31">
        <v>3169.9</v>
      </c>
      <c r="L70" s="31">
        <v>3094.4</v>
      </c>
      <c r="M70" s="31">
        <v>3.1120299999999999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441.55</v>
      </c>
      <c r="D71" s="36">
        <v>443.63333333333338</v>
      </c>
      <c r="E71" s="36">
        <v>435.91666666666674</v>
      </c>
      <c r="F71" s="36">
        <v>430.28333333333336</v>
      </c>
      <c r="G71" s="36">
        <v>422.56666666666672</v>
      </c>
      <c r="H71" s="36">
        <v>449.26666666666677</v>
      </c>
      <c r="I71" s="36">
        <v>456.98333333333335</v>
      </c>
      <c r="J71" s="36">
        <v>462.61666666666679</v>
      </c>
      <c r="K71" s="31">
        <v>451.35</v>
      </c>
      <c r="L71" s="31">
        <v>438</v>
      </c>
      <c r="M71" s="31">
        <v>14.587070000000001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192.45</v>
      </c>
      <c r="D72" s="36">
        <v>193.11666666666667</v>
      </c>
      <c r="E72" s="36">
        <v>190.33333333333334</v>
      </c>
      <c r="F72" s="36">
        <v>188.21666666666667</v>
      </c>
      <c r="G72" s="36">
        <v>185.43333333333334</v>
      </c>
      <c r="H72" s="36">
        <v>195.23333333333335</v>
      </c>
      <c r="I72" s="36">
        <v>198.01666666666665</v>
      </c>
      <c r="J72" s="36">
        <v>200.13333333333335</v>
      </c>
      <c r="K72" s="31">
        <v>195.9</v>
      </c>
      <c r="L72" s="31">
        <v>191</v>
      </c>
      <c r="M72" s="31">
        <v>82.879649999999998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250.6</v>
      </c>
      <c r="D73" s="36">
        <v>252.20000000000002</v>
      </c>
      <c r="E73" s="36">
        <v>247.15000000000003</v>
      </c>
      <c r="F73" s="36">
        <v>243.70000000000002</v>
      </c>
      <c r="G73" s="36">
        <v>238.65000000000003</v>
      </c>
      <c r="H73" s="36">
        <v>255.65000000000003</v>
      </c>
      <c r="I73" s="36">
        <v>260.70000000000005</v>
      </c>
      <c r="J73" s="36">
        <v>264.15000000000003</v>
      </c>
      <c r="K73" s="31">
        <v>257.25</v>
      </c>
      <c r="L73" s="31">
        <v>248.75</v>
      </c>
      <c r="M73" s="31">
        <v>130.18805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120.89</v>
      </c>
      <c r="D74" s="36">
        <v>121.75999999999999</v>
      </c>
      <c r="E74" s="36">
        <v>119.62999999999998</v>
      </c>
      <c r="F74" s="36">
        <v>118.36999999999999</v>
      </c>
      <c r="G74" s="36">
        <v>116.23999999999998</v>
      </c>
      <c r="H74" s="36">
        <v>123.01999999999998</v>
      </c>
      <c r="I74" s="36">
        <v>125.14999999999998</v>
      </c>
      <c r="J74" s="36">
        <v>126.40999999999998</v>
      </c>
      <c r="K74" s="31">
        <v>123.89</v>
      </c>
      <c r="L74" s="31">
        <v>120.5</v>
      </c>
      <c r="M74" s="31">
        <v>76.429789999999997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65.650000000000006</v>
      </c>
      <c r="D75" s="36">
        <v>66.28</v>
      </c>
      <c r="E75" s="36">
        <v>64.87</v>
      </c>
      <c r="F75" s="36">
        <v>64.09</v>
      </c>
      <c r="G75" s="36">
        <v>62.680000000000007</v>
      </c>
      <c r="H75" s="36">
        <v>67.06</v>
      </c>
      <c r="I75" s="36">
        <v>68.47</v>
      </c>
      <c r="J75" s="36">
        <v>69.25</v>
      </c>
      <c r="K75" s="31">
        <v>67.69</v>
      </c>
      <c r="L75" s="31">
        <v>65.5</v>
      </c>
      <c r="M75" s="31">
        <v>211.88632999999999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1523.8</v>
      </c>
      <c r="D76" s="36">
        <v>1527.0333333333335</v>
      </c>
      <c r="E76" s="36">
        <v>1512.0666666666671</v>
      </c>
      <c r="F76" s="36">
        <v>1500.3333333333335</v>
      </c>
      <c r="G76" s="36">
        <v>1485.366666666667</v>
      </c>
      <c r="H76" s="36">
        <v>1538.7666666666671</v>
      </c>
      <c r="I76" s="36">
        <v>1553.7333333333338</v>
      </c>
      <c r="J76" s="36">
        <v>1565.4666666666672</v>
      </c>
      <c r="K76" s="31">
        <v>1542</v>
      </c>
      <c r="L76" s="31">
        <v>1515.3</v>
      </c>
      <c r="M76" s="31">
        <v>3.9736500000000001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6529.55</v>
      </c>
      <c r="D77" s="36">
        <v>6559.8666666666659</v>
      </c>
      <c r="E77" s="36">
        <v>6453.6833333333316</v>
      </c>
      <c r="F77" s="36">
        <v>6377.8166666666657</v>
      </c>
      <c r="G77" s="36">
        <v>6271.6333333333314</v>
      </c>
      <c r="H77" s="36">
        <v>6635.7333333333318</v>
      </c>
      <c r="I77" s="36">
        <v>6741.9166666666661</v>
      </c>
      <c r="J77" s="36">
        <v>6817.7833333333319</v>
      </c>
      <c r="K77" s="31">
        <v>6666.05</v>
      </c>
      <c r="L77" s="31">
        <v>6484</v>
      </c>
      <c r="M77" s="31">
        <v>0.31491000000000002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523.75</v>
      </c>
      <c r="D78" s="36">
        <v>524.33333333333337</v>
      </c>
      <c r="E78" s="36">
        <v>519.86666666666679</v>
      </c>
      <c r="F78" s="36">
        <v>515.98333333333346</v>
      </c>
      <c r="G78" s="36">
        <v>511.51666666666688</v>
      </c>
      <c r="H78" s="36">
        <v>528.2166666666667</v>
      </c>
      <c r="I78" s="36">
        <v>532.68333333333317</v>
      </c>
      <c r="J78" s="36">
        <v>536.56666666666661</v>
      </c>
      <c r="K78" s="31">
        <v>528.79999999999995</v>
      </c>
      <c r="L78" s="31">
        <v>520.45000000000005</v>
      </c>
      <c r="M78" s="31">
        <v>22.45402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1467.75</v>
      </c>
      <c r="D79" s="36">
        <v>1494.9166666666667</v>
      </c>
      <c r="E79" s="36">
        <v>1434.8333333333335</v>
      </c>
      <c r="F79" s="36">
        <v>1401.9166666666667</v>
      </c>
      <c r="G79" s="36">
        <v>1341.8333333333335</v>
      </c>
      <c r="H79" s="36">
        <v>1527.8333333333335</v>
      </c>
      <c r="I79" s="36">
        <v>1587.916666666667</v>
      </c>
      <c r="J79" s="36">
        <v>1620.8333333333335</v>
      </c>
      <c r="K79" s="31">
        <v>1555</v>
      </c>
      <c r="L79" s="31">
        <v>1462</v>
      </c>
      <c r="M79" s="31">
        <v>28.590209999999999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306.3</v>
      </c>
      <c r="D80" s="36">
        <v>309.40000000000003</v>
      </c>
      <c r="E80" s="36">
        <v>301.90000000000009</v>
      </c>
      <c r="F80" s="36">
        <v>297.50000000000006</v>
      </c>
      <c r="G80" s="36">
        <v>290.00000000000011</v>
      </c>
      <c r="H80" s="36">
        <v>313.80000000000007</v>
      </c>
      <c r="I80" s="36">
        <v>321.29999999999995</v>
      </c>
      <c r="J80" s="36">
        <v>325.70000000000005</v>
      </c>
      <c r="K80" s="31">
        <v>316.89999999999998</v>
      </c>
      <c r="L80" s="31">
        <v>305</v>
      </c>
      <c r="M80" s="31">
        <v>433.13605999999999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1579.4</v>
      </c>
      <c r="D81" s="36">
        <v>1596.2333333333333</v>
      </c>
      <c r="E81" s="36">
        <v>1558.1666666666667</v>
      </c>
      <c r="F81" s="36">
        <v>1536.9333333333334</v>
      </c>
      <c r="G81" s="36">
        <v>1498.8666666666668</v>
      </c>
      <c r="H81" s="36">
        <v>1617.4666666666667</v>
      </c>
      <c r="I81" s="36">
        <v>1655.5333333333333</v>
      </c>
      <c r="J81" s="36">
        <v>1676.7666666666667</v>
      </c>
      <c r="K81" s="31">
        <v>1634.3</v>
      </c>
      <c r="L81" s="31">
        <v>1575</v>
      </c>
      <c r="M81" s="31">
        <v>9.4515200000000004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294.10000000000002</v>
      </c>
      <c r="D82" s="36">
        <v>298.18333333333334</v>
      </c>
      <c r="E82" s="36">
        <v>288.66666666666669</v>
      </c>
      <c r="F82" s="36">
        <v>283.23333333333335</v>
      </c>
      <c r="G82" s="36">
        <v>273.7166666666667</v>
      </c>
      <c r="H82" s="36">
        <v>303.61666666666667</v>
      </c>
      <c r="I82" s="36">
        <v>313.13333333333333</v>
      </c>
      <c r="J82" s="36">
        <v>318.56666666666666</v>
      </c>
      <c r="K82" s="31">
        <v>307.7</v>
      </c>
      <c r="L82" s="31">
        <v>292.75</v>
      </c>
      <c r="M82" s="31">
        <v>268.77330999999998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303.8</v>
      </c>
      <c r="D83" s="36">
        <v>307.91666666666669</v>
      </c>
      <c r="E83" s="36">
        <v>297.68333333333339</v>
      </c>
      <c r="F83" s="36">
        <v>291.56666666666672</v>
      </c>
      <c r="G83" s="36">
        <v>281.33333333333343</v>
      </c>
      <c r="H83" s="36">
        <v>314.03333333333336</v>
      </c>
      <c r="I83" s="36">
        <v>324.26666666666659</v>
      </c>
      <c r="J83" s="36">
        <v>330.38333333333333</v>
      </c>
      <c r="K83" s="31">
        <v>318.14999999999998</v>
      </c>
      <c r="L83" s="31">
        <v>301.8</v>
      </c>
      <c r="M83" s="31">
        <v>198.23045999999999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1461.75</v>
      </c>
      <c r="D84" s="36">
        <v>1464.5666666666666</v>
      </c>
      <c r="E84" s="36">
        <v>1449.1333333333332</v>
      </c>
      <c r="F84" s="36">
        <v>1436.5166666666667</v>
      </c>
      <c r="G84" s="36">
        <v>1421.0833333333333</v>
      </c>
      <c r="H84" s="36">
        <v>1477.1833333333332</v>
      </c>
      <c r="I84" s="36">
        <v>1492.6166666666666</v>
      </c>
      <c r="J84" s="36">
        <v>1505.2333333333331</v>
      </c>
      <c r="K84" s="31">
        <v>1480</v>
      </c>
      <c r="L84" s="31">
        <v>1451.95</v>
      </c>
      <c r="M84" s="31">
        <v>38.58596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697.5</v>
      </c>
      <c r="D85" s="36">
        <v>699.11666666666667</v>
      </c>
      <c r="E85" s="36">
        <v>689.68333333333339</v>
      </c>
      <c r="F85" s="36">
        <v>681.86666666666667</v>
      </c>
      <c r="G85" s="36">
        <v>672.43333333333339</v>
      </c>
      <c r="H85" s="36">
        <v>706.93333333333339</v>
      </c>
      <c r="I85" s="36">
        <v>716.36666666666656</v>
      </c>
      <c r="J85" s="36">
        <v>724.18333333333339</v>
      </c>
      <c r="K85" s="31">
        <v>708.55</v>
      </c>
      <c r="L85" s="31">
        <v>691.3</v>
      </c>
      <c r="M85" s="31">
        <v>2.0688499999999999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335.2</v>
      </c>
      <c r="D86" s="36">
        <v>337.81666666666666</v>
      </c>
      <c r="E86" s="36">
        <v>331.43333333333334</v>
      </c>
      <c r="F86" s="36">
        <v>327.66666666666669</v>
      </c>
      <c r="G86" s="36">
        <v>321.28333333333336</v>
      </c>
      <c r="H86" s="36">
        <v>341.58333333333331</v>
      </c>
      <c r="I86" s="36">
        <v>347.96666666666664</v>
      </c>
      <c r="J86" s="36">
        <v>351.73333333333329</v>
      </c>
      <c r="K86" s="31">
        <v>344.2</v>
      </c>
      <c r="L86" s="31">
        <v>334.05</v>
      </c>
      <c r="M86" s="31">
        <v>35.704880000000003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1502.7</v>
      </c>
      <c r="D87" s="36">
        <v>1517.2333333333333</v>
      </c>
      <c r="E87" s="36">
        <v>1477.7166666666667</v>
      </c>
      <c r="F87" s="36">
        <v>1452.7333333333333</v>
      </c>
      <c r="G87" s="36">
        <v>1413.2166666666667</v>
      </c>
      <c r="H87" s="36">
        <v>1542.2166666666667</v>
      </c>
      <c r="I87" s="36">
        <v>1581.7333333333336</v>
      </c>
      <c r="J87" s="36">
        <v>1606.7166666666667</v>
      </c>
      <c r="K87" s="31">
        <v>1556.75</v>
      </c>
      <c r="L87" s="31">
        <v>1492.25</v>
      </c>
      <c r="M87" s="31">
        <v>0.92359999999999998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723.9</v>
      </c>
      <c r="D88" s="36">
        <v>734.91666666666663</v>
      </c>
      <c r="E88" s="36">
        <v>709.38333333333321</v>
      </c>
      <c r="F88" s="36">
        <v>694.86666666666656</v>
      </c>
      <c r="G88" s="36">
        <v>669.33333333333314</v>
      </c>
      <c r="H88" s="36">
        <v>749.43333333333328</v>
      </c>
      <c r="I88" s="36">
        <v>774.96666666666681</v>
      </c>
      <c r="J88" s="36">
        <v>789.48333333333335</v>
      </c>
      <c r="K88" s="31">
        <v>760.45</v>
      </c>
      <c r="L88" s="31">
        <v>720.4</v>
      </c>
      <c r="M88" s="31">
        <v>47.796080000000003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8207.75</v>
      </c>
      <c r="D89" s="36">
        <v>8248.9166666666661</v>
      </c>
      <c r="E89" s="36">
        <v>7967.8333333333321</v>
      </c>
      <c r="F89" s="36">
        <v>7727.9166666666661</v>
      </c>
      <c r="G89" s="36">
        <v>7446.8333333333321</v>
      </c>
      <c r="H89" s="36">
        <v>8488.8333333333321</v>
      </c>
      <c r="I89" s="36">
        <v>8769.9166666666642</v>
      </c>
      <c r="J89" s="36">
        <v>9009.8333333333321</v>
      </c>
      <c r="K89" s="31">
        <v>8530</v>
      </c>
      <c r="L89" s="31">
        <v>8009</v>
      </c>
      <c r="M89" s="31">
        <v>0.54103999999999997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1640.05</v>
      </c>
      <c r="D90" s="36">
        <v>1645.8666666666666</v>
      </c>
      <c r="E90" s="36">
        <v>1595.8833333333332</v>
      </c>
      <c r="F90" s="36">
        <v>1551.7166666666667</v>
      </c>
      <c r="G90" s="36">
        <v>1501.7333333333333</v>
      </c>
      <c r="H90" s="36">
        <v>1690.0333333333331</v>
      </c>
      <c r="I90" s="36">
        <v>1740.0166666666662</v>
      </c>
      <c r="J90" s="36">
        <v>1784.1833333333329</v>
      </c>
      <c r="K90" s="31">
        <v>1695.85</v>
      </c>
      <c r="L90" s="31">
        <v>1601.7</v>
      </c>
      <c r="M90" s="31">
        <v>3.6854200000000001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2126.1</v>
      </c>
      <c r="D91" s="36">
        <v>2174.7000000000003</v>
      </c>
      <c r="E91" s="36">
        <v>2061.4000000000005</v>
      </c>
      <c r="F91" s="36">
        <v>1996.7000000000003</v>
      </c>
      <c r="G91" s="36">
        <v>1883.4000000000005</v>
      </c>
      <c r="H91" s="36">
        <v>2239.4000000000005</v>
      </c>
      <c r="I91" s="36">
        <v>2352.7000000000007</v>
      </c>
      <c r="J91" s="36">
        <v>2417.4000000000005</v>
      </c>
      <c r="K91" s="31">
        <v>2288</v>
      </c>
      <c r="L91" s="31">
        <v>2110</v>
      </c>
      <c r="M91" s="31">
        <v>0.94811999999999996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473.4</v>
      </c>
      <c r="D92" s="36">
        <v>478.2</v>
      </c>
      <c r="E92" s="36">
        <v>461.4</v>
      </c>
      <c r="F92" s="36">
        <v>449.4</v>
      </c>
      <c r="G92" s="36">
        <v>432.59999999999997</v>
      </c>
      <c r="H92" s="36">
        <v>490.2</v>
      </c>
      <c r="I92" s="36">
        <v>507.00000000000006</v>
      </c>
      <c r="J92" s="36">
        <v>519</v>
      </c>
      <c r="K92" s="31">
        <v>495</v>
      </c>
      <c r="L92" s="31">
        <v>466.2</v>
      </c>
      <c r="M92" s="31">
        <v>18.545829999999999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34073.300000000003</v>
      </c>
      <c r="D93" s="36">
        <v>34407.1</v>
      </c>
      <c r="E93" s="36">
        <v>33614.199999999997</v>
      </c>
      <c r="F93" s="36">
        <v>33155.1</v>
      </c>
      <c r="G93" s="36">
        <v>32362.199999999997</v>
      </c>
      <c r="H93" s="36">
        <v>34866.199999999997</v>
      </c>
      <c r="I93" s="36">
        <v>35659.100000000006</v>
      </c>
      <c r="J93" s="36">
        <v>36118.199999999997</v>
      </c>
      <c r="K93" s="31">
        <v>35200</v>
      </c>
      <c r="L93" s="31">
        <v>33948</v>
      </c>
      <c r="M93" s="31">
        <v>0.24779000000000001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1269.95</v>
      </c>
      <c r="D94" s="36">
        <v>1264.8999999999999</v>
      </c>
      <c r="E94" s="36">
        <v>1247.7999999999997</v>
      </c>
      <c r="F94" s="36">
        <v>1225.6499999999999</v>
      </c>
      <c r="G94" s="36">
        <v>1208.5499999999997</v>
      </c>
      <c r="H94" s="36">
        <v>1287.0499999999997</v>
      </c>
      <c r="I94" s="36">
        <v>1304.1499999999996</v>
      </c>
      <c r="J94" s="36">
        <v>1326.2999999999997</v>
      </c>
      <c r="K94" s="31">
        <v>1282</v>
      </c>
      <c r="L94" s="31">
        <v>1242.75</v>
      </c>
      <c r="M94" s="31">
        <v>3.2227700000000001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5877.95</v>
      </c>
      <c r="D95" s="36">
        <v>5900.8666666666659</v>
      </c>
      <c r="E95" s="36">
        <v>5823.7333333333318</v>
      </c>
      <c r="F95" s="36">
        <v>5769.5166666666655</v>
      </c>
      <c r="G95" s="36">
        <v>5692.3833333333314</v>
      </c>
      <c r="H95" s="36">
        <v>5955.0833333333321</v>
      </c>
      <c r="I95" s="36">
        <v>6032.2166666666653</v>
      </c>
      <c r="J95" s="36">
        <v>6086.4333333333325</v>
      </c>
      <c r="K95" s="31">
        <v>5978</v>
      </c>
      <c r="L95" s="31">
        <v>5846.65</v>
      </c>
      <c r="M95" s="31">
        <v>4.5129400000000004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2275.1999999999998</v>
      </c>
      <c r="D96" s="36">
        <v>2296.0166666666664</v>
      </c>
      <c r="E96" s="36">
        <v>2242.0333333333328</v>
      </c>
      <c r="F96" s="36">
        <v>2208.8666666666663</v>
      </c>
      <c r="G96" s="36">
        <v>2154.8833333333328</v>
      </c>
      <c r="H96" s="36">
        <v>2329.1833333333329</v>
      </c>
      <c r="I96" s="36">
        <v>2383.1666666666665</v>
      </c>
      <c r="J96" s="36">
        <v>2416.333333333333</v>
      </c>
      <c r="K96" s="31">
        <v>2350</v>
      </c>
      <c r="L96" s="31">
        <v>2262.85</v>
      </c>
      <c r="M96" s="31">
        <v>1.90493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590.6</v>
      </c>
      <c r="D97" s="36">
        <v>595.75</v>
      </c>
      <c r="E97" s="36">
        <v>582.9</v>
      </c>
      <c r="F97" s="36">
        <v>575.19999999999993</v>
      </c>
      <c r="G97" s="36">
        <v>562.34999999999991</v>
      </c>
      <c r="H97" s="36">
        <v>603.45000000000005</v>
      </c>
      <c r="I97" s="36">
        <v>616.29999999999995</v>
      </c>
      <c r="J97" s="36">
        <v>624.00000000000011</v>
      </c>
      <c r="K97" s="31">
        <v>608.6</v>
      </c>
      <c r="L97" s="31">
        <v>588.04999999999995</v>
      </c>
      <c r="M97" s="31">
        <v>1.5517099999999999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167.41</v>
      </c>
      <c r="D98" s="36">
        <v>170.17666666666665</v>
      </c>
      <c r="E98" s="36">
        <v>163.90333333333331</v>
      </c>
      <c r="F98" s="36">
        <v>160.39666666666665</v>
      </c>
      <c r="G98" s="36">
        <v>154.12333333333331</v>
      </c>
      <c r="H98" s="36">
        <v>173.68333333333331</v>
      </c>
      <c r="I98" s="36">
        <v>179.95666666666668</v>
      </c>
      <c r="J98" s="36">
        <v>183.46333333333331</v>
      </c>
      <c r="K98" s="31">
        <v>176.45</v>
      </c>
      <c r="L98" s="31">
        <v>166.67</v>
      </c>
      <c r="M98" s="31">
        <v>67.749870000000001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675.65</v>
      </c>
      <c r="D99" s="36">
        <v>672.33333333333337</v>
      </c>
      <c r="E99" s="36">
        <v>654.66666666666674</v>
      </c>
      <c r="F99" s="36">
        <v>633.68333333333339</v>
      </c>
      <c r="G99" s="36">
        <v>616.01666666666677</v>
      </c>
      <c r="H99" s="36">
        <v>693.31666666666672</v>
      </c>
      <c r="I99" s="36">
        <v>710.98333333333346</v>
      </c>
      <c r="J99" s="36">
        <v>731.9666666666667</v>
      </c>
      <c r="K99" s="31">
        <v>690</v>
      </c>
      <c r="L99" s="31">
        <v>651.35</v>
      </c>
      <c r="M99" s="31">
        <v>56.004930000000002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587.85</v>
      </c>
      <c r="D100" s="36">
        <v>584.30000000000007</v>
      </c>
      <c r="E100" s="36">
        <v>573.00000000000011</v>
      </c>
      <c r="F100" s="36">
        <v>558.15000000000009</v>
      </c>
      <c r="G100" s="36">
        <v>546.85000000000014</v>
      </c>
      <c r="H100" s="36">
        <v>599.15000000000009</v>
      </c>
      <c r="I100" s="36">
        <v>610.45000000000005</v>
      </c>
      <c r="J100" s="36">
        <v>625.30000000000007</v>
      </c>
      <c r="K100" s="31">
        <v>595.6</v>
      </c>
      <c r="L100" s="31">
        <v>569.45000000000005</v>
      </c>
      <c r="M100" s="31">
        <v>6.2302400000000002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4271.05</v>
      </c>
      <c r="D101" s="36">
        <v>4282.5166666666664</v>
      </c>
      <c r="E101" s="36">
        <v>4213.5333333333328</v>
      </c>
      <c r="F101" s="36">
        <v>4156.0166666666664</v>
      </c>
      <c r="G101" s="36">
        <v>4087.0333333333328</v>
      </c>
      <c r="H101" s="36">
        <v>4340.0333333333328</v>
      </c>
      <c r="I101" s="36">
        <v>4409.0166666666664</v>
      </c>
      <c r="J101" s="36">
        <v>4466.5333333333328</v>
      </c>
      <c r="K101" s="31">
        <v>4351.5</v>
      </c>
      <c r="L101" s="31">
        <v>4225</v>
      </c>
      <c r="M101" s="31">
        <v>0.57254000000000005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357.95</v>
      </c>
      <c r="D102" s="36">
        <v>359.0333333333333</v>
      </c>
      <c r="E102" s="36">
        <v>354.26666666666659</v>
      </c>
      <c r="F102" s="36">
        <v>350.58333333333331</v>
      </c>
      <c r="G102" s="36">
        <v>345.81666666666661</v>
      </c>
      <c r="H102" s="36">
        <v>362.71666666666658</v>
      </c>
      <c r="I102" s="36">
        <v>367.48333333333323</v>
      </c>
      <c r="J102" s="36">
        <v>371.16666666666657</v>
      </c>
      <c r="K102" s="31">
        <v>363.8</v>
      </c>
      <c r="L102" s="31">
        <v>355.35</v>
      </c>
      <c r="M102" s="31">
        <v>2.0532900000000001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288.95</v>
      </c>
      <c r="D103" s="36">
        <v>292.0333333333333</v>
      </c>
      <c r="E103" s="36">
        <v>284.11666666666662</v>
      </c>
      <c r="F103" s="36">
        <v>279.2833333333333</v>
      </c>
      <c r="G103" s="36">
        <v>271.36666666666662</v>
      </c>
      <c r="H103" s="36">
        <v>296.86666666666662</v>
      </c>
      <c r="I103" s="36">
        <v>304.78333333333336</v>
      </c>
      <c r="J103" s="36">
        <v>309.61666666666662</v>
      </c>
      <c r="K103" s="31">
        <v>299.95</v>
      </c>
      <c r="L103" s="31">
        <v>287.2</v>
      </c>
      <c r="M103" s="31">
        <v>14.47669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849.3</v>
      </c>
      <c r="D104" s="36">
        <v>859.36666666666667</v>
      </c>
      <c r="E104" s="36">
        <v>833.93333333333339</v>
      </c>
      <c r="F104" s="36">
        <v>818.56666666666672</v>
      </c>
      <c r="G104" s="36">
        <v>793.13333333333344</v>
      </c>
      <c r="H104" s="36">
        <v>874.73333333333335</v>
      </c>
      <c r="I104" s="36">
        <v>900.16666666666652</v>
      </c>
      <c r="J104" s="36">
        <v>915.5333333333333</v>
      </c>
      <c r="K104" s="31">
        <v>884.8</v>
      </c>
      <c r="L104" s="31">
        <v>844</v>
      </c>
      <c r="M104" s="31">
        <v>5.55823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112.89</v>
      </c>
      <c r="D105" s="36">
        <v>114.00666666666666</v>
      </c>
      <c r="E105" s="36">
        <v>111.21333333333332</v>
      </c>
      <c r="F105" s="36">
        <v>109.53666666666666</v>
      </c>
      <c r="G105" s="36">
        <v>106.74333333333333</v>
      </c>
      <c r="H105" s="36">
        <v>115.68333333333332</v>
      </c>
      <c r="I105" s="36">
        <v>118.47666666666667</v>
      </c>
      <c r="J105" s="36">
        <v>120.15333333333332</v>
      </c>
      <c r="K105" s="31">
        <v>116.8</v>
      </c>
      <c r="L105" s="31">
        <v>112.33</v>
      </c>
      <c r="M105" s="31">
        <v>333.77805999999998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1497.65</v>
      </c>
      <c r="D106" s="36">
        <v>1493.9166666666667</v>
      </c>
      <c r="E106" s="36">
        <v>1464.8333333333335</v>
      </c>
      <c r="F106" s="36">
        <v>1432.0166666666667</v>
      </c>
      <c r="G106" s="36">
        <v>1402.9333333333334</v>
      </c>
      <c r="H106" s="36">
        <v>1526.7333333333336</v>
      </c>
      <c r="I106" s="36">
        <v>1555.8166666666671</v>
      </c>
      <c r="J106" s="36">
        <v>1588.6333333333337</v>
      </c>
      <c r="K106" s="31">
        <v>1523</v>
      </c>
      <c r="L106" s="31">
        <v>1461.1</v>
      </c>
      <c r="M106" s="31">
        <v>2.24986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212.57</v>
      </c>
      <c r="D107" s="36">
        <v>213.22333333333333</v>
      </c>
      <c r="E107" s="36">
        <v>210.59666666666666</v>
      </c>
      <c r="F107" s="36">
        <v>208.62333333333333</v>
      </c>
      <c r="G107" s="36">
        <v>205.99666666666667</v>
      </c>
      <c r="H107" s="36">
        <v>215.19666666666666</v>
      </c>
      <c r="I107" s="36">
        <v>217.82333333333332</v>
      </c>
      <c r="J107" s="36">
        <v>219.79666666666665</v>
      </c>
      <c r="K107" s="31">
        <v>215.85</v>
      </c>
      <c r="L107" s="31">
        <v>211.25</v>
      </c>
      <c r="M107" s="31">
        <v>1.17045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1720.65</v>
      </c>
      <c r="D108" s="36">
        <v>1723.5</v>
      </c>
      <c r="E108" s="36">
        <v>1702</v>
      </c>
      <c r="F108" s="36">
        <v>1683.35</v>
      </c>
      <c r="G108" s="36">
        <v>1661.85</v>
      </c>
      <c r="H108" s="36">
        <v>1742.15</v>
      </c>
      <c r="I108" s="36">
        <v>1763.65</v>
      </c>
      <c r="J108" s="36">
        <v>1782.3000000000002</v>
      </c>
      <c r="K108" s="31">
        <v>1745</v>
      </c>
      <c r="L108" s="31">
        <v>1704.85</v>
      </c>
      <c r="M108" s="31">
        <v>1.4210400000000001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246.94</v>
      </c>
      <c r="D109" s="36">
        <v>250.71333333333334</v>
      </c>
      <c r="E109" s="36">
        <v>241.62666666666667</v>
      </c>
      <c r="F109" s="36">
        <v>236.31333333333333</v>
      </c>
      <c r="G109" s="36">
        <v>227.22666666666666</v>
      </c>
      <c r="H109" s="36">
        <v>256.02666666666664</v>
      </c>
      <c r="I109" s="36">
        <v>265.11333333333334</v>
      </c>
      <c r="J109" s="36">
        <v>270.42666666666668</v>
      </c>
      <c r="K109" s="31">
        <v>259.8</v>
      </c>
      <c r="L109" s="31">
        <v>245.4</v>
      </c>
      <c r="M109" s="31">
        <v>83.896770000000004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2675.9</v>
      </c>
      <c r="D110" s="36">
        <v>2716.9666666666667</v>
      </c>
      <c r="E110" s="36">
        <v>2618.9333333333334</v>
      </c>
      <c r="F110" s="36">
        <v>2561.9666666666667</v>
      </c>
      <c r="G110" s="36">
        <v>2463.9333333333334</v>
      </c>
      <c r="H110" s="36">
        <v>2773.9333333333334</v>
      </c>
      <c r="I110" s="36">
        <v>2871.9666666666672</v>
      </c>
      <c r="J110" s="36">
        <v>2928.9333333333334</v>
      </c>
      <c r="K110" s="31">
        <v>2815</v>
      </c>
      <c r="L110" s="31">
        <v>2660</v>
      </c>
      <c r="M110" s="31">
        <v>4.4376899999999999</v>
      </c>
      <c r="N110" s="1"/>
      <c r="O110" s="1"/>
    </row>
    <row r="111" spans="1:15" ht="12.75" customHeight="1">
      <c r="A111" s="33">
        <v>101</v>
      </c>
      <c r="B111" s="53" t="s">
        <v>857</v>
      </c>
      <c r="C111" s="31">
        <v>940.55</v>
      </c>
      <c r="D111" s="36">
        <v>954</v>
      </c>
      <c r="E111" s="36">
        <v>922.65</v>
      </c>
      <c r="F111" s="36">
        <v>904.75</v>
      </c>
      <c r="G111" s="36">
        <v>873.4</v>
      </c>
      <c r="H111" s="36">
        <v>971.9</v>
      </c>
      <c r="I111" s="36">
        <v>1003.2499999999999</v>
      </c>
      <c r="J111" s="36">
        <v>1021.15</v>
      </c>
      <c r="K111" s="31">
        <v>985.35</v>
      </c>
      <c r="L111" s="31">
        <v>936.1</v>
      </c>
      <c r="M111" s="31">
        <v>2.1686800000000002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62.57</v>
      </c>
      <c r="D112" s="36">
        <v>63.696666666666658</v>
      </c>
      <c r="E112" s="36">
        <v>61.173333333333318</v>
      </c>
      <c r="F112" s="36">
        <v>59.776666666666657</v>
      </c>
      <c r="G112" s="36">
        <v>57.253333333333316</v>
      </c>
      <c r="H112" s="36">
        <v>65.09333333333332</v>
      </c>
      <c r="I112" s="36">
        <v>67.61666666666666</v>
      </c>
      <c r="J112" s="36">
        <v>69.013333333333321</v>
      </c>
      <c r="K112" s="31">
        <v>66.22</v>
      </c>
      <c r="L112" s="31">
        <v>62.3</v>
      </c>
      <c r="M112" s="31">
        <v>204.0975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2285.1999999999998</v>
      </c>
      <c r="D113" s="36">
        <v>2296.2999999999997</v>
      </c>
      <c r="E113" s="36">
        <v>2264.3999999999996</v>
      </c>
      <c r="F113" s="36">
        <v>2243.6</v>
      </c>
      <c r="G113" s="36">
        <v>2211.6999999999998</v>
      </c>
      <c r="H113" s="36">
        <v>2317.0999999999995</v>
      </c>
      <c r="I113" s="36">
        <v>2349</v>
      </c>
      <c r="J113" s="36">
        <v>2369.7999999999993</v>
      </c>
      <c r="K113" s="31">
        <v>2328.1999999999998</v>
      </c>
      <c r="L113" s="31">
        <v>2275.5</v>
      </c>
      <c r="M113" s="31">
        <v>7.0380099999999999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685.65</v>
      </c>
      <c r="D114" s="36">
        <v>688.71666666666658</v>
      </c>
      <c r="E114" s="36">
        <v>677.98333333333312</v>
      </c>
      <c r="F114" s="36">
        <v>670.31666666666649</v>
      </c>
      <c r="G114" s="36">
        <v>659.58333333333303</v>
      </c>
      <c r="H114" s="36">
        <v>696.38333333333321</v>
      </c>
      <c r="I114" s="36">
        <v>707.11666666666656</v>
      </c>
      <c r="J114" s="36">
        <v>714.7833333333333</v>
      </c>
      <c r="K114" s="31">
        <v>699.45</v>
      </c>
      <c r="L114" s="31">
        <v>681.05</v>
      </c>
      <c r="M114" s="31">
        <v>0.83535999999999999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2186</v>
      </c>
      <c r="D115" s="36">
        <v>2208.0499999999997</v>
      </c>
      <c r="E115" s="36">
        <v>2150.9499999999994</v>
      </c>
      <c r="F115" s="36">
        <v>2115.8999999999996</v>
      </c>
      <c r="G115" s="36">
        <v>2058.7999999999993</v>
      </c>
      <c r="H115" s="36">
        <v>2243.0999999999995</v>
      </c>
      <c r="I115" s="36">
        <v>2300.1999999999998</v>
      </c>
      <c r="J115" s="36">
        <v>2335.2499999999995</v>
      </c>
      <c r="K115" s="31">
        <v>2265.15</v>
      </c>
      <c r="L115" s="31">
        <v>2173</v>
      </c>
      <c r="M115" s="31">
        <v>1.9309000000000001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8720.4500000000007</v>
      </c>
      <c r="D116" s="36">
        <v>8812.1333333333332</v>
      </c>
      <c r="E116" s="36">
        <v>8558.3166666666657</v>
      </c>
      <c r="F116" s="36">
        <v>8396.1833333333325</v>
      </c>
      <c r="G116" s="36">
        <v>8142.366666666665</v>
      </c>
      <c r="H116" s="36">
        <v>8974.2666666666664</v>
      </c>
      <c r="I116" s="36">
        <v>9228.0833333333358</v>
      </c>
      <c r="J116" s="36">
        <v>9390.2166666666672</v>
      </c>
      <c r="K116" s="31">
        <v>9065.9500000000007</v>
      </c>
      <c r="L116" s="31">
        <v>8650</v>
      </c>
      <c r="M116" s="31">
        <v>0.10807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765.45</v>
      </c>
      <c r="D117" s="36">
        <v>765.63333333333321</v>
      </c>
      <c r="E117" s="36">
        <v>753.86666666666645</v>
      </c>
      <c r="F117" s="36">
        <v>742.28333333333319</v>
      </c>
      <c r="G117" s="36">
        <v>730.51666666666642</v>
      </c>
      <c r="H117" s="36">
        <v>777.21666666666647</v>
      </c>
      <c r="I117" s="36">
        <v>788.98333333333335</v>
      </c>
      <c r="J117" s="36">
        <v>800.56666666666649</v>
      </c>
      <c r="K117" s="31">
        <v>777.4</v>
      </c>
      <c r="L117" s="31">
        <v>754.05</v>
      </c>
      <c r="M117" s="31">
        <v>0.98777999999999999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490.7</v>
      </c>
      <c r="D118" s="36">
        <v>498.36666666666662</v>
      </c>
      <c r="E118" s="36">
        <v>479.33333333333326</v>
      </c>
      <c r="F118" s="36">
        <v>467.96666666666664</v>
      </c>
      <c r="G118" s="36">
        <v>448.93333333333328</v>
      </c>
      <c r="H118" s="36">
        <v>509.73333333333323</v>
      </c>
      <c r="I118" s="36">
        <v>528.76666666666665</v>
      </c>
      <c r="J118" s="36">
        <v>540.13333333333321</v>
      </c>
      <c r="K118" s="31">
        <v>517.4</v>
      </c>
      <c r="L118" s="31">
        <v>487</v>
      </c>
      <c r="M118" s="31">
        <v>51.73265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503.8</v>
      </c>
      <c r="D119" s="36">
        <v>512.2166666666667</v>
      </c>
      <c r="E119" s="36">
        <v>491.93333333333339</v>
      </c>
      <c r="F119" s="36">
        <v>480.06666666666672</v>
      </c>
      <c r="G119" s="36">
        <v>459.78333333333342</v>
      </c>
      <c r="H119" s="36">
        <v>524.08333333333337</v>
      </c>
      <c r="I119" s="36">
        <v>544.36666666666667</v>
      </c>
      <c r="J119" s="36">
        <v>556.23333333333335</v>
      </c>
      <c r="K119" s="31">
        <v>532.5</v>
      </c>
      <c r="L119" s="31">
        <v>500.35</v>
      </c>
      <c r="M119" s="31">
        <v>2.0783999999999998</v>
      </c>
      <c r="N119" s="1"/>
      <c r="O119" s="1"/>
    </row>
    <row r="120" spans="1:15" ht="12.75" customHeight="1">
      <c r="A120" s="33">
        <v>110</v>
      </c>
      <c r="B120" s="53" t="s">
        <v>858</v>
      </c>
      <c r="C120" s="31">
        <v>1035.75</v>
      </c>
      <c r="D120" s="36">
        <v>1079.5</v>
      </c>
      <c r="E120" s="36">
        <v>981.25</v>
      </c>
      <c r="F120" s="36">
        <v>926.75</v>
      </c>
      <c r="G120" s="36">
        <v>828.5</v>
      </c>
      <c r="H120" s="36">
        <v>1134</v>
      </c>
      <c r="I120" s="36">
        <v>1232.25</v>
      </c>
      <c r="J120" s="36">
        <v>1286.75</v>
      </c>
      <c r="K120" s="31">
        <v>1177.75</v>
      </c>
      <c r="L120" s="31">
        <v>1025</v>
      </c>
      <c r="M120" s="31">
        <v>58.349690000000002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1490.35</v>
      </c>
      <c r="D121" s="36">
        <v>1489.4833333333333</v>
      </c>
      <c r="E121" s="36">
        <v>1466.9166666666667</v>
      </c>
      <c r="F121" s="36">
        <v>1443.4833333333333</v>
      </c>
      <c r="G121" s="36">
        <v>1420.9166666666667</v>
      </c>
      <c r="H121" s="36">
        <v>1512.9166666666667</v>
      </c>
      <c r="I121" s="36">
        <v>1535.4833333333333</v>
      </c>
      <c r="J121" s="36">
        <v>1558.9166666666667</v>
      </c>
      <c r="K121" s="31">
        <v>1512.05</v>
      </c>
      <c r="L121" s="31">
        <v>1466.05</v>
      </c>
      <c r="M121" s="31">
        <v>4.0252800000000004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1426.7</v>
      </c>
      <c r="D122" s="36">
        <v>1434.95</v>
      </c>
      <c r="E122" s="36">
        <v>1413.0500000000002</v>
      </c>
      <c r="F122" s="36">
        <v>1399.4</v>
      </c>
      <c r="G122" s="36">
        <v>1377.5000000000002</v>
      </c>
      <c r="H122" s="36">
        <v>1448.6000000000001</v>
      </c>
      <c r="I122" s="36">
        <v>1470.5000000000002</v>
      </c>
      <c r="J122" s="36">
        <v>1484.15</v>
      </c>
      <c r="K122" s="31">
        <v>1456.85</v>
      </c>
      <c r="L122" s="31">
        <v>1421.3</v>
      </c>
      <c r="M122" s="31">
        <v>8.5335599999999996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1485.5</v>
      </c>
      <c r="D123" s="36">
        <v>1490.5666666666666</v>
      </c>
      <c r="E123" s="36">
        <v>1475.1333333333332</v>
      </c>
      <c r="F123" s="36">
        <v>1464.7666666666667</v>
      </c>
      <c r="G123" s="36">
        <v>1449.3333333333333</v>
      </c>
      <c r="H123" s="36">
        <v>1500.9333333333332</v>
      </c>
      <c r="I123" s="36">
        <v>1516.3666666666666</v>
      </c>
      <c r="J123" s="36">
        <v>1526.7333333333331</v>
      </c>
      <c r="K123" s="31">
        <v>1506</v>
      </c>
      <c r="L123" s="31">
        <v>1480.2</v>
      </c>
      <c r="M123" s="31">
        <v>8.6826100000000004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155.69999999999999</v>
      </c>
      <c r="D124" s="36">
        <v>156.01999999999998</v>
      </c>
      <c r="E124" s="36">
        <v>153.18999999999997</v>
      </c>
      <c r="F124" s="36">
        <v>150.67999999999998</v>
      </c>
      <c r="G124" s="36">
        <v>147.84999999999997</v>
      </c>
      <c r="H124" s="36">
        <v>158.52999999999997</v>
      </c>
      <c r="I124" s="36">
        <v>161.36000000000001</v>
      </c>
      <c r="J124" s="36">
        <v>163.86999999999998</v>
      </c>
      <c r="K124" s="31">
        <v>158.85</v>
      </c>
      <c r="L124" s="31">
        <v>153.51</v>
      </c>
      <c r="M124" s="31">
        <v>26.019760000000002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1459</v>
      </c>
      <c r="D125" s="36">
        <v>1457.1333333333332</v>
      </c>
      <c r="E125" s="36">
        <v>1434.1666666666665</v>
      </c>
      <c r="F125" s="36">
        <v>1409.3333333333333</v>
      </c>
      <c r="G125" s="36">
        <v>1386.3666666666666</v>
      </c>
      <c r="H125" s="36">
        <v>1481.9666666666665</v>
      </c>
      <c r="I125" s="36">
        <v>1504.9333333333332</v>
      </c>
      <c r="J125" s="36">
        <v>1529.7666666666664</v>
      </c>
      <c r="K125" s="31">
        <v>1480.1</v>
      </c>
      <c r="L125" s="31">
        <v>1432.3</v>
      </c>
      <c r="M125" s="31">
        <v>1.13784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488</v>
      </c>
      <c r="D126" s="36">
        <v>493.7166666666667</v>
      </c>
      <c r="E126" s="36">
        <v>481.03333333333342</v>
      </c>
      <c r="F126" s="36">
        <v>474.06666666666672</v>
      </c>
      <c r="G126" s="36">
        <v>461.38333333333344</v>
      </c>
      <c r="H126" s="36">
        <v>500.68333333333339</v>
      </c>
      <c r="I126" s="36">
        <v>513.36666666666667</v>
      </c>
      <c r="J126" s="36">
        <v>520.33333333333337</v>
      </c>
      <c r="K126" s="31">
        <v>506.4</v>
      </c>
      <c r="L126" s="31">
        <v>486.75</v>
      </c>
      <c r="M126" s="31">
        <v>99.717039999999997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2543.1999999999998</v>
      </c>
      <c r="D127" s="36">
        <v>2588.0666666666666</v>
      </c>
      <c r="E127" s="36">
        <v>2476.1333333333332</v>
      </c>
      <c r="F127" s="36">
        <v>2409.0666666666666</v>
      </c>
      <c r="G127" s="36">
        <v>2297.1333333333332</v>
      </c>
      <c r="H127" s="36">
        <v>2655.1333333333332</v>
      </c>
      <c r="I127" s="36">
        <v>2767.0666666666666</v>
      </c>
      <c r="J127" s="36">
        <v>2834.1333333333332</v>
      </c>
      <c r="K127" s="31">
        <v>2700</v>
      </c>
      <c r="L127" s="31">
        <v>2521</v>
      </c>
      <c r="M127" s="31">
        <v>28.276599999999998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5983.75</v>
      </c>
      <c r="D128" s="36">
        <v>6026.5666666666666</v>
      </c>
      <c r="E128" s="36">
        <v>5909.2333333333336</v>
      </c>
      <c r="F128" s="36">
        <v>5834.7166666666672</v>
      </c>
      <c r="G128" s="36">
        <v>5717.3833333333341</v>
      </c>
      <c r="H128" s="36">
        <v>6101.083333333333</v>
      </c>
      <c r="I128" s="36">
        <v>6218.416666666667</v>
      </c>
      <c r="J128" s="36">
        <v>6292.9333333333325</v>
      </c>
      <c r="K128" s="31">
        <v>6143.9</v>
      </c>
      <c r="L128" s="31">
        <v>5952.05</v>
      </c>
      <c r="M128" s="31">
        <v>7.7290900000000002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3120.95</v>
      </c>
      <c r="D129" s="36">
        <v>3118.3666666666663</v>
      </c>
      <c r="E129" s="36">
        <v>3087.7833333333328</v>
      </c>
      <c r="F129" s="36">
        <v>3054.6166666666663</v>
      </c>
      <c r="G129" s="36">
        <v>3024.0333333333328</v>
      </c>
      <c r="H129" s="36">
        <v>3151.5333333333328</v>
      </c>
      <c r="I129" s="36">
        <v>3182.1166666666659</v>
      </c>
      <c r="J129" s="36">
        <v>3215.2833333333328</v>
      </c>
      <c r="K129" s="31">
        <v>3148.95</v>
      </c>
      <c r="L129" s="31">
        <v>3085.2</v>
      </c>
      <c r="M129" s="31">
        <v>3.0670199999999999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4128.95</v>
      </c>
      <c r="D130" s="36">
        <v>4118.7833333333328</v>
      </c>
      <c r="E130" s="36">
        <v>4061.1666666666661</v>
      </c>
      <c r="F130" s="36">
        <v>3993.3833333333332</v>
      </c>
      <c r="G130" s="36">
        <v>3935.7666666666664</v>
      </c>
      <c r="H130" s="36">
        <v>4186.5666666666657</v>
      </c>
      <c r="I130" s="36">
        <v>4244.1833333333325</v>
      </c>
      <c r="J130" s="36">
        <v>4311.9666666666653</v>
      </c>
      <c r="K130" s="31">
        <v>4176.3999999999996</v>
      </c>
      <c r="L130" s="31">
        <v>4051</v>
      </c>
      <c r="M130" s="31">
        <v>1.7963800000000001</v>
      </c>
      <c r="N130" s="1"/>
      <c r="O130" s="1"/>
    </row>
    <row r="131" spans="1:15" ht="12.75" customHeight="1">
      <c r="A131" s="33">
        <v>121</v>
      </c>
      <c r="B131" s="53" t="s">
        <v>827</v>
      </c>
      <c r="C131" s="31">
        <v>1672.55</v>
      </c>
      <c r="D131" s="36">
        <v>1670.0166666666667</v>
      </c>
      <c r="E131" s="36">
        <v>1633.8333333333333</v>
      </c>
      <c r="F131" s="36">
        <v>1595.1166666666666</v>
      </c>
      <c r="G131" s="36">
        <v>1558.9333333333332</v>
      </c>
      <c r="H131" s="36">
        <v>1708.7333333333333</v>
      </c>
      <c r="I131" s="36">
        <v>1744.9166666666667</v>
      </c>
      <c r="J131" s="36">
        <v>1783.6333333333334</v>
      </c>
      <c r="K131" s="31">
        <v>1706.2</v>
      </c>
      <c r="L131" s="31">
        <v>1631.3</v>
      </c>
      <c r="M131" s="31">
        <v>0.34139000000000003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1010.95</v>
      </c>
      <c r="D132" s="36">
        <v>1019.5499999999998</v>
      </c>
      <c r="E132" s="36">
        <v>998.59999999999968</v>
      </c>
      <c r="F132" s="36">
        <v>986.24999999999989</v>
      </c>
      <c r="G132" s="36">
        <v>965.29999999999973</v>
      </c>
      <c r="H132" s="36">
        <v>1031.8999999999996</v>
      </c>
      <c r="I132" s="36">
        <v>1052.8499999999997</v>
      </c>
      <c r="J132" s="36">
        <v>1065.1999999999996</v>
      </c>
      <c r="K132" s="31">
        <v>1040.5</v>
      </c>
      <c r="L132" s="31">
        <v>1007.2</v>
      </c>
      <c r="M132" s="31">
        <v>19.11619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1595.4</v>
      </c>
      <c r="D133" s="36">
        <v>1587.5166666666667</v>
      </c>
      <c r="E133" s="36">
        <v>1566.0833333333333</v>
      </c>
      <c r="F133" s="36">
        <v>1536.7666666666667</v>
      </c>
      <c r="G133" s="36">
        <v>1515.3333333333333</v>
      </c>
      <c r="H133" s="36">
        <v>1616.8333333333333</v>
      </c>
      <c r="I133" s="36">
        <v>1638.2666666666667</v>
      </c>
      <c r="J133" s="36">
        <v>1667.5833333333333</v>
      </c>
      <c r="K133" s="31">
        <v>1608.95</v>
      </c>
      <c r="L133" s="31">
        <v>1558.2</v>
      </c>
      <c r="M133" s="31">
        <v>4.7956300000000001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5102.75</v>
      </c>
      <c r="D134" s="36">
        <v>5140.7</v>
      </c>
      <c r="E134" s="36">
        <v>5032.3999999999996</v>
      </c>
      <c r="F134" s="36">
        <v>4962.05</v>
      </c>
      <c r="G134" s="36">
        <v>4853.75</v>
      </c>
      <c r="H134" s="36">
        <v>5211.0499999999993</v>
      </c>
      <c r="I134" s="36">
        <v>5319.35</v>
      </c>
      <c r="J134" s="36">
        <v>5389.6999999999989</v>
      </c>
      <c r="K134" s="31">
        <v>5249</v>
      </c>
      <c r="L134" s="31">
        <v>5070.3500000000004</v>
      </c>
      <c r="M134" s="31">
        <v>0.25957000000000002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1284.5</v>
      </c>
      <c r="D135" s="36">
        <v>1289.2166666666667</v>
      </c>
      <c r="E135" s="36">
        <v>1273.5333333333333</v>
      </c>
      <c r="F135" s="36">
        <v>1262.5666666666666</v>
      </c>
      <c r="G135" s="36">
        <v>1246.8833333333332</v>
      </c>
      <c r="H135" s="36">
        <v>1300.1833333333334</v>
      </c>
      <c r="I135" s="36">
        <v>1315.8666666666668</v>
      </c>
      <c r="J135" s="36">
        <v>1326.8333333333335</v>
      </c>
      <c r="K135" s="31">
        <v>1304.9000000000001</v>
      </c>
      <c r="L135" s="31">
        <v>1278.25</v>
      </c>
      <c r="M135" s="31">
        <v>1.6171500000000001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427.9</v>
      </c>
      <c r="D136" s="36">
        <v>428.95</v>
      </c>
      <c r="E136" s="36">
        <v>420.95</v>
      </c>
      <c r="F136" s="36">
        <v>414</v>
      </c>
      <c r="G136" s="36">
        <v>406</v>
      </c>
      <c r="H136" s="36">
        <v>435.9</v>
      </c>
      <c r="I136" s="36">
        <v>443.9</v>
      </c>
      <c r="J136" s="36">
        <v>450.84999999999997</v>
      </c>
      <c r="K136" s="31">
        <v>436.95</v>
      </c>
      <c r="L136" s="31">
        <v>422</v>
      </c>
      <c r="M136" s="31">
        <v>42.57649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3559.45</v>
      </c>
      <c r="D137" s="36">
        <v>3647.6666666666665</v>
      </c>
      <c r="E137" s="36">
        <v>3461.3833333333332</v>
      </c>
      <c r="F137" s="36">
        <v>3363.3166666666666</v>
      </c>
      <c r="G137" s="36">
        <v>3177.0333333333333</v>
      </c>
      <c r="H137" s="36">
        <v>3745.7333333333331</v>
      </c>
      <c r="I137" s="36">
        <v>3932.0166666666669</v>
      </c>
      <c r="J137" s="36">
        <v>4030.083333333333</v>
      </c>
      <c r="K137" s="31">
        <v>3833.95</v>
      </c>
      <c r="L137" s="31">
        <v>3549.6</v>
      </c>
      <c r="M137" s="31">
        <v>13.75041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1831.4</v>
      </c>
      <c r="D138" s="36">
        <v>1865.4666666666665</v>
      </c>
      <c r="E138" s="36">
        <v>1790.9333333333329</v>
      </c>
      <c r="F138" s="36">
        <v>1750.4666666666665</v>
      </c>
      <c r="G138" s="36">
        <v>1675.9333333333329</v>
      </c>
      <c r="H138" s="36">
        <v>1905.9333333333329</v>
      </c>
      <c r="I138" s="36">
        <v>1980.4666666666662</v>
      </c>
      <c r="J138" s="36">
        <v>2020.9333333333329</v>
      </c>
      <c r="K138" s="31">
        <v>1940</v>
      </c>
      <c r="L138" s="31">
        <v>1825</v>
      </c>
      <c r="M138" s="31">
        <v>23.920179999999998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975.3</v>
      </c>
      <c r="D139" s="36">
        <v>984.65</v>
      </c>
      <c r="E139" s="36">
        <v>958.65</v>
      </c>
      <c r="F139" s="36">
        <v>942</v>
      </c>
      <c r="G139" s="36">
        <v>916</v>
      </c>
      <c r="H139" s="36">
        <v>1001.3</v>
      </c>
      <c r="I139" s="36">
        <v>1027.3</v>
      </c>
      <c r="J139" s="36">
        <v>1043.9499999999998</v>
      </c>
      <c r="K139" s="31">
        <v>1010.65</v>
      </c>
      <c r="L139" s="31">
        <v>968</v>
      </c>
      <c r="M139" s="31">
        <v>0.30042000000000002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816.4</v>
      </c>
      <c r="D140" s="36">
        <v>824.13333333333333</v>
      </c>
      <c r="E140" s="36">
        <v>800.26666666666665</v>
      </c>
      <c r="F140" s="36">
        <v>784.13333333333333</v>
      </c>
      <c r="G140" s="36">
        <v>760.26666666666665</v>
      </c>
      <c r="H140" s="36">
        <v>840.26666666666665</v>
      </c>
      <c r="I140" s="36">
        <v>864.13333333333321</v>
      </c>
      <c r="J140" s="36">
        <v>880.26666666666665</v>
      </c>
      <c r="K140" s="31">
        <v>848</v>
      </c>
      <c r="L140" s="31">
        <v>808</v>
      </c>
      <c r="M140" s="31">
        <v>46.013339999999999</v>
      </c>
      <c r="N140" s="1"/>
      <c r="O140" s="1"/>
    </row>
    <row r="141" spans="1:15" ht="12.75" customHeight="1">
      <c r="A141" s="33">
        <v>131</v>
      </c>
      <c r="B141" s="53" t="s">
        <v>859</v>
      </c>
      <c r="C141" s="31">
        <v>2221</v>
      </c>
      <c r="D141" s="36">
        <v>2248.8166666666666</v>
      </c>
      <c r="E141" s="36">
        <v>2177.1833333333334</v>
      </c>
      <c r="F141" s="36">
        <v>2133.3666666666668</v>
      </c>
      <c r="G141" s="36">
        <v>2061.7333333333336</v>
      </c>
      <c r="H141" s="36">
        <v>2292.6333333333332</v>
      </c>
      <c r="I141" s="36">
        <v>2364.2666666666664</v>
      </c>
      <c r="J141" s="36">
        <v>2408.083333333333</v>
      </c>
      <c r="K141" s="31">
        <v>2320.4499999999998</v>
      </c>
      <c r="L141" s="31">
        <v>2205</v>
      </c>
      <c r="M141" s="31">
        <v>0.85189999999999999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632.9</v>
      </c>
      <c r="D142" s="36">
        <v>637.25</v>
      </c>
      <c r="E142" s="36">
        <v>627.29999999999995</v>
      </c>
      <c r="F142" s="36">
        <v>621.69999999999993</v>
      </c>
      <c r="G142" s="36">
        <v>611.74999999999989</v>
      </c>
      <c r="H142" s="36">
        <v>642.85</v>
      </c>
      <c r="I142" s="36">
        <v>652.80000000000007</v>
      </c>
      <c r="J142" s="36">
        <v>658.40000000000009</v>
      </c>
      <c r="K142" s="31">
        <v>647.20000000000005</v>
      </c>
      <c r="L142" s="31">
        <v>631.65</v>
      </c>
      <c r="M142" s="31">
        <v>21.769929999999999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1818.7</v>
      </c>
      <c r="D143" s="36">
        <v>1855.25</v>
      </c>
      <c r="E143" s="36">
        <v>1766.5</v>
      </c>
      <c r="F143" s="36">
        <v>1714.3</v>
      </c>
      <c r="G143" s="36">
        <v>1625.55</v>
      </c>
      <c r="H143" s="36">
        <v>1907.45</v>
      </c>
      <c r="I143" s="36">
        <v>1996.2</v>
      </c>
      <c r="J143" s="36">
        <v>2048.4</v>
      </c>
      <c r="K143" s="31">
        <v>1944</v>
      </c>
      <c r="L143" s="31">
        <v>1803.05</v>
      </c>
      <c r="M143" s="31">
        <v>19.732469999999999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3166.85</v>
      </c>
      <c r="D144" s="36">
        <v>3188.4333333333329</v>
      </c>
      <c r="E144" s="36">
        <v>3110.8666666666659</v>
      </c>
      <c r="F144" s="36">
        <v>3054.8833333333328</v>
      </c>
      <c r="G144" s="36">
        <v>2977.3166666666657</v>
      </c>
      <c r="H144" s="36">
        <v>3244.4166666666661</v>
      </c>
      <c r="I144" s="36">
        <v>3321.9833333333327</v>
      </c>
      <c r="J144" s="36">
        <v>3377.9666666666662</v>
      </c>
      <c r="K144" s="31">
        <v>3266</v>
      </c>
      <c r="L144" s="31">
        <v>3132.45</v>
      </c>
      <c r="M144" s="31">
        <v>5.4070600000000004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752.75</v>
      </c>
      <c r="D145" s="36">
        <v>753.61666666666679</v>
      </c>
      <c r="E145" s="36">
        <v>742.8333333333336</v>
      </c>
      <c r="F145" s="36">
        <v>732.91666666666686</v>
      </c>
      <c r="G145" s="36">
        <v>722.13333333333367</v>
      </c>
      <c r="H145" s="36">
        <v>763.53333333333353</v>
      </c>
      <c r="I145" s="36">
        <v>774.31666666666683</v>
      </c>
      <c r="J145" s="36">
        <v>784.23333333333346</v>
      </c>
      <c r="K145" s="31">
        <v>764.4</v>
      </c>
      <c r="L145" s="31">
        <v>743.7</v>
      </c>
      <c r="M145" s="31">
        <v>9.5051600000000001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2792.75</v>
      </c>
      <c r="D146" s="36">
        <v>2801.7000000000003</v>
      </c>
      <c r="E146" s="36">
        <v>2752.0500000000006</v>
      </c>
      <c r="F146" s="36">
        <v>2711.3500000000004</v>
      </c>
      <c r="G146" s="36">
        <v>2661.7000000000007</v>
      </c>
      <c r="H146" s="36">
        <v>2842.4000000000005</v>
      </c>
      <c r="I146" s="36">
        <v>2892.05</v>
      </c>
      <c r="J146" s="36">
        <v>2932.7500000000005</v>
      </c>
      <c r="K146" s="31">
        <v>2851.35</v>
      </c>
      <c r="L146" s="31">
        <v>2761</v>
      </c>
      <c r="M146" s="31">
        <v>4.9316899999999997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374.3</v>
      </c>
      <c r="D147" s="36">
        <v>376.4666666666667</v>
      </c>
      <c r="E147" s="36">
        <v>370.03333333333342</v>
      </c>
      <c r="F147" s="36">
        <v>365.76666666666671</v>
      </c>
      <c r="G147" s="36">
        <v>359.33333333333343</v>
      </c>
      <c r="H147" s="36">
        <v>380.73333333333341</v>
      </c>
      <c r="I147" s="36">
        <v>387.16666666666669</v>
      </c>
      <c r="J147" s="36">
        <v>391.43333333333339</v>
      </c>
      <c r="K147" s="31">
        <v>382.9</v>
      </c>
      <c r="L147" s="31">
        <v>372.2</v>
      </c>
      <c r="M147" s="31">
        <v>17.237349999999999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175.22</v>
      </c>
      <c r="D148" s="36">
        <v>174.18333333333331</v>
      </c>
      <c r="E148" s="36">
        <v>172.2866666666666</v>
      </c>
      <c r="F148" s="36">
        <v>169.3533333333333</v>
      </c>
      <c r="G148" s="36">
        <v>167.45666666666659</v>
      </c>
      <c r="H148" s="36">
        <v>177.11666666666662</v>
      </c>
      <c r="I148" s="36">
        <v>179.01333333333332</v>
      </c>
      <c r="J148" s="36">
        <v>181.94666666666663</v>
      </c>
      <c r="K148" s="31">
        <v>176.08</v>
      </c>
      <c r="L148" s="31">
        <v>171.25</v>
      </c>
      <c r="M148" s="31">
        <v>21.31785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4519.8</v>
      </c>
      <c r="D149" s="36">
        <v>4534.5</v>
      </c>
      <c r="E149" s="36">
        <v>4481.75</v>
      </c>
      <c r="F149" s="36">
        <v>4443.7</v>
      </c>
      <c r="G149" s="36">
        <v>4390.95</v>
      </c>
      <c r="H149" s="36">
        <v>4572.55</v>
      </c>
      <c r="I149" s="36">
        <v>4625.3</v>
      </c>
      <c r="J149" s="36">
        <v>4663.3500000000004</v>
      </c>
      <c r="K149" s="31">
        <v>4587.25</v>
      </c>
      <c r="L149" s="31">
        <v>4496.45</v>
      </c>
      <c r="M149" s="31">
        <v>2.7911700000000002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11267.2</v>
      </c>
      <c r="D150" s="36">
        <v>11474.533333333335</v>
      </c>
      <c r="E150" s="36">
        <v>11003.216666666669</v>
      </c>
      <c r="F150" s="36">
        <v>10739.233333333334</v>
      </c>
      <c r="G150" s="36">
        <v>10267.916666666668</v>
      </c>
      <c r="H150" s="36">
        <v>11738.51666666667</v>
      </c>
      <c r="I150" s="36">
        <v>12209.833333333336</v>
      </c>
      <c r="J150" s="36">
        <v>12473.816666666671</v>
      </c>
      <c r="K150" s="31">
        <v>11945.85</v>
      </c>
      <c r="L150" s="31">
        <v>11210.55</v>
      </c>
      <c r="M150" s="31">
        <v>7.7506000000000004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2993.85</v>
      </c>
      <c r="D151" s="36">
        <v>2991.2333333333336</v>
      </c>
      <c r="E151" s="36">
        <v>2962.666666666667</v>
      </c>
      <c r="F151" s="36">
        <v>2931.4833333333336</v>
      </c>
      <c r="G151" s="36">
        <v>2902.916666666667</v>
      </c>
      <c r="H151" s="36">
        <v>3022.416666666667</v>
      </c>
      <c r="I151" s="36">
        <v>3050.9833333333336</v>
      </c>
      <c r="J151" s="36">
        <v>3082.166666666667</v>
      </c>
      <c r="K151" s="31">
        <v>3019.8</v>
      </c>
      <c r="L151" s="31">
        <v>2960.05</v>
      </c>
      <c r="M151" s="31">
        <v>4.4415800000000001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6636</v>
      </c>
      <c r="D152" s="36">
        <v>6660.2333333333336</v>
      </c>
      <c r="E152" s="36">
        <v>6602.0666666666675</v>
      </c>
      <c r="F152" s="36">
        <v>6568.1333333333341</v>
      </c>
      <c r="G152" s="36">
        <v>6509.9666666666681</v>
      </c>
      <c r="H152" s="36">
        <v>6694.166666666667</v>
      </c>
      <c r="I152" s="36">
        <v>6752.333333333333</v>
      </c>
      <c r="J152" s="36">
        <v>6786.2666666666664</v>
      </c>
      <c r="K152" s="31">
        <v>6718.4</v>
      </c>
      <c r="L152" s="31">
        <v>6626.3</v>
      </c>
      <c r="M152" s="31">
        <v>1.8006800000000001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779.55</v>
      </c>
      <c r="D153" s="36">
        <v>779.18333333333339</v>
      </c>
      <c r="E153" s="36">
        <v>764.41666666666674</v>
      </c>
      <c r="F153" s="36">
        <v>749.2833333333333</v>
      </c>
      <c r="G153" s="36">
        <v>734.51666666666665</v>
      </c>
      <c r="H153" s="36">
        <v>794.31666666666683</v>
      </c>
      <c r="I153" s="36">
        <v>809.08333333333348</v>
      </c>
      <c r="J153" s="36">
        <v>824.21666666666692</v>
      </c>
      <c r="K153" s="31">
        <v>793.95</v>
      </c>
      <c r="L153" s="31">
        <v>764.05</v>
      </c>
      <c r="M153" s="31">
        <v>3.9144700000000001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397.75</v>
      </c>
      <c r="D154" s="36">
        <v>401.58333333333331</v>
      </c>
      <c r="E154" s="36">
        <v>392.16666666666663</v>
      </c>
      <c r="F154" s="36">
        <v>386.58333333333331</v>
      </c>
      <c r="G154" s="36">
        <v>377.16666666666663</v>
      </c>
      <c r="H154" s="36">
        <v>407.16666666666663</v>
      </c>
      <c r="I154" s="36">
        <v>416.58333333333326</v>
      </c>
      <c r="J154" s="36">
        <v>422.16666666666663</v>
      </c>
      <c r="K154" s="31">
        <v>411</v>
      </c>
      <c r="L154" s="31">
        <v>396</v>
      </c>
      <c r="M154" s="31">
        <v>7.0047199999999998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221.23</v>
      </c>
      <c r="D155" s="36">
        <v>222.50666666666666</v>
      </c>
      <c r="E155" s="36">
        <v>216.83333333333331</v>
      </c>
      <c r="F155" s="36">
        <v>212.43666666666667</v>
      </c>
      <c r="G155" s="36">
        <v>206.76333333333332</v>
      </c>
      <c r="H155" s="36">
        <v>226.90333333333331</v>
      </c>
      <c r="I155" s="36">
        <v>232.57666666666665</v>
      </c>
      <c r="J155" s="36">
        <v>236.9733333333333</v>
      </c>
      <c r="K155" s="31">
        <v>228.18</v>
      </c>
      <c r="L155" s="31">
        <v>218.11</v>
      </c>
      <c r="M155" s="31">
        <v>12.11956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40.07</v>
      </c>
      <c r="D156" s="36">
        <v>40.256666666666668</v>
      </c>
      <c r="E156" s="36">
        <v>39.813333333333333</v>
      </c>
      <c r="F156" s="36">
        <v>39.556666666666665</v>
      </c>
      <c r="G156" s="36">
        <v>39.11333333333333</v>
      </c>
      <c r="H156" s="36">
        <v>40.513333333333335</v>
      </c>
      <c r="I156" s="36">
        <v>40.956666666666678</v>
      </c>
      <c r="J156" s="36">
        <v>41.213333333333338</v>
      </c>
      <c r="K156" s="31">
        <v>40.700000000000003</v>
      </c>
      <c r="L156" s="31">
        <v>40</v>
      </c>
      <c r="M156" s="31">
        <v>73.485699999999994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4850.7</v>
      </c>
      <c r="D157" s="36">
        <v>4865.3</v>
      </c>
      <c r="E157" s="36">
        <v>4805.6000000000004</v>
      </c>
      <c r="F157" s="36">
        <v>4760.5</v>
      </c>
      <c r="G157" s="36">
        <v>4700.8</v>
      </c>
      <c r="H157" s="36">
        <v>4910.4000000000005</v>
      </c>
      <c r="I157" s="36">
        <v>4970.0999999999995</v>
      </c>
      <c r="J157" s="36">
        <v>5015.2000000000007</v>
      </c>
      <c r="K157" s="31">
        <v>4925</v>
      </c>
      <c r="L157" s="31">
        <v>4820.2</v>
      </c>
      <c r="M157" s="31">
        <v>6.6296900000000001</v>
      </c>
      <c r="N157" s="1"/>
      <c r="O157" s="1"/>
    </row>
    <row r="158" spans="1:15" ht="12.75" customHeight="1">
      <c r="A158" s="33">
        <v>148</v>
      </c>
      <c r="B158" s="53" t="s">
        <v>860</v>
      </c>
      <c r="C158" s="31">
        <v>641</v>
      </c>
      <c r="D158" s="36">
        <v>663.51666666666665</v>
      </c>
      <c r="E158" s="36">
        <v>610.2833333333333</v>
      </c>
      <c r="F158" s="36">
        <v>579.56666666666661</v>
      </c>
      <c r="G158" s="36">
        <v>526.33333333333326</v>
      </c>
      <c r="H158" s="36">
        <v>694.23333333333335</v>
      </c>
      <c r="I158" s="36">
        <v>747.4666666666667</v>
      </c>
      <c r="J158" s="36">
        <v>778.18333333333339</v>
      </c>
      <c r="K158" s="31">
        <v>716.75</v>
      </c>
      <c r="L158" s="31">
        <v>632.79999999999995</v>
      </c>
      <c r="M158" s="31">
        <v>44.462479999999999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667.3</v>
      </c>
      <c r="D159" s="36">
        <v>670.6</v>
      </c>
      <c r="E159" s="36">
        <v>659.2</v>
      </c>
      <c r="F159" s="36">
        <v>651.1</v>
      </c>
      <c r="G159" s="36">
        <v>639.70000000000005</v>
      </c>
      <c r="H159" s="36">
        <v>678.7</v>
      </c>
      <c r="I159" s="36">
        <v>690.09999999999991</v>
      </c>
      <c r="J159" s="36">
        <v>698.2</v>
      </c>
      <c r="K159" s="31">
        <v>682</v>
      </c>
      <c r="L159" s="31">
        <v>662.5</v>
      </c>
      <c r="M159" s="31">
        <v>0.99853999999999998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799.8</v>
      </c>
      <c r="D160" s="36">
        <v>799.63333333333333</v>
      </c>
      <c r="E160" s="36">
        <v>785.26666666666665</v>
      </c>
      <c r="F160" s="36">
        <v>770.73333333333335</v>
      </c>
      <c r="G160" s="36">
        <v>756.36666666666667</v>
      </c>
      <c r="H160" s="36">
        <v>814.16666666666663</v>
      </c>
      <c r="I160" s="36">
        <v>828.53333333333319</v>
      </c>
      <c r="J160" s="36">
        <v>843.06666666666661</v>
      </c>
      <c r="K160" s="31">
        <v>814</v>
      </c>
      <c r="L160" s="31">
        <v>785.1</v>
      </c>
      <c r="M160" s="31">
        <v>15.39748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2602.6999999999998</v>
      </c>
      <c r="D161" s="36">
        <v>2627</v>
      </c>
      <c r="E161" s="36">
        <v>2560.75</v>
      </c>
      <c r="F161" s="36">
        <v>2518.8000000000002</v>
      </c>
      <c r="G161" s="36">
        <v>2452.5500000000002</v>
      </c>
      <c r="H161" s="36">
        <v>2668.95</v>
      </c>
      <c r="I161" s="36">
        <v>2735.2</v>
      </c>
      <c r="J161" s="36">
        <v>2777.1499999999996</v>
      </c>
      <c r="K161" s="31">
        <v>2693.25</v>
      </c>
      <c r="L161" s="31">
        <v>2585.0500000000002</v>
      </c>
      <c r="M161" s="31">
        <v>1.04013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261.85000000000002</v>
      </c>
      <c r="D162" s="36">
        <v>265.06666666666666</v>
      </c>
      <c r="E162" s="36">
        <v>257.13333333333333</v>
      </c>
      <c r="F162" s="36">
        <v>252.41666666666669</v>
      </c>
      <c r="G162" s="36">
        <v>244.48333333333335</v>
      </c>
      <c r="H162" s="36">
        <v>269.7833333333333</v>
      </c>
      <c r="I162" s="36">
        <v>277.71666666666658</v>
      </c>
      <c r="J162" s="36">
        <v>282.43333333333328</v>
      </c>
      <c r="K162" s="31">
        <v>273</v>
      </c>
      <c r="L162" s="31">
        <v>260.35000000000002</v>
      </c>
      <c r="M162" s="31">
        <v>110.51723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89.58</v>
      </c>
      <c r="D163" s="36">
        <v>89.796666666666667</v>
      </c>
      <c r="E163" s="36">
        <v>89.083333333333329</v>
      </c>
      <c r="F163" s="36">
        <v>88.586666666666659</v>
      </c>
      <c r="G163" s="36">
        <v>87.873333333333321</v>
      </c>
      <c r="H163" s="36">
        <v>90.293333333333337</v>
      </c>
      <c r="I163" s="36">
        <v>91.006666666666675</v>
      </c>
      <c r="J163" s="36">
        <v>91.503333333333345</v>
      </c>
      <c r="K163" s="31">
        <v>90.51</v>
      </c>
      <c r="L163" s="31">
        <v>89.3</v>
      </c>
      <c r="M163" s="31">
        <v>32.282580000000003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1006.3</v>
      </c>
      <c r="D164" s="36">
        <v>1013.6</v>
      </c>
      <c r="E164" s="36">
        <v>995.45</v>
      </c>
      <c r="F164" s="36">
        <v>984.6</v>
      </c>
      <c r="G164" s="36">
        <v>966.45</v>
      </c>
      <c r="H164" s="36">
        <v>1024.45</v>
      </c>
      <c r="I164" s="36">
        <v>1042.5999999999999</v>
      </c>
      <c r="J164" s="36">
        <v>1053.45</v>
      </c>
      <c r="K164" s="31">
        <v>1031.75</v>
      </c>
      <c r="L164" s="31">
        <v>1002.75</v>
      </c>
      <c r="M164" s="31">
        <v>0.53610999999999998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3922.3</v>
      </c>
      <c r="D165" s="36">
        <v>3950.2333333333336</v>
      </c>
      <c r="E165" s="36">
        <v>3883.0666666666671</v>
      </c>
      <c r="F165" s="36">
        <v>3843.8333333333335</v>
      </c>
      <c r="G165" s="36">
        <v>3776.666666666667</v>
      </c>
      <c r="H165" s="36">
        <v>3989.4666666666672</v>
      </c>
      <c r="I165" s="36">
        <v>4056.6333333333332</v>
      </c>
      <c r="J165" s="36">
        <v>4095.8666666666672</v>
      </c>
      <c r="K165" s="31">
        <v>4017.4</v>
      </c>
      <c r="L165" s="31">
        <v>3911</v>
      </c>
      <c r="M165" s="31">
        <v>1.63988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540.5</v>
      </c>
      <c r="D166" s="36">
        <v>548.2166666666667</v>
      </c>
      <c r="E166" s="36">
        <v>530.28333333333342</v>
      </c>
      <c r="F166" s="36">
        <v>520.06666666666672</v>
      </c>
      <c r="G166" s="36">
        <v>502.13333333333344</v>
      </c>
      <c r="H166" s="36">
        <v>558.43333333333339</v>
      </c>
      <c r="I166" s="36">
        <v>576.36666666666679</v>
      </c>
      <c r="J166" s="36">
        <v>586.58333333333337</v>
      </c>
      <c r="K166" s="31">
        <v>566.15</v>
      </c>
      <c r="L166" s="31">
        <v>538</v>
      </c>
      <c r="M166" s="31">
        <v>68.070049999999995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485.65</v>
      </c>
      <c r="D167" s="36">
        <v>486.31666666666666</v>
      </c>
      <c r="E167" s="36">
        <v>475.33333333333331</v>
      </c>
      <c r="F167" s="36">
        <v>465.01666666666665</v>
      </c>
      <c r="G167" s="36">
        <v>454.0333333333333</v>
      </c>
      <c r="H167" s="36">
        <v>496.63333333333333</v>
      </c>
      <c r="I167" s="36">
        <v>507.61666666666667</v>
      </c>
      <c r="J167" s="36">
        <v>517.93333333333339</v>
      </c>
      <c r="K167" s="31">
        <v>497.3</v>
      </c>
      <c r="L167" s="31">
        <v>476</v>
      </c>
      <c r="M167" s="31">
        <v>1.7104200000000001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177.45</v>
      </c>
      <c r="D168" s="36">
        <v>177.81666666666669</v>
      </c>
      <c r="E168" s="36">
        <v>174.63333333333338</v>
      </c>
      <c r="F168" s="36">
        <v>171.81666666666669</v>
      </c>
      <c r="G168" s="36">
        <v>168.63333333333338</v>
      </c>
      <c r="H168" s="36">
        <v>180.63333333333338</v>
      </c>
      <c r="I168" s="36">
        <v>183.81666666666672</v>
      </c>
      <c r="J168" s="36">
        <v>186.63333333333338</v>
      </c>
      <c r="K168" s="31">
        <v>181</v>
      </c>
      <c r="L168" s="31">
        <v>175</v>
      </c>
      <c r="M168" s="31">
        <v>40.919339999999998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191.47</v>
      </c>
      <c r="D169" s="36">
        <v>193.10333333333335</v>
      </c>
      <c r="E169" s="36">
        <v>189.20666666666671</v>
      </c>
      <c r="F169" s="36">
        <v>186.94333333333336</v>
      </c>
      <c r="G169" s="36">
        <v>183.04666666666671</v>
      </c>
      <c r="H169" s="36">
        <v>195.3666666666667</v>
      </c>
      <c r="I169" s="36">
        <v>199.26333333333335</v>
      </c>
      <c r="J169" s="36">
        <v>201.5266666666667</v>
      </c>
      <c r="K169" s="31">
        <v>197</v>
      </c>
      <c r="L169" s="31">
        <v>190.84</v>
      </c>
      <c r="M169" s="31">
        <v>106.13495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1015.4</v>
      </c>
      <c r="D170" s="36">
        <v>1033.3333333333333</v>
      </c>
      <c r="E170" s="36">
        <v>990.06666666666661</v>
      </c>
      <c r="F170" s="36">
        <v>964.73333333333335</v>
      </c>
      <c r="G170" s="36">
        <v>921.4666666666667</v>
      </c>
      <c r="H170" s="36">
        <v>1058.6666666666665</v>
      </c>
      <c r="I170" s="36">
        <v>1101.9333333333334</v>
      </c>
      <c r="J170" s="36">
        <v>1127.2666666666664</v>
      </c>
      <c r="K170" s="31">
        <v>1076.5999999999999</v>
      </c>
      <c r="L170" s="31">
        <v>1008</v>
      </c>
      <c r="M170" s="31">
        <v>7.4509999999999996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5152.1000000000004</v>
      </c>
      <c r="D171" s="36">
        <v>5163.05</v>
      </c>
      <c r="E171" s="36">
        <v>5094.1500000000005</v>
      </c>
      <c r="F171" s="36">
        <v>5036.2000000000007</v>
      </c>
      <c r="G171" s="36">
        <v>4967.3000000000011</v>
      </c>
      <c r="H171" s="36">
        <v>5221</v>
      </c>
      <c r="I171" s="36">
        <v>5289.9</v>
      </c>
      <c r="J171" s="36">
        <v>5347.8499999999995</v>
      </c>
      <c r="K171" s="31">
        <v>5231.95</v>
      </c>
      <c r="L171" s="31">
        <v>5105.1000000000004</v>
      </c>
      <c r="M171" s="31">
        <v>0.40592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1537.25</v>
      </c>
      <c r="D172" s="36">
        <v>1548.7333333333333</v>
      </c>
      <c r="E172" s="36">
        <v>1509.5166666666667</v>
      </c>
      <c r="F172" s="36">
        <v>1481.7833333333333</v>
      </c>
      <c r="G172" s="36">
        <v>1442.5666666666666</v>
      </c>
      <c r="H172" s="36">
        <v>1576.4666666666667</v>
      </c>
      <c r="I172" s="36">
        <v>1615.6833333333334</v>
      </c>
      <c r="J172" s="36">
        <v>1643.4166666666667</v>
      </c>
      <c r="K172" s="31">
        <v>1587.95</v>
      </c>
      <c r="L172" s="31">
        <v>1521</v>
      </c>
      <c r="M172" s="31">
        <v>1.9517800000000001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318.10000000000002</v>
      </c>
      <c r="D173" s="36">
        <v>322.81666666666666</v>
      </c>
      <c r="E173" s="36">
        <v>311.43333333333334</v>
      </c>
      <c r="F173" s="36">
        <v>304.76666666666665</v>
      </c>
      <c r="G173" s="36">
        <v>293.38333333333333</v>
      </c>
      <c r="H173" s="36">
        <v>329.48333333333335</v>
      </c>
      <c r="I173" s="36">
        <v>340.86666666666667</v>
      </c>
      <c r="J173" s="36">
        <v>347.53333333333336</v>
      </c>
      <c r="K173" s="31">
        <v>334.2</v>
      </c>
      <c r="L173" s="31">
        <v>316.14999999999998</v>
      </c>
      <c r="M173" s="31">
        <v>14.007669999999999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244.69</v>
      </c>
      <c r="D174" s="36">
        <v>248.29333333333332</v>
      </c>
      <c r="E174" s="36">
        <v>237.99666666666667</v>
      </c>
      <c r="F174" s="36">
        <v>231.30333333333334</v>
      </c>
      <c r="G174" s="36">
        <v>221.00666666666669</v>
      </c>
      <c r="H174" s="36">
        <v>254.98666666666665</v>
      </c>
      <c r="I174" s="36">
        <v>265.2833333333333</v>
      </c>
      <c r="J174" s="36">
        <v>271.97666666666663</v>
      </c>
      <c r="K174" s="31">
        <v>258.58999999999997</v>
      </c>
      <c r="L174" s="31">
        <v>241.6</v>
      </c>
      <c r="M174" s="31">
        <v>84.600520000000003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767.65</v>
      </c>
      <c r="D175" s="36">
        <v>762.45000000000016</v>
      </c>
      <c r="E175" s="36">
        <v>750.65000000000032</v>
      </c>
      <c r="F175" s="36">
        <v>733.6500000000002</v>
      </c>
      <c r="G175" s="36">
        <v>721.85000000000036</v>
      </c>
      <c r="H175" s="36">
        <v>779.45000000000027</v>
      </c>
      <c r="I175" s="36">
        <v>791.25000000000023</v>
      </c>
      <c r="J175" s="36">
        <v>808.25000000000023</v>
      </c>
      <c r="K175" s="31">
        <v>774.25</v>
      </c>
      <c r="L175" s="31">
        <v>745.45</v>
      </c>
      <c r="M175" s="31">
        <v>4.1193600000000004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481.4</v>
      </c>
      <c r="D176" s="36">
        <v>483.34999999999997</v>
      </c>
      <c r="E176" s="36">
        <v>473.69999999999993</v>
      </c>
      <c r="F176" s="36">
        <v>465.99999999999994</v>
      </c>
      <c r="G176" s="36">
        <v>456.34999999999991</v>
      </c>
      <c r="H176" s="36">
        <v>491.04999999999995</v>
      </c>
      <c r="I176" s="36">
        <v>500.69999999999993</v>
      </c>
      <c r="J176" s="36">
        <v>508.4</v>
      </c>
      <c r="K176" s="31">
        <v>493</v>
      </c>
      <c r="L176" s="31">
        <v>475.65</v>
      </c>
      <c r="M176" s="31">
        <v>10.894729999999999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219.76</v>
      </c>
      <c r="D177" s="36">
        <v>222.54666666666665</v>
      </c>
      <c r="E177" s="36">
        <v>216.23333333333329</v>
      </c>
      <c r="F177" s="36">
        <v>212.70666666666665</v>
      </c>
      <c r="G177" s="36">
        <v>206.39333333333329</v>
      </c>
      <c r="H177" s="36">
        <v>226.0733333333333</v>
      </c>
      <c r="I177" s="36">
        <v>232.38666666666663</v>
      </c>
      <c r="J177" s="36">
        <v>235.9133333333333</v>
      </c>
      <c r="K177" s="31">
        <v>228.86</v>
      </c>
      <c r="L177" s="31">
        <v>219.02</v>
      </c>
      <c r="M177" s="31">
        <v>172.66945000000001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1409</v>
      </c>
      <c r="D178" s="36">
        <v>1411.8166666666666</v>
      </c>
      <c r="E178" s="36">
        <v>1389.3833333333332</v>
      </c>
      <c r="F178" s="36">
        <v>1369.7666666666667</v>
      </c>
      <c r="G178" s="36">
        <v>1347.3333333333333</v>
      </c>
      <c r="H178" s="36">
        <v>1431.4333333333332</v>
      </c>
      <c r="I178" s="36">
        <v>1453.8666666666666</v>
      </c>
      <c r="J178" s="36">
        <v>1473.4833333333331</v>
      </c>
      <c r="K178" s="31">
        <v>1434.25</v>
      </c>
      <c r="L178" s="31">
        <v>1392.2</v>
      </c>
      <c r="M178" s="31">
        <v>1.3405499999999999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91.94</v>
      </c>
      <c r="D179" s="36">
        <v>93.143333333333331</v>
      </c>
      <c r="E179" s="36">
        <v>90.356666666666655</v>
      </c>
      <c r="F179" s="36">
        <v>88.773333333333326</v>
      </c>
      <c r="G179" s="36">
        <v>85.98666666666665</v>
      </c>
      <c r="H179" s="36">
        <v>94.726666666666659</v>
      </c>
      <c r="I179" s="36">
        <v>97.513333333333321</v>
      </c>
      <c r="J179" s="36">
        <v>99.096666666666664</v>
      </c>
      <c r="K179" s="31">
        <v>95.93</v>
      </c>
      <c r="L179" s="31">
        <v>91.56</v>
      </c>
      <c r="M179" s="31">
        <v>243.64590000000001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2455.35</v>
      </c>
      <c r="D180" s="36">
        <v>2493.6333333333337</v>
      </c>
      <c r="E180" s="36">
        <v>2383.2666666666673</v>
      </c>
      <c r="F180" s="36">
        <v>2311.1833333333338</v>
      </c>
      <c r="G180" s="36">
        <v>2200.8166666666675</v>
      </c>
      <c r="H180" s="36">
        <v>2565.7166666666672</v>
      </c>
      <c r="I180" s="36">
        <v>2676.083333333333</v>
      </c>
      <c r="J180" s="36">
        <v>2748.166666666667</v>
      </c>
      <c r="K180" s="31">
        <v>2604</v>
      </c>
      <c r="L180" s="31">
        <v>2421.5500000000002</v>
      </c>
      <c r="M180" s="31">
        <v>18.58841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384.85</v>
      </c>
      <c r="D181" s="36">
        <v>391.8</v>
      </c>
      <c r="E181" s="36">
        <v>375.65000000000003</v>
      </c>
      <c r="F181" s="36">
        <v>366.45000000000005</v>
      </c>
      <c r="G181" s="36">
        <v>350.30000000000007</v>
      </c>
      <c r="H181" s="36">
        <v>401</v>
      </c>
      <c r="I181" s="36">
        <v>417.15</v>
      </c>
      <c r="J181" s="36">
        <v>426.34999999999997</v>
      </c>
      <c r="K181" s="31">
        <v>407.95</v>
      </c>
      <c r="L181" s="31">
        <v>382.6</v>
      </c>
      <c r="M181" s="31">
        <v>22.097149999999999</v>
      </c>
      <c r="N181" s="1"/>
      <c r="O181" s="1"/>
    </row>
    <row r="182" spans="1:15" ht="12.75" customHeight="1">
      <c r="A182" s="33">
        <v>172</v>
      </c>
      <c r="B182" s="53" t="s">
        <v>828</v>
      </c>
      <c r="C182" s="31">
        <v>7683.9</v>
      </c>
      <c r="D182" s="36">
        <v>7767.95</v>
      </c>
      <c r="E182" s="36">
        <v>7550.95</v>
      </c>
      <c r="F182" s="36">
        <v>7418</v>
      </c>
      <c r="G182" s="36">
        <v>7201</v>
      </c>
      <c r="H182" s="36">
        <v>7900.9</v>
      </c>
      <c r="I182" s="36">
        <v>8117.9</v>
      </c>
      <c r="J182" s="36">
        <v>8250.8499999999985</v>
      </c>
      <c r="K182" s="31">
        <v>7984.95</v>
      </c>
      <c r="L182" s="31">
        <v>7635</v>
      </c>
      <c r="M182" s="31">
        <v>0.18190999999999999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1990.6</v>
      </c>
      <c r="D183" s="36">
        <v>1987.5666666666666</v>
      </c>
      <c r="E183" s="36">
        <v>1966.3833333333332</v>
      </c>
      <c r="F183" s="36">
        <v>1942.1666666666665</v>
      </c>
      <c r="G183" s="36">
        <v>1920.9833333333331</v>
      </c>
      <c r="H183" s="36">
        <v>2011.7833333333333</v>
      </c>
      <c r="I183" s="36">
        <v>2032.9666666666667</v>
      </c>
      <c r="J183" s="36">
        <v>2057.1833333333334</v>
      </c>
      <c r="K183" s="31">
        <v>2008.75</v>
      </c>
      <c r="L183" s="31">
        <v>1963.35</v>
      </c>
      <c r="M183" s="31">
        <v>1.15987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2573.15</v>
      </c>
      <c r="D184" s="36">
        <v>2567.0499999999997</v>
      </c>
      <c r="E184" s="36">
        <v>2547.0999999999995</v>
      </c>
      <c r="F184" s="36">
        <v>2521.0499999999997</v>
      </c>
      <c r="G184" s="36">
        <v>2501.0999999999995</v>
      </c>
      <c r="H184" s="36">
        <v>2593.0999999999995</v>
      </c>
      <c r="I184" s="36">
        <v>2613.0499999999993</v>
      </c>
      <c r="J184" s="36">
        <v>2639.0999999999995</v>
      </c>
      <c r="K184" s="31">
        <v>2587</v>
      </c>
      <c r="L184" s="31">
        <v>2541</v>
      </c>
      <c r="M184" s="31">
        <v>0.79069999999999996</v>
      </c>
      <c r="N184" s="1"/>
      <c r="O184" s="1"/>
    </row>
    <row r="185" spans="1:15" ht="12.75" customHeight="1">
      <c r="A185" s="33">
        <v>175</v>
      </c>
      <c r="B185" s="53" t="s">
        <v>829</v>
      </c>
      <c r="C185" s="31">
        <v>847.35</v>
      </c>
      <c r="D185" s="36">
        <v>845.1</v>
      </c>
      <c r="E185" s="36">
        <v>838.25</v>
      </c>
      <c r="F185" s="36">
        <v>829.15</v>
      </c>
      <c r="G185" s="36">
        <v>822.3</v>
      </c>
      <c r="H185" s="36">
        <v>854.2</v>
      </c>
      <c r="I185" s="36">
        <v>861.05000000000018</v>
      </c>
      <c r="J185" s="36">
        <v>870.15000000000009</v>
      </c>
      <c r="K185" s="31">
        <v>851.95</v>
      </c>
      <c r="L185" s="31">
        <v>836</v>
      </c>
      <c r="M185" s="31">
        <v>2.9102299999999999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1412.95</v>
      </c>
      <c r="D186" s="36">
        <v>1404.5166666666664</v>
      </c>
      <c r="E186" s="36">
        <v>1391.5333333333328</v>
      </c>
      <c r="F186" s="36">
        <v>1370.1166666666663</v>
      </c>
      <c r="G186" s="36">
        <v>1357.1333333333328</v>
      </c>
      <c r="H186" s="36">
        <v>1425.9333333333329</v>
      </c>
      <c r="I186" s="36">
        <v>1438.9166666666665</v>
      </c>
      <c r="J186" s="36">
        <v>1460.333333333333</v>
      </c>
      <c r="K186" s="31">
        <v>1417.5</v>
      </c>
      <c r="L186" s="31">
        <v>1383.1</v>
      </c>
      <c r="M186" s="31">
        <v>7.4752799999999997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1204.3</v>
      </c>
      <c r="D187" s="36">
        <v>1206.2166666666665</v>
      </c>
      <c r="E187" s="36">
        <v>1198.0333333333328</v>
      </c>
      <c r="F187" s="36">
        <v>1191.7666666666664</v>
      </c>
      <c r="G187" s="36">
        <v>1183.5833333333328</v>
      </c>
      <c r="H187" s="36">
        <v>1212.4833333333329</v>
      </c>
      <c r="I187" s="36">
        <v>1220.6666666666667</v>
      </c>
      <c r="J187" s="36">
        <v>1226.9333333333329</v>
      </c>
      <c r="K187" s="31">
        <v>1214.4000000000001</v>
      </c>
      <c r="L187" s="31">
        <v>1199.95</v>
      </c>
      <c r="M187" s="31">
        <v>5.4456100000000003</v>
      </c>
      <c r="N187" s="1"/>
      <c r="O187" s="1"/>
    </row>
    <row r="188" spans="1:15" ht="12.75" customHeight="1">
      <c r="A188" s="33">
        <v>178</v>
      </c>
      <c r="B188" s="53" t="s">
        <v>830</v>
      </c>
      <c r="C188" s="31">
        <v>1087.6500000000001</v>
      </c>
      <c r="D188" s="36">
        <v>1098.9166666666667</v>
      </c>
      <c r="E188" s="36">
        <v>1070.9333333333334</v>
      </c>
      <c r="F188" s="36">
        <v>1054.2166666666667</v>
      </c>
      <c r="G188" s="36">
        <v>1026.2333333333333</v>
      </c>
      <c r="H188" s="36">
        <v>1115.6333333333334</v>
      </c>
      <c r="I188" s="36">
        <v>1143.6166666666666</v>
      </c>
      <c r="J188" s="36">
        <v>1160.3333333333335</v>
      </c>
      <c r="K188" s="31">
        <v>1126.9000000000001</v>
      </c>
      <c r="L188" s="31">
        <v>1082.2</v>
      </c>
      <c r="M188" s="31">
        <v>3.4063099999999999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4208.3999999999996</v>
      </c>
      <c r="D189" s="36">
        <v>4227.1333333333332</v>
      </c>
      <c r="E189" s="36">
        <v>4151.2666666666664</v>
      </c>
      <c r="F189" s="36">
        <v>4094.1333333333332</v>
      </c>
      <c r="G189" s="36">
        <v>4018.2666666666664</v>
      </c>
      <c r="H189" s="36">
        <v>4284.2666666666664</v>
      </c>
      <c r="I189" s="36">
        <v>4360.1333333333332</v>
      </c>
      <c r="J189" s="36">
        <v>4417.2666666666664</v>
      </c>
      <c r="K189" s="31">
        <v>4303</v>
      </c>
      <c r="L189" s="31">
        <v>4170</v>
      </c>
      <c r="M189" s="31">
        <v>1.1445700000000001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1451.9</v>
      </c>
      <c r="D190" s="36">
        <v>1454.9333333333334</v>
      </c>
      <c r="E190" s="36">
        <v>1432.9166666666667</v>
      </c>
      <c r="F190" s="36">
        <v>1413.9333333333334</v>
      </c>
      <c r="G190" s="36">
        <v>1391.9166666666667</v>
      </c>
      <c r="H190" s="36">
        <v>1473.9166666666667</v>
      </c>
      <c r="I190" s="36">
        <v>1495.9333333333332</v>
      </c>
      <c r="J190" s="36">
        <v>1514.9166666666667</v>
      </c>
      <c r="K190" s="31">
        <v>1476.95</v>
      </c>
      <c r="L190" s="31">
        <v>1435.95</v>
      </c>
      <c r="M190" s="31">
        <v>12.065530000000001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880.7</v>
      </c>
      <c r="D191" s="36">
        <v>881.56666666666661</v>
      </c>
      <c r="E191" s="36">
        <v>873.13333333333321</v>
      </c>
      <c r="F191" s="36">
        <v>865.56666666666661</v>
      </c>
      <c r="G191" s="36">
        <v>857.13333333333321</v>
      </c>
      <c r="H191" s="36">
        <v>889.13333333333321</v>
      </c>
      <c r="I191" s="36">
        <v>897.56666666666661</v>
      </c>
      <c r="J191" s="36">
        <v>905.13333333333321</v>
      </c>
      <c r="K191" s="31">
        <v>890</v>
      </c>
      <c r="L191" s="31">
        <v>874</v>
      </c>
      <c r="M191" s="31">
        <v>2.3931100000000001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3245.75</v>
      </c>
      <c r="D192" s="36">
        <v>3286.1333333333332</v>
      </c>
      <c r="E192" s="36">
        <v>3199.6166666666663</v>
      </c>
      <c r="F192" s="36">
        <v>3153.4833333333331</v>
      </c>
      <c r="G192" s="36">
        <v>3066.9666666666662</v>
      </c>
      <c r="H192" s="36">
        <v>3332.2666666666664</v>
      </c>
      <c r="I192" s="36">
        <v>3418.7833333333328</v>
      </c>
      <c r="J192" s="36">
        <v>3464.9166666666665</v>
      </c>
      <c r="K192" s="31">
        <v>3372.65</v>
      </c>
      <c r="L192" s="31">
        <v>3240</v>
      </c>
      <c r="M192" s="31">
        <v>3.72248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503</v>
      </c>
      <c r="D193" s="36">
        <v>507.14999999999992</v>
      </c>
      <c r="E193" s="36">
        <v>496.49999999999989</v>
      </c>
      <c r="F193" s="36">
        <v>489.99999999999994</v>
      </c>
      <c r="G193" s="36">
        <v>479.34999999999991</v>
      </c>
      <c r="H193" s="36">
        <v>513.64999999999986</v>
      </c>
      <c r="I193" s="36">
        <v>524.29999999999984</v>
      </c>
      <c r="J193" s="36">
        <v>530.79999999999984</v>
      </c>
      <c r="K193" s="31">
        <v>517.79999999999995</v>
      </c>
      <c r="L193" s="31">
        <v>500.65</v>
      </c>
      <c r="M193" s="31">
        <v>9.6192399999999996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531.29999999999995</v>
      </c>
      <c r="D194" s="36">
        <v>536.11666666666667</v>
      </c>
      <c r="E194" s="36">
        <v>522.18333333333339</v>
      </c>
      <c r="F194" s="36">
        <v>513.06666666666672</v>
      </c>
      <c r="G194" s="36">
        <v>499.13333333333344</v>
      </c>
      <c r="H194" s="36">
        <v>545.23333333333335</v>
      </c>
      <c r="I194" s="36">
        <v>559.16666666666652</v>
      </c>
      <c r="J194" s="36">
        <v>568.2833333333333</v>
      </c>
      <c r="K194" s="31">
        <v>550.04999999999995</v>
      </c>
      <c r="L194" s="31">
        <v>527</v>
      </c>
      <c r="M194" s="31">
        <v>6.7769399999999997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2743</v>
      </c>
      <c r="D195" s="36">
        <v>2755.8166666666671</v>
      </c>
      <c r="E195" s="36">
        <v>2721.6833333333343</v>
      </c>
      <c r="F195" s="36">
        <v>2700.3666666666672</v>
      </c>
      <c r="G195" s="36">
        <v>2666.2333333333345</v>
      </c>
      <c r="H195" s="36">
        <v>2777.1333333333341</v>
      </c>
      <c r="I195" s="36">
        <v>2811.2666666666664</v>
      </c>
      <c r="J195" s="36">
        <v>2832.5833333333339</v>
      </c>
      <c r="K195" s="31">
        <v>2789.95</v>
      </c>
      <c r="L195" s="31">
        <v>2734.5</v>
      </c>
      <c r="M195" s="31">
        <v>4.24329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1294.7</v>
      </c>
      <c r="D196" s="36">
        <v>1310.8666666666668</v>
      </c>
      <c r="E196" s="36">
        <v>1273.5833333333335</v>
      </c>
      <c r="F196" s="36">
        <v>1252.4666666666667</v>
      </c>
      <c r="G196" s="36">
        <v>1215.1833333333334</v>
      </c>
      <c r="H196" s="36">
        <v>1331.9833333333336</v>
      </c>
      <c r="I196" s="36">
        <v>1369.2666666666669</v>
      </c>
      <c r="J196" s="36">
        <v>1390.3833333333337</v>
      </c>
      <c r="K196" s="31">
        <v>1348.15</v>
      </c>
      <c r="L196" s="31">
        <v>1289.75</v>
      </c>
      <c r="M196" s="31">
        <v>14.434279999999999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2602.1</v>
      </c>
      <c r="D197" s="36">
        <v>2608.2999999999997</v>
      </c>
      <c r="E197" s="36">
        <v>2556.7999999999993</v>
      </c>
      <c r="F197" s="36">
        <v>2511.4999999999995</v>
      </c>
      <c r="G197" s="36">
        <v>2459.9999999999991</v>
      </c>
      <c r="H197" s="36">
        <v>2653.5999999999995</v>
      </c>
      <c r="I197" s="36">
        <v>2705.1000000000004</v>
      </c>
      <c r="J197" s="36">
        <v>2750.3999999999996</v>
      </c>
      <c r="K197" s="31">
        <v>2659.8</v>
      </c>
      <c r="L197" s="31">
        <v>2563</v>
      </c>
      <c r="M197" s="31">
        <v>1.6114900000000001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134.68</v>
      </c>
      <c r="D198" s="36">
        <v>136.10000000000002</v>
      </c>
      <c r="E198" s="36">
        <v>132.93000000000004</v>
      </c>
      <c r="F198" s="36">
        <v>131.18</v>
      </c>
      <c r="G198" s="36">
        <v>128.01000000000002</v>
      </c>
      <c r="H198" s="36">
        <v>137.85000000000005</v>
      </c>
      <c r="I198" s="36">
        <v>141.02000000000001</v>
      </c>
      <c r="J198" s="36">
        <v>142.77000000000007</v>
      </c>
      <c r="K198" s="31">
        <v>139.27000000000001</v>
      </c>
      <c r="L198" s="31">
        <v>134.35</v>
      </c>
      <c r="M198" s="31">
        <v>8.1551200000000001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3254.7</v>
      </c>
      <c r="D199" s="36">
        <v>3241.5166666666664</v>
      </c>
      <c r="E199" s="36">
        <v>3193.1333333333328</v>
      </c>
      <c r="F199" s="36">
        <v>3131.5666666666662</v>
      </c>
      <c r="G199" s="36">
        <v>3083.1833333333325</v>
      </c>
      <c r="H199" s="36">
        <v>3303.083333333333</v>
      </c>
      <c r="I199" s="36">
        <v>3351.4666666666662</v>
      </c>
      <c r="J199" s="36">
        <v>3413.0333333333333</v>
      </c>
      <c r="K199" s="31">
        <v>3289.9</v>
      </c>
      <c r="L199" s="31">
        <v>3179.95</v>
      </c>
      <c r="M199" s="31">
        <v>0.76600000000000001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619.20000000000005</v>
      </c>
      <c r="D200" s="36">
        <v>623.1</v>
      </c>
      <c r="E200" s="36">
        <v>608.5</v>
      </c>
      <c r="F200" s="36">
        <v>597.79999999999995</v>
      </c>
      <c r="G200" s="36">
        <v>583.19999999999993</v>
      </c>
      <c r="H200" s="36">
        <v>633.80000000000007</v>
      </c>
      <c r="I200" s="36">
        <v>648.4000000000002</v>
      </c>
      <c r="J200" s="36">
        <v>659.10000000000014</v>
      </c>
      <c r="K200" s="31">
        <v>637.70000000000005</v>
      </c>
      <c r="L200" s="31">
        <v>612.4</v>
      </c>
      <c r="M200" s="31">
        <v>11.673579999999999</v>
      </c>
      <c r="N200" s="1"/>
      <c r="O200" s="1"/>
    </row>
    <row r="201" spans="1:15" ht="12.75" customHeight="1">
      <c r="A201" s="33">
        <v>191</v>
      </c>
      <c r="B201" s="53" t="s">
        <v>861</v>
      </c>
      <c r="C201" s="31">
        <v>397.55</v>
      </c>
      <c r="D201" s="36">
        <v>400.7</v>
      </c>
      <c r="E201" s="36">
        <v>391.84999999999997</v>
      </c>
      <c r="F201" s="36">
        <v>386.15</v>
      </c>
      <c r="G201" s="36">
        <v>377.29999999999995</v>
      </c>
      <c r="H201" s="36">
        <v>406.4</v>
      </c>
      <c r="I201" s="36">
        <v>415.25</v>
      </c>
      <c r="J201" s="36">
        <v>420.95</v>
      </c>
      <c r="K201" s="31">
        <v>409.55</v>
      </c>
      <c r="L201" s="31">
        <v>395</v>
      </c>
      <c r="M201" s="31">
        <v>13.13228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664.15</v>
      </c>
      <c r="D202" s="36">
        <v>669.45</v>
      </c>
      <c r="E202" s="36">
        <v>654.40000000000009</v>
      </c>
      <c r="F202" s="36">
        <v>644.65000000000009</v>
      </c>
      <c r="G202" s="36">
        <v>629.60000000000014</v>
      </c>
      <c r="H202" s="36">
        <v>679.2</v>
      </c>
      <c r="I202" s="36">
        <v>694.25</v>
      </c>
      <c r="J202" s="36">
        <v>704</v>
      </c>
      <c r="K202" s="31">
        <v>684.5</v>
      </c>
      <c r="L202" s="31">
        <v>659.7</v>
      </c>
      <c r="M202" s="31">
        <v>15.320169999999999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210.4</v>
      </c>
      <c r="D203" s="36">
        <v>213.14333333333332</v>
      </c>
      <c r="E203" s="36">
        <v>205.65666666666664</v>
      </c>
      <c r="F203" s="36">
        <v>200.91333333333333</v>
      </c>
      <c r="G203" s="36">
        <v>193.42666666666665</v>
      </c>
      <c r="H203" s="36">
        <v>217.88666666666663</v>
      </c>
      <c r="I203" s="36">
        <v>225.37333333333331</v>
      </c>
      <c r="J203" s="36">
        <v>230.11666666666662</v>
      </c>
      <c r="K203" s="31">
        <v>220.63</v>
      </c>
      <c r="L203" s="31">
        <v>208.4</v>
      </c>
      <c r="M203" s="31">
        <v>51.80095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240.87</v>
      </c>
      <c r="D204" s="36">
        <v>243.47000000000003</v>
      </c>
      <c r="E204" s="36">
        <v>237.46000000000006</v>
      </c>
      <c r="F204" s="36">
        <v>234.05000000000004</v>
      </c>
      <c r="G204" s="36">
        <v>228.04000000000008</v>
      </c>
      <c r="H204" s="36">
        <v>246.88000000000005</v>
      </c>
      <c r="I204" s="36">
        <v>252.89000000000004</v>
      </c>
      <c r="J204" s="36">
        <v>256.30000000000007</v>
      </c>
      <c r="K204" s="31">
        <v>249.48</v>
      </c>
      <c r="L204" s="31">
        <v>240.06</v>
      </c>
      <c r="M204" s="31">
        <v>21.163430000000002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314.3</v>
      </c>
      <c r="D205" s="36">
        <v>316.15000000000003</v>
      </c>
      <c r="E205" s="36">
        <v>310.75000000000006</v>
      </c>
      <c r="F205" s="36">
        <v>307.20000000000005</v>
      </c>
      <c r="G205" s="36">
        <v>301.80000000000007</v>
      </c>
      <c r="H205" s="36">
        <v>319.70000000000005</v>
      </c>
      <c r="I205" s="36">
        <v>325.10000000000002</v>
      </c>
      <c r="J205" s="36">
        <v>328.65000000000003</v>
      </c>
      <c r="K205" s="31">
        <v>321.55</v>
      </c>
      <c r="L205" s="31">
        <v>312.60000000000002</v>
      </c>
      <c r="M205" s="31">
        <v>12.14789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2045.25</v>
      </c>
      <c r="D206" s="36">
        <v>2056.4666666666667</v>
      </c>
      <c r="E206" s="36">
        <v>2023.7833333333333</v>
      </c>
      <c r="F206" s="36">
        <v>2002.3166666666666</v>
      </c>
      <c r="G206" s="36">
        <v>1969.6333333333332</v>
      </c>
      <c r="H206" s="36">
        <v>2077.9333333333334</v>
      </c>
      <c r="I206" s="36">
        <v>2110.6166666666668</v>
      </c>
      <c r="J206" s="36">
        <v>2132.0833333333335</v>
      </c>
      <c r="K206" s="31">
        <v>2089.15</v>
      </c>
      <c r="L206" s="31">
        <v>2035</v>
      </c>
      <c r="M206" s="31">
        <v>0.69450999999999996</v>
      </c>
      <c r="N206" s="1"/>
      <c r="O206" s="1"/>
    </row>
    <row r="207" spans="1:15" ht="12.75" customHeight="1">
      <c r="A207" s="33">
        <v>197</v>
      </c>
      <c r="B207" s="53" t="s">
        <v>862</v>
      </c>
      <c r="C207" s="31">
        <v>590.04999999999995</v>
      </c>
      <c r="D207" s="36">
        <v>598.43333333333328</v>
      </c>
      <c r="E207" s="36">
        <v>566.61666666666656</v>
      </c>
      <c r="F207" s="36">
        <v>543.18333333333328</v>
      </c>
      <c r="G207" s="36">
        <v>511.36666666666656</v>
      </c>
      <c r="H207" s="36">
        <v>621.86666666666656</v>
      </c>
      <c r="I207" s="36">
        <v>653.68333333333339</v>
      </c>
      <c r="J207" s="36">
        <v>677.11666666666656</v>
      </c>
      <c r="K207" s="31">
        <v>630.25</v>
      </c>
      <c r="L207" s="31">
        <v>575</v>
      </c>
      <c r="M207" s="31">
        <v>30.865570000000002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1594.55</v>
      </c>
      <c r="D208" s="36">
        <v>1599.8666666666668</v>
      </c>
      <c r="E208" s="36">
        <v>1583.2833333333335</v>
      </c>
      <c r="F208" s="36">
        <v>1572.0166666666667</v>
      </c>
      <c r="G208" s="36">
        <v>1555.4333333333334</v>
      </c>
      <c r="H208" s="36">
        <v>1611.1333333333337</v>
      </c>
      <c r="I208" s="36">
        <v>1627.7166666666667</v>
      </c>
      <c r="J208" s="36">
        <v>1638.9833333333338</v>
      </c>
      <c r="K208" s="31">
        <v>1616.45</v>
      </c>
      <c r="L208" s="31">
        <v>1588.6</v>
      </c>
      <c r="M208" s="31">
        <v>56.338380000000001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4066.15</v>
      </c>
      <c r="D209" s="36">
        <v>4102.05</v>
      </c>
      <c r="E209" s="36">
        <v>4006.1000000000004</v>
      </c>
      <c r="F209" s="36">
        <v>3946.05</v>
      </c>
      <c r="G209" s="36">
        <v>3850.1000000000004</v>
      </c>
      <c r="H209" s="36">
        <v>4162.1000000000004</v>
      </c>
      <c r="I209" s="36">
        <v>4258.0499999999993</v>
      </c>
      <c r="J209" s="36">
        <v>4318.1000000000004</v>
      </c>
      <c r="K209" s="31">
        <v>4198</v>
      </c>
      <c r="L209" s="31">
        <v>4042</v>
      </c>
      <c r="M209" s="31">
        <v>5.5672899999999998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1607.3</v>
      </c>
      <c r="D210" s="36">
        <v>1611.2666666666667</v>
      </c>
      <c r="E210" s="36">
        <v>1599.5333333333333</v>
      </c>
      <c r="F210" s="36">
        <v>1591.7666666666667</v>
      </c>
      <c r="G210" s="36">
        <v>1580.0333333333333</v>
      </c>
      <c r="H210" s="36">
        <v>1619.0333333333333</v>
      </c>
      <c r="I210" s="36">
        <v>1630.7666666666664</v>
      </c>
      <c r="J210" s="36">
        <v>1638.5333333333333</v>
      </c>
      <c r="K210" s="31">
        <v>1623</v>
      </c>
      <c r="L210" s="31">
        <v>1603.5</v>
      </c>
      <c r="M210" s="31">
        <v>130.01076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635.9</v>
      </c>
      <c r="D211" s="36">
        <v>638.68333333333339</v>
      </c>
      <c r="E211" s="36">
        <v>631.36666666666679</v>
      </c>
      <c r="F211" s="36">
        <v>626.83333333333337</v>
      </c>
      <c r="G211" s="36">
        <v>619.51666666666677</v>
      </c>
      <c r="H211" s="36">
        <v>643.21666666666681</v>
      </c>
      <c r="I211" s="36">
        <v>650.53333333333342</v>
      </c>
      <c r="J211" s="36">
        <v>655.06666666666683</v>
      </c>
      <c r="K211" s="31">
        <v>646</v>
      </c>
      <c r="L211" s="31">
        <v>634.15</v>
      </c>
      <c r="M211" s="31">
        <v>24.967780000000001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115.5</v>
      </c>
      <c r="D212" s="36">
        <v>115.63333333333333</v>
      </c>
      <c r="E212" s="36">
        <v>113.71666666666665</v>
      </c>
      <c r="F212" s="36">
        <v>111.93333333333332</v>
      </c>
      <c r="G212" s="36">
        <v>110.01666666666665</v>
      </c>
      <c r="H212" s="36">
        <v>117.41666666666666</v>
      </c>
      <c r="I212" s="36">
        <v>119.33333333333334</v>
      </c>
      <c r="J212" s="36">
        <v>121.11666666666666</v>
      </c>
      <c r="K212" s="31">
        <v>117.55</v>
      </c>
      <c r="L212" s="31">
        <v>113.85</v>
      </c>
      <c r="M212" s="31">
        <v>167.67204000000001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814.85</v>
      </c>
      <c r="D213" s="36">
        <v>820.38333333333321</v>
      </c>
      <c r="E213" s="36">
        <v>806.26666666666642</v>
      </c>
      <c r="F213" s="36">
        <v>797.68333333333317</v>
      </c>
      <c r="G213" s="36">
        <v>783.56666666666638</v>
      </c>
      <c r="H213" s="36">
        <v>828.96666666666647</v>
      </c>
      <c r="I213" s="36">
        <v>843.08333333333326</v>
      </c>
      <c r="J213" s="36">
        <v>851.66666666666652</v>
      </c>
      <c r="K213" s="31">
        <v>834.5</v>
      </c>
      <c r="L213" s="31">
        <v>811.8</v>
      </c>
      <c r="M213" s="31">
        <v>7.4327500000000004</v>
      </c>
      <c r="N213" s="1"/>
      <c r="O213" s="1"/>
    </row>
    <row r="214" spans="1:15" ht="12.75" customHeight="1">
      <c r="A214" s="33">
        <v>204</v>
      </c>
      <c r="B214" s="53" t="s">
        <v>863</v>
      </c>
      <c r="C214" s="31">
        <v>1204.7</v>
      </c>
      <c r="D214" s="36">
        <v>1210.0166666666667</v>
      </c>
      <c r="E214" s="36">
        <v>1185.3333333333333</v>
      </c>
      <c r="F214" s="36">
        <v>1165.9666666666667</v>
      </c>
      <c r="G214" s="36">
        <v>1141.2833333333333</v>
      </c>
      <c r="H214" s="36">
        <v>1229.3833333333332</v>
      </c>
      <c r="I214" s="36">
        <v>1254.0666666666666</v>
      </c>
      <c r="J214" s="36">
        <v>1273.4333333333332</v>
      </c>
      <c r="K214" s="31">
        <v>1234.7</v>
      </c>
      <c r="L214" s="31">
        <v>1190.6500000000001</v>
      </c>
      <c r="M214" s="31">
        <v>0.64668999999999999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1768.5</v>
      </c>
      <c r="D215" s="36">
        <v>1809.1666666666667</v>
      </c>
      <c r="E215" s="36">
        <v>1724.3333333333335</v>
      </c>
      <c r="F215" s="36">
        <v>1680.1666666666667</v>
      </c>
      <c r="G215" s="36">
        <v>1595.3333333333335</v>
      </c>
      <c r="H215" s="36">
        <v>1853.3333333333335</v>
      </c>
      <c r="I215" s="36">
        <v>1938.166666666667</v>
      </c>
      <c r="J215" s="36">
        <v>1982.3333333333335</v>
      </c>
      <c r="K215" s="31">
        <v>1894</v>
      </c>
      <c r="L215" s="31">
        <v>1765</v>
      </c>
      <c r="M215" s="31">
        <v>19.926960000000001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5427.7</v>
      </c>
      <c r="D216" s="36">
        <v>5442.1500000000005</v>
      </c>
      <c r="E216" s="36">
        <v>5356.5500000000011</v>
      </c>
      <c r="F216" s="36">
        <v>5285.4000000000005</v>
      </c>
      <c r="G216" s="36">
        <v>5199.8000000000011</v>
      </c>
      <c r="H216" s="36">
        <v>5513.3000000000011</v>
      </c>
      <c r="I216" s="36">
        <v>5598.9000000000015</v>
      </c>
      <c r="J216" s="36">
        <v>5670.0500000000011</v>
      </c>
      <c r="K216" s="31">
        <v>5527.75</v>
      </c>
      <c r="L216" s="31">
        <v>5371</v>
      </c>
      <c r="M216" s="31">
        <v>3.70397</v>
      </c>
      <c r="N216" s="1"/>
      <c r="O216" s="1"/>
    </row>
    <row r="217" spans="1:15" ht="12.75" customHeight="1">
      <c r="A217" s="33">
        <v>207</v>
      </c>
      <c r="B217" s="53" t="s">
        <v>864</v>
      </c>
      <c r="C217" s="31">
        <v>400.75</v>
      </c>
      <c r="D217" s="36">
        <v>403.7833333333333</v>
      </c>
      <c r="E217" s="36">
        <v>392.31666666666661</v>
      </c>
      <c r="F217" s="36">
        <v>383.88333333333333</v>
      </c>
      <c r="G217" s="36">
        <v>372.41666666666663</v>
      </c>
      <c r="H217" s="36">
        <v>412.21666666666658</v>
      </c>
      <c r="I217" s="36">
        <v>423.68333333333328</v>
      </c>
      <c r="J217" s="36">
        <v>432.11666666666656</v>
      </c>
      <c r="K217" s="31">
        <v>415.25</v>
      </c>
      <c r="L217" s="31">
        <v>395.35</v>
      </c>
      <c r="M217" s="31">
        <v>12.392440000000001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663</v>
      </c>
      <c r="D218" s="36">
        <v>669.11666666666667</v>
      </c>
      <c r="E218" s="36">
        <v>652.5333333333333</v>
      </c>
      <c r="F218" s="36">
        <v>642.06666666666661</v>
      </c>
      <c r="G218" s="36">
        <v>625.48333333333323</v>
      </c>
      <c r="H218" s="36">
        <v>679.58333333333337</v>
      </c>
      <c r="I218" s="36">
        <v>696.16666666666663</v>
      </c>
      <c r="J218" s="36">
        <v>706.63333333333344</v>
      </c>
      <c r="K218" s="31">
        <v>685.7</v>
      </c>
      <c r="L218" s="31">
        <v>658.65</v>
      </c>
      <c r="M218" s="31">
        <v>62.073749999999997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4800.25</v>
      </c>
      <c r="D219" s="36">
        <v>4867.7833333333338</v>
      </c>
      <c r="E219" s="36">
        <v>4715.5666666666675</v>
      </c>
      <c r="F219" s="36">
        <v>4630.8833333333341</v>
      </c>
      <c r="G219" s="36">
        <v>4478.6666666666679</v>
      </c>
      <c r="H219" s="36">
        <v>4952.4666666666672</v>
      </c>
      <c r="I219" s="36">
        <v>5104.6833333333325</v>
      </c>
      <c r="J219" s="36">
        <v>5189.3666666666668</v>
      </c>
      <c r="K219" s="31">
        <v>5020</v>
      </c>
      <c r="L219" s="31">
        <v>4783.1000000000004</v>
      </c>
      <c r="M219" s="31">
        <v>63.732340000000001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307.8</v>
      </c>
      <c r="D220" s="36">
        <v>310.8</v>
      </c>
      <c r="E220" s="36">
        <v>303.70000000000005</v>
      </c>
      <c r="F220" s="36">
        <v>299.60000000000002</v>
      </c>
      <c r="G220" s="36">
        <v>292.50000000000006</v>
      </c>
      <c r="H220" s="36">
        <v>314.90000000000003</v>
      </c>
      <c r="I220" s="36">
        <v>322.00000000000006</v>
      </c>
      <c r="J220" s="36">
        <v>326.10000000000002</v>
      </c>
      <c r="K220" s="31">
        <v>317.89999999999998</v>
      </c>
      <c r="L220" s="31">
        <v>306.7</v>
      </c>
      <c r="M220" s="31">
        <v>55.485509999999998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341.65</v>
      </c>
      <c r="D221" s="36">
        <v>347.05</v>
      </c>
      <c r="E221" s="36">
        <v>335.20000000000005</v>
      </c>
      <c r="F221" s="36">
        <v>328.75000000000006</v>
      </c>
      <c r="G221" s="36">
        <v>316.90000000000009</v>
      </c>
      <c r="H221" s="36">
        <v>353.5</v>
      </c>
      <c r="I221" s="36">
        <v>365.35</v>
      </c>
      <c r="J221" s="36">
        <v>371.79999999999995</v>
      </c>
      <c r="K221" s="31">
        <v>358.9</v>
      </c>
      <c r="L221" s="31">
        <v>340.6</v>
      </c>
      <c r="M221" s="31">
        <v>107.63075000000001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2727</v>
      </c>
      <c r="D222" s="36">
        <v>2728.65</v>
      </c>
      <c r="E222" s="36">
        <v>2714.3</v>
      </c>
      <c r="F222" s="36">
        <v>2701.6</v>
      </c>
      <c r="G222" s="36">
        <v>2687.25</v>
      </c>
      <c r="H222" s="36">
        <v>2741.3500000000004</v>
      </c>
      <c r="I222" s="36">
        <v>2755.7</v>
      </c>
      <c r="J222" s="36">
        <v>2768.4000000000005</v>
      </c>
      <c r="K222" s="31">
        <v>2743</v>
      </c>
      <c r="L222" s="31">
        <v>2715.95</v>
      </c>
      <c r="M222" s="31">
        <v>16.68862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641.75</v>
      </c>
      <c r="D223" s="36">
        <v>643.76666666666665</v>
      </c>
      <c r="E223" s="36">
        <v>632.98333333333335</v>
      </c>
      <c r="F223" s="36">
        <v>624.2166666666667</v>
      </c>
      <c r="G223" s="36">
        <v>613.43333333333339</v>
      </c>
      <c r="H223" s="36">
        <v>652.5333333333333</v>
      </c>
      <c r="I223" s="36">
        <v>663.31666666666661</v>
      </c>
      <c r="J223" s="36">
        <v>672.08333333333326</v>
      </c>
      <c r="K223" s="31">
        <v>654.54999999999995</v>
      </c>
      <c r="L223" s="31">
        <v>635</v>
      </c>
      <c r="M223" s="31">
        <v>4.8801399999999999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11190.35</v>
      </c>
      <c r="D224" s="36">
        <v>11470.983333333332</v>
      </c>
      <c r="E224" s="36">
        <v>10796.916666666664</v>
      </c>
      <c r="F224" s="36">
        <v>10403.483333333332</v>
      </c>
      <c r="G224" s="36">
        <v>9729.4166666666642</v>
      </c>
      <c r="H224" s="36">
        <v>11864.416666666664</v>
      </c>
      <c r="I224" s="36">
        <v>12538.483333333334</v>
      </c>
      <c r="J224" s="36">
        <v>12931.916666666664</v>
      </c>
      <c r="K224" s="31">
        <v>12145.05</v>
      </c>
      <c r="L224" s="31">
        <v>11077.55</v>
      </c>
      <c r="M224" s="31">
        <v>0.86570999999999998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1078.0999999999999</v>
      </c>
      <c r="D225" s="36">
        <v>1082.3500000000001</v>
      </c>
      <c r="E225" s="36">
        <v>1064.7000000000003</v>
      </c>
      <c r="F225" s="36">
        <v>1051.3000000000002</v>
      </c>
      <c r="G225" s="36">
        <v>1033.6500000000003</v>
      </c>
      <c r="H225" s="36">
        <v>1095.7500000000002</v>
      </c>
      <c r="I225" s="36">
        <v>1113.4000000000003</v>
      </c>
      <c r="J225" s="36">
        <v>1126.8000000000002</v>
      </c>
      <c r="K225" s="31">
        <v>1100</v>
      </c>
      <c r="L225" s="31">
        <v>1068.95</v>
      </c>
      <c r="M225" s="31">
        <v>1.5923700000000001</v>
      </c>
      <c r="N225" s="1"/>
      <c r="O225" s="1"/>
    </row>
    <row r="226" spans="1:15" ht="12.75" customHeight="1">
      <c r="A226" s="33">
        <v>216</v>
      </c>
      <c r="B226" s="53" t="s">
        <v>865</v>
      </c>
      <c r="C226" s="31">
        <v>462.35</v>
      </c>
      <c r="D226" s="36">
        <v>471.41666666666669</v>
      </c>
      <c r="E226" s="36">
        <v>450.93333333333339</v>
      </c>
      <c r="F226" s="36">
        <v>439.51666666666671</v>
      </c>
      <c r="G226" s="36">
        <v>419.03333333333342</v>
      </c>
      <c r="H226" s="36">
        <v>482.83333333333337</v>
      </c>
      <c r="I226" s="36">
        <v>503.31666666666661</v>
      </c>
      <c r="J226" s="36">
        <v>514.73333333333335</v>
      </c>
      <c r="K226" s="31">
        <v>491.9</v>
      </c>
      <c r="L226" s="31">
        <v>460</v>
      </c>
      <c r="M226" s="31">
        <v>2.2295099999999999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53398.1</v>
      </c>
      <c r="D227" s="36">
        <v>53960.616666666669</v>
      </c>
      <c r="E227" s="36">
        <v>52441.333333333336</v>
      </c>
      <c r="F227" s="36">
        <v>51484.566666666666</v>
      </c>
      <c r="G227" s="36">
        <v>49965.283333333333</v>
      </c>
      <c r="H227" s="36">
        <v>54917.383333333339</v>
      </c>
      <c r="I227" s="36">
        <v>56436.666666666664</v>
      </c>
      <c r="J227" s="36">
        <v>57393.433333333342</v>
      </c>
      <c r="K227" s="31">
        <v>55479.9</v>
      </c>
      <c r="L227" s="31">
        <v>53003.85</v>
      </c>
      <c r="M227" s="31">
        <v>4.2479999999999997E-2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318</v>
      </c>
      <c r="D228" s="36">
        <v>318.2</v>
      </c>
      <c r="E228" s="36">
        <v>308.79999999999995</v>
      </c>
      <c r="F228" s="36">
        <v>299.59999999999997</v>
      </c>
      <c r="G228" s="36">
        <v>290.19999999999993</v>
      </c>
      <c r="H228" s="36">
        <v>327.39999999999998</v>
      </c>
      <c r="I228" s="36">
        <v>336.79999999999995</v>
      </c>
      <c r="J228" s="36">
        <v>346</v>
      </c>
      <c r="K228" s="31">
        <v>327.60000000000002</v>
      </c>
      <c r="L228" s="31">
        <v>309</v>
      </c>
      <c r="M228" s="31">
        <v>230.28906000000001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1248.6500000000001</v>
      </c>
      <c r="D229" s="36">
        <v>1246.4666666666667</v>
      </c>
      <c r="E229" s="36">
        <v>1242.4333333333334</v>
      </c>
      <c r="F229" s="36">
        <v>1236.2166666666667</v>
      </c>
      <c r="G229" s="36">
        <v>1232.1833333333334</v>
      </c>
      <c r="H229" s="36">
        <v>1252.6833333333334</v>
      </c>
      <c r="I229" s="36">
        <v>1256.7166666666667</v>
      </c>
      <c r="J229" s="36">
        <v>1262.9333333333334</v>
      </c>
      <c r="K229" s="31">
        <v>1250.5</v>
      </c>
      <c r="L229" s="31">
        <v>1240.25</v>
      </c>
      <c r="M229" s="31">
        <v>79.588170000000005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1881.4</v>
      </c>
      <c r="D230" s="36">
        <v>1888.0166666666667</v>
      </c>
      <c r="E230" s="36">
        <v>1861.5833333333333</v>
      </c>
      <c r="F230" s="36">
        <v>1841.7666666666667</v>
      </c>
      <c r="G230" s="36">
        <v>1815.3333333333333</v>
      </c>
      <c r="H230" s="36">
        <v>1907.8333333333333</v>
      </c>
      <c r="I230" s="36">
        <v>1934.2666666666667</v>
      </c>
      <c r="J230" s="36">
        <v>1954.0833333333333</v>
      </c>
      <c r="K230" s="31">
        <v>1914.45</v>
      </c>
      <c r="L230" s="31">
        <v>1868.2</v>
      </c>
      <c r="M230" s="31">
        <v>6.48489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643.4</v>
      </c>
      <c r="D231" s="36">
        <v>644.61666666666667</v>
      </c>
      <c r="E231" s="36">
        <v>636.2833333333333</v>
      </c>
      <c r="F231" s="36">
        <v>629.16666666666663</v>
      </c>
      <c r="G231" s="36">
        <v>620.83333333333326</v>
      </c>
      <c r="H231" s="36">
        <v>651.73333333333335</v>
      </c>
      <c r="I231" s="36">
        <v>660.06666666666661</v>
      </c>
      <c r="J231" s="36">
        <v>667.18333333333339</v>
      </c>
      <c r="K231" s="31">
        <v>652.95000000000005</v>
      </c>
      <c r="L231" s="31">
        <v>637.5</v>
      </c>
      <c r="M231" s="31">
        <v>12.839560000000001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776.7</v>
      </c>
      <c r="D232" s="36">
        <v>778.36666666666667</v>
      </c>
      <c r="E232" s="36">
        <v>771.83333333333337</v>
      </c>
      <c r="F232" s="36">
        <v>766.9666666666667</v>
      </c>
      <c r="G232" s="36">
        <v>760.43333333333339</v>
      </c>
      <c r="H232" s="36">
        <v>783.23333333333335</v>
      </c>
      <c r="I232" s="36">
        <v>789.76666666666665</v>
      </c>
      <c r="J232" s="36">
        <v>794.63333333333333</v>
      </c>
      <c r="K232" s="31">
        <v>784.9</v>
      </c>
      <c r="L232" s="31">
        <v>773.5</v>
      </c>
      <c r="M232" s="31">
        <v>1.60466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88.86</v>
      </c>
      <c r="D233" s="36">
        <v>90.756666666666661</v>
      </c>
      <c r="E233" s="36">
        <v>86.613333333333316</v>
      </c>
      <c r="F233" s="36">
        <v>84.36666666666666</v>
      </c>
      <c r="G233" s="36">
        <v>80.223333333333315</v>
      </c>
      <c r="H233" s="36">
        <v>93.003333333333316</v>
      </c>
      <c r="I233" s="36">
        <v>97.146666666666661</v>
      </c>
      <c r="J233" s="36">
        <v>99.393333333333317</v>
      </c>
      <c r="K233" s="31">
        <v>94.9</v>
      </c>
      <c r="L233" s="31">
        <v>88.51</v>
      </c>
      <c r="M233" s="31">
        <v>343.54226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76.02</v>
      </c>
      <c r="D234" s="36">
        <v>76.583333333333329</v>
      </c>
      <c r="E234" s="36">
        <v>75.286666666666662</v>
      </c>
      <c r="F234" s="36">
        <v>74.553333333333327</v>
      </c>
      <c r="G234" s="36">
        <v>73.256666666666661</v>
      </c>
      <c r="H234" s="36">
        <v>77.316666666666663</v>
      </c>
      <c r="I234" s="36">
        <v>78.613333333333316</v>
      </c>
      <c r="J234" s="36">
        <v>79.346666666666664</v>
      </c>
      <c r="K234" s="31">
        <v>77.88</v>
      </c>
      <c r="L234" s="31">
        <v>75.849999999999994</v>
      </c>
      <c r="M234" s="31">
        <v>212.74463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113.44</v>
      </c>
      <c r="D235" s="36">
        <v>114.19333333333334</v>
      </c>
      <c r="E235" s="36">
        <v>112.39666666666669</v>
      </c>
      <c r="F235" s="36">
        <v>111.35333333333335</v>
      </c>
      <c r="G235" s="36">
        <v>109.5566666666667</v>
      </c>
      <c r="H235" s="36">
        <v>115.23666666666668</v>
      </c>
      <c r="I235" s="36">
        <v>117.03333333333333</v>
      </c>
      <c r="J235" s="36">
        <v>118.07666666666667</v>
      </c>
      <c r="K235" s="31">
        <v>115.99</v>
      </c>
      <c r="L235" s="31">
        <v>113.15</v>
      </c>
      <c r="M235" s="31">
        <v>42.1496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465.3</v>
      </c>
      <c r="D236" s="36">
        <v>468.84999999999997</v>
      </c>
      <c r="E236" s="36">
        <v>457.39999999999992</v>
      </c>
      <c r="F236" s="36">
        <v>449.49999999999994</v>
      </c>
      <c r="G236" s="36">
        <v>438.0499999999999</v>
      </c>
      <c r="H236" s="36">
        <v>476.74999999999994</v>
      </c>
      <c r="I236" s="36">
        <v>488.2</v>
      </c>
      <c r="J236" s="36">
        <v>496.09999999999997</v>
      </c>
      <c r="K236" s="31">
        <v>480.3</v>
      </c>
      <c r="L236" s="31">
        <v>460.95</v>
      </c>
      <c r="M236" s="31">
        <v>13.440440000000001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66.930000000000007</v>
      </c>
      <c r="D237" s="36">
        <v>67.56</v>
      </c>
      <c r="E237" s="36">
        <v>66.02000000000001</v>
      </c>
      <c r="F237" s="36">
        <v>65.110000000000014</v>
      </c>
      <c r="G237" s="36">
        <v>63.570000000000022</v>
      </c>
      <c r="H237" s="36">
        <v>68.47</v>
      </c>
      <c r="I237" s="36">
        <v>70.009999999999991</v>
      </c>
      <c r="J237" s="36">
        <v>70.919999999999987</v>
      </c>
      <c r="K237" s="31">
        <v>69.099999999999994</v>
      </c>
      <c r="L237" s="31">
        <v>66.650000000000006</v>
      </c>
      <c r="M237" s="31">
        <v>547.62198999999998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316.10000000000002</v>
      </c>
      <c r="D238" s="36">
        <v>316.75</v>
      </c>
      <c r="E238" s="36">
        <v>304</v>
      </c>
      <c r="F238" s="36">
        <v>291.89999999999998</v>
      </c>
      <c r="G238" s="36">
        <v>279.14999999999998</v>
      </c>
      <c r="H238" s="36">
        <v>328.85</v>
      </c>
      <c r="I238" s="36">
        <v>341.6</v>
      </c>
      <c r="J238" s="36">
        <v>353.70000000000005</v>
      </c>
      <c r="K238" s="31">
        <v>329.5</v>
      </c>
      <c r="L238" s="31">
        <v>304.64999999999998</v>
      </c>
      <c r="M238" s="31">
        <v>355.48908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474.55</v>
      </c>
      <c r="D239" s="36">
        <v>474.45</v>
      </c>
      <c r="E239" s="36">
        <v>469.5</v>
      </c>
      <c r="F239" s="36">
        <v>464.45</v>
      </c>
      <c r="G239" s="36">
        <v>459.5</v>
      </c>
      <c r="H239" s="36">
        <v>479.5</v>
      </c>
      <c r="I239" s="36">
        <v>484.44999999999993</v>
      </c>
      <c r="J239" s="36">
        <v>489.5</v>
      </c>
      <c r="K239" s="31">
        <v>479.4</v>
      </c>
      <c r="L239" s="31">
        <v>469.4</v>
      </c>
      <c r="M239" s="31">
        <v>249.77373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292.10000000000002</v>
      </c>
      <c r="D240" s="36">
        <v>296.25</v>
      </c>
      <c r="E240" s="36">
        <v>286</v>
      </c>
      <c r="F240" s="36">
        <v>279.89999999999998</v>
      </c>
      <c r="G240" s="36">
        <v>269.64999999999998</v>
      </c>
      <c r="H240" s="36">
        <v>302.35000000000002</v>
      </c>
      <c r="I240" s="36">
        <v>312.60000000000002</v>
      </c>
      <c r="J240" s="36">
        <v>318.70000000000005</v>
      </c>
      <c r="K240" s="31">
        <v>306.5</v>
      </c>
      <c r="L240" s="31">
        <v>290.14999999999998</v>
      </c>
      <c r="M240" s="31">
        <v>12.780239999999999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347.05</v>
      </c>
      <c r="D241" s="36">
        <v>345.73333333333329</v>
      </c>
      <c r="E241" s="36">
        <v>337.46666666666658</v>
      </c>
      <c r="F241" s="36">
        <v>327.88333333333327</v>
      </c>
      <c r="G241" s="36">
        <v>319.61666666666656</v>
      </c>
      <c r="H241" s="36">
        <v>355.31666666666661</v>
      </c>
      <c r="I241" s="36">
        <v>363.58333333333337</v>
      </c>
      <c r="J241" s="36">
        <v>373.16666666666663</v>
      </c>
      <c r="K241" s="31">
        <v>354</v>
      </c>
      <c r="L241" s="31">
        <v>336.15</v>
      </c>
      <c r="M241" s="31">
        <v>132.12165999999999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165.31</v>
      </c>
      <c r="D242" s="36">
        <v>166.95333333333335</v>
      </c>
      <c r="E242" s="36">
        <v>163.0266666666667</v>
      </c>
      <c r="F242" s="36">
        <v>160.74333333333334</v>
      </c>
      <c r="G242" s="36">
        <v>156.81666666666669</v>
      </c>
      <c r="H242" s="36">
        <v>169.23666666666671</v>
      </c>
      <c r="I242" s="36">
        <v>173.16333333333338</v>
      </c>
      <c r="J242" s="36">
        <v>175.44666666666672</v>
      </c>
      <c r="K242" s="31">
        <v>170.88</v>
      </c>
      <c r="L242" s="31">
        <v>164.67</v>
      </c>
      <c r="M242" s="31">
        <v>94.567869999999999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2798.2</v>
      </c>
      <c r="D243" s="36">
        <v>2840.6666666666665</v>
      </c>
      <c r="E243" s="36">
        <v>2738.3833333333332</v>
      </c>
      <c r="F243" s="36">
        <v>2678.5666666666666</v>
      </c>
      <c r="G243" s="36">
        <v>2576.2833333333333</v>
      </c>
      <c r="H243" s="36">
        <v>2900.4833333333331</v>
      </c>
      <c r="I243" s="36">
        <v>3002.7666666666669</v>
      </c>
      <c r="J243" s="36">
        <v>3062.583333333333</v>
      </c>
      <c r="K243" s="31">
        <v>2942.95</v>
      </c>
      <c r="L243" s="31">
        <v>2780.85</v>
      </c>
      <c r="M243" s="31">
        <v>2.6588099999999999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561.15</v>
      </c>
      <c r="D244" s="36">
        <v>562.2166666666667</v>
      </c>
      <c r="E244" s="36">
        <v>553.03333333333342</v>
      </c>
      <c r="F244" s="36">
        <v>544.91666666666674</v>
      </c>
      <c r="G244" s="36">
        <v>535.73333333333346</v>
      </c>
      <c r="H244" s="36">
        <v>570.33333333333337</v>
      </c>
      <c r="I244" s="36">
        <v>579.51666666666677</v>
      </c>
      <c r="J244" s="36">
        <v>587.63333333333333</v>
      </c>
      <c r="K244" s="31">
        <v>571.4</v>
      </c>
      <c r="L244" s="31">
        <v>554.1</v>
      </c>
      <c r="M244" s="31">
        <v>12.337339999999999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169.07</v>
      </c>
      <c r="D245" s="36">
        <v>170.32</v>
      </c>
      <c r="E245" s="36">
        <v>167.25</v>
      </c>
      <c r="F245" s="36">
        <v>165.43</v>
      </c>
      <c r="G245" s="36">
        <v>162.36000000000001</v>
      </c>
      <c r="H245" s="36">
        <v>172.14</v>
      </c>
      <c r="I245" s="36">
        <v>175.20999999999998</v>
      </c>
      <c r="J245" s="36">
        <v>177.02999999999997</v>
      </c>
      <c r="K245" s="31">
        <v>173.39</v>
      </c>
      <c r="L245" s="31">
        <v>168.5</v>
      </c>
      <c r="M245" s="31">
        <v>107.33712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577.9</v>
      </c>
      <c r="D246" s="36">
        <v>577.31666666666672</v>
      </c>
      <c r="E246" s="36">
        <v>571.63333333333344</v>
      </c>
      <c r="F246" s="36">
        <v>565.36666666666667</v>
      </c>
      <c r="G246" s="36">
        <v>559.68333333333339</v>
      </c>
      <c r="H246" s="36">
        <v>583.58333333333348</v>
      </c>
      <c r="I246" s="36">
        <v>589.26666666666665</v>
      </c>
      <c r="J246" s="36">
        <v>595.53333333333353</v>
      </c>
      <c r="K246" s="31">
        <v>583</v>
      </c>
      <c r="L246" s="31">
        <v>571.04999999999995</v>
      </c>
      <c r="M246" s="31">
        <v>31.39415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165.49</v>
      </c>
      <c r="D247" s="36">
        <v>167.17999999999998</v>
      </c>
      <c r="E247" s="36">
        <v>163.45999999999995</v>
      </c>
      <c r="F247" s="36">
        <v>161.42999999999998</v>
      </c>
      <c r="G247" s="36">
        <v>157.70999999999995</v>
      </c>
      <c r="H247" s="36">
        <v>169.20999999999995</v>
      </c>
      <c r="I247" s="36">
        <v>172.92999999999998</v>
      </c>
      <c r="J247" s="36">
        <v>174.95999999999995</v>
      </c>
      <c r="K247" s="31">
        <v>170.9</v>
      </c>
      <c r="L247" s="31">
        <v>165.15</v>
      </c>
      <c r="M247" s="31">
        <v>263.61146000000002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64.48</v>
      </c>
      <c r="D248" s="36">
        <v>65.69</v>
      </c>
      <c r="E248" s="36">
        <v>62.8</v>
      </c>
      <c r="F248" s="36">
        <v>61.120000000000005</v>
      </c>
      <c r="G248" s="36">
        <v>58.230000000000004</v>
      </c>
      <c r="H248" s="36">
        <v>67.36999999999999</v>
      </c>
      <c r="I248" s="36">
        <v>70.259999999999977</v>
      </c>
      <c r="J248" s="36">
        <v>71.939999999999984</v>
      </c>
      <c r="K248" s="31">
        <v>68.58</v>
      </c>
      <c r="L248" s="31">
        <v>64.010000000000005</v>
      </c>
      <c r="M248" s="31">
        <v>261.76195999999999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989.1</v>
      </c>
      <c r="D249" s="36">
        <v>996.35</v>
      </c>
      <c r="E249" s="36">
        <v>977.75</v>
      </c>
      <c r="F249" s="36">
        <v>966.4</v>
      </c>
      <c r="G249" s="36">
        <v>947.8</v>
      </c>
      <c r="H249" s="36">
        <v>1007.7</v>
      </c>
      <c r="I249" s="36">
        <v>1026.3000000000002</v>
      </c>
      <c r="J249" s="36">
        <v>1037.6500000000001</v>
      </c>
      <c r="K249" s="31">
        <v>1014.95</v>
      </c>
      <c r="L249" s="31">
        <v>985</v>
      </c>
      <c r="M249" s="31">
        <v>31.954750000000001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205.77</v>
      </c>
      <c r="D250" s="36">
        <v>205.98333333333335</v>
      </c>
      <c r="E250" s="36">
        <v>200.48666666666671</v>
      </c>
      <c r="F250" s="36">
        <v>195.20333333333335</v>
      </c>
      <c r="G250" s="36">
        <v>189.70666666666671</v>
      </c>
      <c r="H250" s="36">
        <v>211.26666666666671</v>
      </c>
      <c r="I250" s="36">
        <v>216.76333333333338</v>
      </c>
      <c r="J250" s="36">
        <v>222.04666666666671</v>
      </c>
      <c r="K250" s="31">
        <v>211.48</v>
      </c>
      <c r="L250" s="31">
        <v>200.7</v>
      </c>
      <c r="M250" s="31">
        <v>1243.81385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1452.8</v>
      </c>
      <c r="D251" s="36">
        <v>1463.7333333333333</v>
      </c>
      <c r="E251" s="36">
        <v>1439.0666666666666</v>
      </c>
      <c r="F251" s="36">
        <v>1425.3333333333333</v>
      </c>
      <c r="G251" s="36">
        <v>1400.6666666666665</v>
      </c>
      <c r="H251" s="36">
        <v>1477.4666666666667</v>
      </c>
      <c r="I251" s="36">
        <v>1502.1333333333332</v>
      </c>
      <c r="J251" s="36">
        <v>1515.8666666666668</v>
      </c>
      <c r="K251" s="31">
        <v>1488.4</v>
      </c>
      <c r="L251" s="31">
        <v>1450</v>
      </c>
      <c r="M251" s="31">
        <v>0.72387000000000001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528.85</v>
      </c>
      <c r="D252" s="36">
        <v>530.79999999999995</v>
      </c>
      <c r="E252" s="36">
        <v>522.09999999999991</v>
      </c>
      <c r="F252" s="36">
        <v>515.34999999999991</v>
      </c>
      <c r="G252" s="36">
        <v>506.64999999999986</v>
      </c>
      <c r="H252" s="36">
        <v>537.54999999999995</v>
      </c>
      <c r="I252" s="36">
        <v>546.25</v>
      </c>
      <c r="J252" s="36">
        <v>553</v>
      </c>
      <c r="K252" s="31">
        <v>539.5</v>
      </c>
      <c r="L252" s="31">
        <v>524.04999999999995</v>
      </c>
      <c r="M252" s="31">
        <v>13.30245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409.5</v>
      </c>
      <c r="D253" s="36">
        <v>413</v>
      </c>
      <c r="E253" s="36">
        <v>401.3</v>
      </c>
      <c r="F253" s="36">
        <v>393.1</v>
      </c>
      <c r="G253" s="36">
        <v>381.40000000000003</v>
      </c>
      <c r="H253" s="36">
        <v>421.2</v>
      </c>
      <c r="I253" s="36">
        <v>432.90000000000003</v>
      </c>
      <c r="J253" s="36">
        <v>441.09999999999997</v>
      </c>
      <c r="K253" s="31">
        <v>424.7</v>
      </c>
      <c r="L253" s="31">
        <v>404.8</v>
      </c>
      <c r="M253" s="31">
        <v>184.46102999999999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1432.45</v>
      </c>
      <c r="D254" s="36">
        <v>1437.8166666666666</v>
      </c>
      <c r="E254" s="36">
        <v>1423.6333333333332</v>
      </c>
      <c r="F254" s="36">
        <v>1414.8166666666666</v>
      </c>
      <c r="G254" s="36">
        <v>1400.6333333333332</v>
      </c>
      <c r="H254" s="36">
        <v>1446.6333333333332</v>
      </c>
      <c r="I254" s="36">
        <v>1460.8166666666666</v>
      </c>
      <c r="J254" s="36">
        <v>1469.6333333333332</v>
      </c>
      <c r="K254" s="31">
        <v>1452</v>
      </c>
      <c r="L254" s="31">
        <v>1429</v>
      </c>
      <c r="M254" s="31">
        <v>29.817489999999999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6827.6</v>
      </c>
      <c r="D255" s="36">
        <v>6893.1333333333341</v>
      </c>
      <c r="E255" s="36">
        <v>6716.3166666666684</v>
      </c>
      <c r="F255" s="36">
        <v>6605.0333333333347</v>
      </c>
      <c r="G255" s="36">
        <v>6428.216666666669</v>
      </c>
      <c r="H255" s="36">
        <v>7004.4166666666679</v>
      </c>
      <c r="I255" s="36">
        <v>7181.2333333333336</v>
      </c>
      <c r="J255" s="36">
        <v>7292.5166666666673</v>
      </c>
      <c r="K255" s="31">
        <v>7069.95</v>
      </c>
      <c r="L255" s="31">
        <v>6781.85</v>
      </c>
      <c r="M255" s="31">
        <v>2.2307299999999999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1792.95</v>
      </c>
      <c r="D256" s="36">
        <v>1807.8</v>
      </c>
      <c r="E256" s="36">
        <v>1771.6</v>
      </c>
      <c r="F256" s="36">
        <v>1750.25</v>
      </c>
      <c r="G256" s="36">
        <v>1714.05</v>
      </c>
      <c r="H256" s="36">
        <v>1829.1499999999999</v>
      </c>
      <c r="I256" s="36">
        <v>1865.3500000000001</v>
      </c>
      <c r="J256" s="36">
        <v>1886.6999999999998</v>
      </c>
      <c r="K256" s="31">
        <v>1844</v>
      </c>
      <c r="L256" s="31">
        <v>1786.45</v>
      </c>
      <c r="M256" s="31">
        <v>298.19116000000002</v>
      </c>
      <c r="N256" s="1"/>
      <c r="O256" s="1"/>
    </row>
    <row r="257" spans="1:15" ht="12.75" customHeight="1">
      <c r="A257" s="33">
        <v>247</v>
      </c>
      <c r="B257" s="53" t="s">
        <v>866</v>
      </c>
      <c r="C257" s="31">
        <v>153.5</v>
      </c>
      <c r="D257" s="36">
        <v>155.19666666666666</v>
      </c>
      <c r="E257" s="36">
        <v>150.50333333333333</v>
      </c>
      <c r="F257" s="36">
        <v>147.50666666666666</v>
      </c>
      <c r="G257" s="36">
        <v>142.81333333333333</v>
      </c>
      <c r="H257" s="36">
        <v>158.19333333333333</v>
      </c>
      <c r="I257" s="36">
        <v>162.88666666666666</v>
      </c>
      <c r="J257" s="36">
        <v>165.88333333333333</v>
      </c>
      <c r="K257" s="31">
        <v>159.88999999999999</v>
      </c>
      <c r="L257" s="31">
        <v>152.19999999999999</v>
      </c>
      <c r="M257" s="31">
        <v>77.564750000000004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1070.75</v>
      </c>
      <c r="D258" s="36">
        <v>1082.9166666666667</v>
      </c>
      <c r="E258" s="36">
        <v>1050.8333333333335</v>
      </c>
      <c r="F258" s="36">
        <v>1030.9166666666667</v>
      </c>
      <c r="G258" s="36">
        <v>998.83333333333348</v>
      </c>
      <c r="H258" s="36">
        <v>1102.8333333333335</v>
      </c>
      <c r="I258" s="36">
        <v>1134.916666666667</v>
      </c>
      <c r="J258" s="36">
        <v>1154.8333333333335</v>
      </c>
      <c r="K258" s="31">
        <v>1115</v>
      </c>
      <c r="L258" s="31">
        <v>1063</v>
      </c>
      <c r="M258" s="31">
        <v>9.68553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4281.3999999999996</v>
      </c>
      <c r="D259" s="36">
        <v>4315.8666666666659</v>
      </c>
      <c r="E259" s="36">
        <v>4215.7333333333318</v>
      </c>
      <c r="F259" s="36">
        <v>4150.0666666666657</v>
      </c>
      <c r="G259" s="36">
        <v>4049.9333333333316</v>
      </c>
      <c r="H259" s="36">
        <v>4381.5333333333319</v>
      </c>
      <c r="I259" s="36">
        <v>4481.6666666666652</v>
      </c>
      <c r="J259" s="36">
        <v>4547.3333333333321</v>
      </c>
      <c r="K259" s="31">
        <v>4416</v>
      </c>
      <c r="L259" s="31">
        <v>4250.2</v>
      </c>
      <c r="M259" s="31">
        <v>7.2769599999999999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1193.8</v>
      </c>
      <c r="D260" s="36">
        <v>1203.9833333333333</v>
      </c>
      <c r="E260" s="36">
        <v>1179.8166666666666</v>
      </c>
      <c r="F260" s="36">
        <v>1165.8333333333333</v>
      </c>
      <c r="G260" s="36">
        <v>1141.6666666666665</v>
      </c>
      <c r="H260" s="36">
        <v>1217.9666666666667</v>
      </c>
      <c r="I260" s="36">
        <v>1242.1333333333332</v>
      </c>
      <c r="J260" s="36">
        <v>1256.1166666666668</v>
      </c>
      <c r="K260" s="31">
        <v>1228.1500000000001</v>
      </c>
      <c r="L260" s="31">
        <v>1190</v>
      </c>
      <c r="M260" s="31">
        <v>1.78305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1790.5</v>
      </c>
      <c r="D261" s="36">
        <v>1792.1666666666667</v>
      </c>
      <c r="E261" s="36">
        <v>1770.5333333333335</v>
      </c>
      <c r="F261" s="36">
        <v>1750.5666666666668</v>
      </c>
      <c r="G261" s="36">
        <v>1728.9333333333336</v>
      </c>
      <c r="H261" s="36">
        <v>1812.1333333333334</v>
      </c>
      <c r="I261" s="36">
        <v>1833.7666666666667</v>
      </c>
      <c r="J261" s="36">
        <v>1853.7333333333333</v>
      </c>
      <c r="K261" s="31">
        <v>1813.8</v>
      </c>
      <c r="L261" s="31">
        <v>1772.2</v>
      </c>
      <c r="M261" s="31">
        <v>0.97033000000000003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4284.55</v>
      </c>
      <c r="D262" s="36">
        <v>4309.9333333333334</v>
      </c>
      <c r="E262" s="36">
        <v>4227.166666666667</v>
      </c>
      <c r="F262" s="36">
        <v>4169.7833333333338</v>
      </c>
      <c r="G262" s="36">
        <v>4087.0166666666673</v>
      </c>
      <c r="H262" s="36">
        <v>4367.3166666666666</v>
      </c>
      <c r="I262" s="36">
        <v>4450.083333333333</v>
      </c>
      <c r="J262" s="36">
        <v>4507.4666666666662</v>
      </c>
      <c r="K262" s="31">
        <v>4392.7</v>
      </c>
      <c r="L262" s="31">
        <v>4252.55</v>
      </c>
      <c r="M262" s="31">
        <v>1.0257799999999999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1947.8</v>
      </c>
      <c r="D263" s="36">
        <v>1972.6333333333332</v>
      </c>
      <c r="E263" s="36">
        <v>1901.2666666666664</v>
      </c>
      <c r="F263" s="36">
        <v>1854.7333333333331</v>
      </c>
      <c r="G263" s="36">
        <v>1783.3666666666663</v>
      </c>
      <c r="H263" s="36">
        <v>2019.1666666666665</v>
      </c>
      <c r="I263" s="36">
        <v>2090.5333333333333</v>
      </c>
      <c r="J263" s="36">
        <v>2137.0666666666666</v>
      </c>
      <c r="K263" s="31">
        <v>2044</v>
      </c>
      <c r="L263" s="31">
        <v>1926.1</v>
      </c>
      <c r="M263" s="31">
        <v>3.92374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843.9</v>
      </c>
      <c r="D264" s="36">
        <v>849.94999999999993</v>
      </c>
      <c r="E264" s="36">
        <v>833.94999999999982</v>
      </c>
      <c r="F264" s="36">
        <v>823.99999999999989</v>
      </c>
      <c r="G264" s="36">
        <v>807.99999999999977</v>
      </c>
      <c r="H264" s="36">
        <v>859.89999999999986</v>
      </c>
      <c r="I264" s="36">
        <v>875.90000000000009</v>
      </c>
      <c r="J264" s="36">
        <v>885.84999999999991</v>
      </c>
      <c r="K264" s="31">
        <v>865.95</v>
      </c>
      <c r="L264" s="31">
        <v>840</v>
      </c>
      <c r="M264" s="31">
        <v>1.0369600000000001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550.65</v>
      </c>
      <c r="D265" s="36">
        <v>565.2166666666667</v>
      </c>
      <c r="E265" s="36">
        <v>531.43333333333339</v>
      </c>
      <c r="F265" s="36">
        <v>512.2166666666667</v>
      </c>
      <c r="G265" s="36">
        <v>478.43333333333339</v>
      </c>
      <c r="H265" s="36">
        <v>584.43333333333339</v>
      </c>
      <c r="I265" s="36">
        <v>618.2166666666667</v>
      </c>
      <c r="J265" s="36">
        <v>637.43333333333339</v>
      </c>
      <c r="K265" s="31">
        <v>599</v>
      </c>
      <c r="L265" s="31">
        <v>546</v>
      </c>
      <c r="M265" s="31">
        <v>16.668119999999998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93.98</v>
      </c>
      <c r="D266" s="36">
        <v>95.09333333333332</v>
      </c>
      <c r="E266" s="36">
        <v>92.196666666666644</v>
      </c>
      <c r="F266" s="36">
        <v>90.413333333333327</v>
      </c>
      <c r="G266" s="36">
        <v>87.516666666666652</v>
      </c>
      <c r="H266" s="36">
        <v>96.876666666666637</v>
      </c>
      <c r="I266" s="36">
        <v>99.773333333333312</v>
      </c>
      <c r="J266" s="36">
        <v>101.55666666666663</v>
      </c>
      <c r="K266" s="31">
        <v>97.99</v>
      </c>
      <c r="L266" s="31">
        <v>93.31</v>
      </c>
      <c r="M266" s="31">
        <v>25.98686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705</v>
      </c>
      <c r="D267" s="36">
        <v>702.76666666666677</v>
      </c>
      <c r="E267" s="36">
        <v>687.78333333333353</v>
      </c>
      <c r="F267" s="36">
        <v>670.56666666666672</v>
      </c>
      <c r="G267" s="36">
        <v>655.58333333333348</v>
      </c>
      <c r="H267" s="36">
        <v>719.98333333333358</v>
      </c>
      <c r="I267" s="36">
        <v>734.96666666666692</v>
      </c>
      <c r="J267" s="36">
        <v>752.18333333333362</v>
      </c>
      <c r="K267" s="31">
        <v>717.75</v>
      </c>
      <c r="L267" s="31">
        <v>685.55</v>
      </c>
      <c r="M267" s="31">
        <v>28.843039999999998</v>
      </c>
      <c r="N267" s="1"/>
      <c r="O267" s="1"/>
    </row>
    <row r="268" spans="1:15" ht="12.75" customHeight="1">
      <c r="A268" s="33">
        <v>258</v>
      </c>
      <c r="B268" s="53" t="s">
        <v>867</v>
      </c>
      <c r="C268" s="31">
        <v>315.7</v>
      </c>
      <c r="D268" s="36">
        <v>318.83333333333331</v>
      </c>
      <c r="E268" s="36">
        <v>310.06666666666661</v>
      </c>
      <c r="F268" s="36">
        <v>304.43333333333328</v>
      </c>
      <c r="G268" s="36">
        <v>295.66666666666657</v>
      </c>
      <c r="H268" s="36">
        <v>324.46666666666664</v>
      </c>
      <c r="I268" s="36">
        <v>333.23333333333341</v>
      </c>
      <c r="J268" s="36">
        <v>338.86666666666667</v>
      </c>
      <c r="K268" s="31">
        <v>327.60000000000002</v>
      </c>
      <c r="L268" s="31">
        <v>313.2</v>
      </c>
      <c r="M268" s="31">
        <v>49.552889999999998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889.45</v>
      </c>
      <c r="D269" s="36">
        <v>901.16666666666663</v>
      </c>
      <c r="E269" s="36">
        <v>874.83333333333326</v>
      </c>
      <c r="F269" s="36">
        <v>860.21666666666658</v>
      </c>
      <c r="G269" s="36">
        <v>833.88333333333321</v>
      </c>
      <c r="H269" s="36">
        <v>915.7833333333333</v>
      </c>
      <c r="I269" s="36">
        <v>942.11666666666656</v>
      </c>
      <c r="J269" s="36">
        <v>956.73333333333335</v>
      </c>
      <c r="K269" s="31">
        <v>927.5</v>
      </c>
      <c r="L269" s="31">
        <v>886.55</v>
      </c>
      <c r="M269" s="31">
        <v>30.019729999999999</v>
      </c>
      <c r="N269" s="1"/>
      <c r="O269" s="1"/>
    </row>
    <row r="270" spans="1:15" ht="12.75" customHeight="1">
      <c r="A270" s="33">
        <v>260</v>
      </c>
      <c r="B270" s="53" t="s">
        <v>868</v>
      </c>
      <c r="C270" s="31">
        <v>819.05</v>
      </c>
      <c r="D270" s="36">
        <v>824.93333333333339</v>
      </c>
      <c r="E270" s="36">
        <v>810.11666666666679</v>
      </c>
      <c r="F270" s="36">
        <v>801.18333333333339</v>
      </c>
      <c r="G270" s="36">
        <v>786.36666666666679</v>
      </c>
      <c r="H270" s="36">
        <v>833.86666666666679</v>
      </c>
      <c r="I270" s="36">
        <v>848.68333333333339</v>
      </c>
      <c r="J270" s="36">
        <v>857.61666666666679</v>
      </c>
      <c r="K270" s="31">
        <v>839.75</v>
      </c>
      <c r="L270" s="31">
        <v>816</v>
      </c>
      <c r="M270" s="31">
        <v>0.32432</v>
      </c>
      <c r="N270" s="1"/>
      <c r="O270" s="1"/>
    </row>
    <row r="271" spans="1:15" ht="12.75" customHeight="1">
      <c r="A271" s="33">
        <v>261</v>
      </c>
      <c r="B271" s="53" t="s">
        <v>869</v>
      </c>
      <c r="C271" s="31">
        <v>110.65</v>
      </c>
      <c r="D271" s="36">
        <v>111.04666666666668</v>
      </c>
      <c r="E271" s="36">
        <v>109.39333333333336</v>
      </c>
      <c r="F271" s="36">
        <v>108.13666666666668</v>
      </c>
      <c r="G271" s="36">
        <v>106.48333333333336</v>
      </c>
      <c r="H271" s="36">
        <v>112.30333333333336</v>
      </c>
      <c r="I271" s="36">
        <v>113.95666666666666</v>
      </c>
      <c r="J271" s="36">
        <v>115.21333333333335</v>
      </c>
      <c r="K271" s="31">
        <v>112.7</v>
      </c>
      <c r="L271" s="31">
        <v>109.79</v>
      </c>
      <c r="M271" s="31">
        <v>23.768719999999998</v>
      </c>
      <c r="N271" s="1"/>
      <c r="O271" s="1"/>
    </row>
    <row r="272" spans="1:15" ht="12.75" customHeight="1">
      <c r="A272" s="33">
        <v>262</v>
      </c>
      <c r="B272" s="53" t="s">
        <v>831</v>
      </c>
      <c r="C272" s="31">
        <v>548.29999999999995</v>
      </c>
      <c r="D272" s="36">
        <v>547.76666666666654</v>
      </c>
      <c r="E272" s="36">
        <v>529.6333333333331</v>
      </c>
      <c r="F272" s="36">
        <v>510.96666666666658</v>
      </c>
      <c r="G272" s="36">
        <v>492.83333333333314</v>
      </c>
      <c r="H272" s="36">
        <v>566.43333333333305</v>
      </c>
      <c r="I272" s="36">
        <v>584.56666666666649</v>
      </c>
      <c r="J272" s="36">
        <v>603.23333333333301</v>
      </c>
      <c r="K272" s="31">
        <v>565.9</v>
      </c>
      <c r="L272" s="31">
        <v>529.1</v>
      </c>
      <c r="M272" s="31">
        <v>16.469149999999999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745.3</v>
      </c>
      <c r="D273" s="36">
        <v>759.93333333333339</v>
      </c>
      <c r="E273" s="36">
        <v>726.41666666666674</v>
      </c>
      <c r="F273" s="36">
        <v>707.5333333333333</v>
      </c>
      <c r="G273" s="36">
        <v>674.01666666666665</v>
      </c>
      <c r="H273" s="36">
        <v>778.81666666666683</v>
      </c>
      <c r="I273" s="36">
        <v>812.33333333333348</v>
      </c>
      <c r="J273" s="36">
        <v>831.21666666666692</v>
      </c>
      <c r="K273" s="31">
        <v>793.45</v>
      </c>
      <c r="L273" s="31">
        <v>741.05</v>
      </c>
      <c r="M273" s="31">
        <v>17.05068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946.35</v>
      </c>
      <c r="D274" s="36">
        <v>959.43333333333339</v>
      </c>
      <c r="E274" s="36">
        <v>931.36666666666679</v>
      </c>
      <c r="F274" s="36">
        <v>916.38333333333344</v>
      </c>
      <c r="G274" s="36">
        <v>888.31666666666683</v>
      </c>
      <c r="H274" s="36">
        <v>974.41666666666674</v>
      </c>
      <c r="I274" s="36">
        <v>1002.4833333333333</v>
      </c>
      <c r="J274" s="36">
        <v>1017.4666666666667</v>
      </c>
      <c r="K274" s="31">
        <v>987.5</v>
      </c>
      <c r="L274" s="31">
        <v>944.45</v>
      </c>
      <c r="M274" s="31">
        <v>29.740590000000001</v>
      </c>
      <c r="N274" s="1"/>
      <c r="O274" s="1"/>
    </row>
    <row r="275" spans="1:15" ht="12.75" customHeight="1">
      <c r="A275" s="33">
        <v>265</v>
      </c>
      <c r="B275" s="53" t="s">
        <v>870</v>
      </c>
      <c r="C275" s="31">
        <v>338.75</v>
      </c>
      <c r="D275" s="36">
        <v>337.59999999999997</v>
      </c>
      <c r="E275" s="36">
        <v>333.19999999999993</v>
      </c>
      <c r="F275" s="36">
        <v>327.64999999999998</v>
      </c>
      <c r="G275" s="36">
        <v>323.24999999999994</v>
      </c>
      <c r="H275" s="36">
        <v>343.14999999999992</v>
      </c>
      <c r="I275" s="36">
        <v>347.5499999999999</v>
      </c>
      <c r="J275" s="36">
        <v>353.09999999999991</v>
      </c>
      <c r="K275" s="31">
        <v>342</v>
      </c>
      <c r="L275" s="31">
        <v>332.05</v>
      </c>
      <c r="M275" s="31">
        <v>153.49322000000001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560.15</v>
      </c>
      <c r="D276" s="36">
        <v>566.55000000000007</v>
      </c>
      <c r="E276" s="36">
        <v>552.10000000000014</v>
      </c>
      <c r="F276" s="36">
        <v>544.05000000000007</v>
      </c>
      <c r="G276" s="36">
        <v>529.60000000000014</v>
      </c>
      <c r="H276" s="36">
        <v>574.60000000000014</v>
      </c>
      <c r="I276" s="36">
        <v>589.05000000000018</v>
      </c>
      <c r="J276" s="36">
        <v>597.10000000000014</v>
      </c>
      <c r="K276" s="31">
        <v>581</v>
      </c>
      <c r="L276" s="31">
        <v>558.5</v>
      </c>
      <c r="M276" s="31">
        <v>29.34487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559.5</v>
      </c>
      <c r="D277" s="36">
        <v>574.5333333333333</v>
      </c>
      <c r="E277" s="36">
        <v>538.06666666666661</v>
      </c>
      <c r="F277" s="36">
        <v>516.63333333333333</v>
      </c>
      <c r="G277" s="36">
        <v>480.16666666666663</v>
      </c>
      <c r="H277" s="36">
        <v>595.96666666666658</v>
      </c>
      <c r="I277" s="36">
        <v>632.43333333333328</v>
      </c>
      <c r="J277" s="36">
        <v>653.86666666666656</v>
      </c>
      <c r="K277" s="31">
        <v>611</v>
      </c>
      <c r="L277" s="31">
        <v>553.1</v>
      </c>
      <c r="M277" s="31">
        <v>38.528669999999998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749.55</v>
      </c>
      <c r="D278" s="36">
        <v>750.44999999999993</v>
      </c>
      <c r="E278" s="36">
        <v>700.89999999999986</v>
      </c>
      <c r="F278" s="36">
        <v>652.24999999999989</v>
      </c>
      <c r="G278" s="36">
        <v>602.69999999999982</v>
      </c>
      <c r="H278" s="36">
        <v>799.09999999999991</v>
      </c>
      <c r="I278" s="36">
        <v>848.64999999999986</v>
      </c>
      <c r="J278" s="36">
        <v>897.3</v>
      </c>
      <c r="K278" s="31">
        <v>800</v>
      </c>
      <c r="L278" s="31">
        <v>701.8</v>
      </c>
      <c r="M278" s="31">
        <v>31.54232</v>
      </c>
      <c r="N278" s="1"/>
      <c r="O278" s="1"/>
    </row>
    <row r="279" spans="1:15" ht="12.75" customHeight="1">
      <c r="A279" s="33">
        <v>269</v>
      </c>
      <c r="B279" s="53" t="s">
        <v>871</v>
      </c>
      <c r="C279" s="31">
        <v>619.65</v>
      </c>
      <c r="D279" s="36">
        <v>619.01666666666665</v>
      </c>
      <c r="E279" s="36">
        <v>598.68333333333328</v>
      </c>
      <c r="F279" s="36">
        <v>577.71666666666658</v>
      </c>
      <c r="G279" s="36">
        <v>557.38333333333321</v>
      </c>
      <c r="H279" s="36">
        <v>639.98333333333335</v>
      </c>
      <c r="I279" s="36">
        <v>660.31666666666683</v>
      </c>
      <c r="J279" s="36">
        <v>681.28333333333342</v>
      </c>
      <c r="K279" s="31">
        <v>639.35</v>
      </c>
      <c r="L279" s="31">
        <v>598.04999999999995</v>
      </c>
      <c r="M279" s="31">
        <v>24.183969999999999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1252.45</v>
      </c>
      <c r="D280" s="36">
        <v>1250.3500000000001</v>
      </c>
      <c r="E280" s="36">
        <v>1196.1000000000004</v>
      </c>
      <c r="F280" s="36">
        <v>1139.7500000000002</v>
      </c>
      <c r="G280" s="36">
        <v>1085.5000000000005</v>
      </c>
      <c r="H280" s="36">
        <v>1306.7000000000003</v>
      </c>
      <c r="I280" s="36">
        <v>1360.9499999999998</v>
      </c>
      <c r="J280" s="36">
        <v>1417.3000000000002</v>
      </c>
      <c r="K280" s="31">
        <v>1304.5999999999999</v>
      </c>
      <c r="L280" s="31">
        <v>1194</v>
      </c>
      <c r="M280" s="31">
        <v>63.909649999999999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495.9</v>
      </c>
      <c r="D281" s="36">
        <v>496.93333333333334</v>
      </c>
      <c r="E281" s="36">
        <v>490.9666666666667</v>
      </c>
      <c r="F281" s="36">
        <v>486.03333333333336</v>
      </c>
      <c r="G281" s="36">
        <v>480.06666666666672</v>
      </c>
      <c r="H281" s="36">
        <v>501.86666666666667</v>
      </c>
      <c r="I281" s="36">
        <v>507.83333333333326</v>
      </c>
      <c r="J281" s="36">
        <v>512.76666666666665</v>
      </c>
      <c r="K281" s="31">
        <v>502.9</v>
      </c>
      <c r="L281" s="31">
        <v>492</v>
      </c>
      <c r="M281" s="31">
        <v>9.0639699999999994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830.95</v>
      </c>
      <c r="D282" s="36">
        <v>838.6</v>
      </c>
      <c r="E282" s="36">
        <v>818.40000000000009</v>
      </c>
      <c r="F282" s="36">
        <v>805.85</v>
      </c>
      <c r="G282" s="36">
        <v>785.65000000000009</v>
      </c>
      <c r="H282" s="36">
        <v>851.15000000000009</v>
      </c>
      <c r="I282" s="36">
        <v>871.35000000000014</v>
      </c>
      <c r="J282" s="36">
        <v>883.90000000000009</v>
      </c>
      <c r="K282" s="31">
        <v>858.8</v>
      </c>
      <c r="L282" s="31">
        <v>826.05</v>
      </c>
      <c r="M282" s="31">
        <v>1.7469699999999999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4011.85</v>
      </c>
      <c r="D283" s="36">
        <v>4092.9</v>
      </c>
      <c r="E283" s="36">
        <v>3908.95</v>
      </c>
      <c r="F283" s="36">
        <v>3806.0499999999997</v>
      </c>
      <c r="G283" s="36">
        <v>3622.0999999999995</v>
      </c>
      <c r="H283" s="36">
        <v>4195.8</v>
      </c>
      <c r="I283" s="36">
        <v>4379.75</v>
      </c>
      <c r="J283" s="36">
        <v>4482.6500000000005</v>
      </c>
      <c r="K283" s="31">
        <v>4276.8500000000004</v>
      </c>
      <c r="L283" s="31">
        <v>3990</v>
      </c>
      <c r="M283" s="31">
        <v>5.9566800000000004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343.8</v>
      </c>
      <c r="D284" s="36">
        <v>346.41666666666669</v>
      </c>
      <c r="E284" s="36">
        <v>339.43333333333339</v>
      </c>
      <c r="F284" s="36">
        <v>335.06666666666672</v>
      </c>
      <c r="G284" s="36">
        <v>328.08333333333343</v>
      </c>
      <c r="H284" s="36">
        <v>350.78333333333336</v>
      </c>
      <c r="I284" s="36">
        <v>357.76666666666659</v>
      </c>
      <c r="J284" s="36">
        <v>362.13333333333333</v>
      </c>
      <c r="K284" s="31">
        <v>353.4</v>
      </c>
      <c r="L284" s="31">
        <v>342.05</v>
      </c>
      <c r="M284" s="31">
        <v>9.2909100000000002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1819.7</v>
      </c>
      <c r="D285" s="36">
        <v>1846.2333333333333</v>
      </c>
      <c r="E285" s="36">
        <v>1783.4666666666667</v>
      </c>
      <c r="F285" s="36">
        <v>1747.2333333333333</v>
      </c>
      <c r="G285" s="36">
        <v>1684.4666666666667</v>
      </c>
      <c r="H285" s="36">
        <v>1882.4666666666667</v>
      </c>
      <c r="I285" s="36">
        <v>1945.2333333333336</v>
      </c>
      <c r="J285" s="36">
        <v>1981.4666666666667</v>
      </c>
      <c r="K285" s="31">
        <v>1909</v>
      </c>
      <c r="L285" s="31">
        <v>1810</v>
      </c>
      <c r="M285" s="31">
        <v>19.29316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305.5</v>
      </c>
      <c r="D286" s="36">
        <v>307.38333333333333</v>
      </c>
      <c r="E286" s="36">
        <v>302.76666666666665</v>
      </c>
      <c r="F286" s="36">
        <v>300.0333333333333</v>
      </c>
      <c r="G286" s="36">
        <v>295.41666666666663</v>
      </c>
      <c r="H286" s="36">
        <v>310.11666666666667</v>
      </c>
      <c r="I286" s="36">
        <v>314.73333333333335</v>
      </c>
      <c r="J286" s="36">
        <v>317.4666666666667</v>
      </c>
      <c r="K286" s="31">
        <v>312</v>
      </c>
      <c r="L286" s="31">
        <v>304.64999999999998</v>
      </c>
      <c r="M286" s="31">
        <v>6.2715699999999996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4735.55</v>
      </c>
      <c r="D287" s="36">
        <v>4813.5166666666664</v>
      </c>
      <c r="E287" s="36">
        <v>4633.0333333333328</v>
      </c>
      <c r="F287" s="36">
        <v>4530.5166666666664</v>
      </c>
      <c r="G287" s="36">
        <v>4350.0333333333328</v>
      </c>
      <c r="H287" s="36">
        <v>4916.0333333333328</v>
      </c>
      <c r="I287" s="36">
        <v>5096.5166666666664</v>
      </c>
      <c r="J287" s="36">
        <v>5199.0333333333328</v>
      </c>
      <c r="K287" s="31">
        <v>4994</v>
      </c>
      <c r="L287" s="31">
        <v>4711</v>
      </c>
      <c r="M287" s="31">
        <v>0.45896999999999999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1373.8</v>
      </c>
      <c r="D288" s="36">
        <v>1366.4166666666667</v>
      </c>
      <c r="E288" s="36">
        <v>1347.8333333333335</v>
      </c>
      <c r="F288" s="36">
        <v>1321.8666666666668</v>
      </c>
      <c r="G288" s="36">
        <v>1303.2833333333335</v>
      </c>
      <c r="H288" s="36">
        <v>1392.3833333333334</v>
      </c>
      <c r="I288" s="36">
        <v>1410.9666666666669</v>
      </c>
      <c r="J288" s="36">
        <v>1436.9333333333334</v>
      </c>
      <c r="K288" s="31">
        <v>1385</v>
      </c>
      <c r="L288" s="31">
        <v>1340.45</v>
      </c>
      <c r="M288" s="31">
        <v>1.53748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1336.3</v>
      </c>
      <c r="D289" s="36">
        <v>1356.2499999999998</v>
      </c>
      <c r="E289" s="36">
        <v>1284.6499999999996</v>
      </c>
      <c r="F289" s="36">
        <v>1232.9999999999998</v>
      </c>
      <c r="G289" s="36">
        <v>1161.3999999999996</v>
      </c>
      <c r="H289" s="36">
        <v>1407.8999999999996</v>
      </c>
      <c r="I289" s="36">
        <v>1479.4999999999995</v>
      </c>
      <c r="J289" s="36">
        <v>1531.1499999999996</v>
      </c>
      <c r="K289" s="31">
        <v>1427.85</v>
      </c>
      <c r="L289" s="31">
        <v>1304.5999999999999</v>
      </c>
      <c r="M289" s="31">
        <v>17.487089999999998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528.95000000000005</v>
      </c>
      <c r="D290" s="36">
        <v>526.48333333333335</v>
      </c>
      <c r="E290" s="36">
        <v>516.9666666666667</v>
      </c>
      <c r="F290" s="36">
        <v>504.98333333333335</v>
      </c>
      <c r="G290" s="36">
        <v>495.4666666666667</v>
      </c>
      <c r="H290" s="36">
        <v>538.4666666666667</v>
      </c>
      <c r="I290" s="36">
        <v>547.98333333333335</v>
      </c>
      <c r="J290" s="36">
        <v>559.9666666666667</v>
      </c>
      <c r="K290" s="31">
        <v>536</v>
      </c>
      <c r="L290" s="31">
        <v>514.5</v>
      </c>
      <c r="M290" s="31">
        <v>20.177600000000002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271.5</v>
      </c>
      <c r="D291" s="36">
        <v>272.83333333333331</v>
      </c>
      <c r="E291" s="36">
        <v>269.36666666666662</v>
      </c>
      <c r="F291" s="36">
        <v>267.23333333333329</v>
      </c>
      <c r="G291" s="36">
        <v>263.76666666666659</v>
      </c>
      <c r="H291" s="36">
        <v>274.96666666666664</v>
      </c>
      <c r="I291" s="36">
        <v>278.43333333333334</v>
      </c>
      <c r="J291" s="36">
        <v>280.56666666666666</v>
      </c>
      <c r="K291" s="31">
        <v>276.3</v>
      </c>
      <c r="L291" s="31">
        <v>270.7</v>
      </c>
      <c r="M291" s="31">
        <v>6.4881799999999998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210.13</v>
      </c>
      <c r="D292" s="36">
        <v>210.89333333333335</v>
      </c>
      <c r="E292" s="36">
        <v>206.98666666666668</v>
      </c>
      <c r="F292" s="36">
        <v>203.84333333333333</v>
      </c>
      <c r="G292" s="36">
        <v>199.93666666666667</v>
      </c>
      <c r="H292" s="36">
        <v>214.03666666666669</v>
      </c>
      <c r="I292" s="36">
        <v>217.94333333333338</v>
      </c>
      <c r="J292" s="36">
        <v>221.0866666666667</v>
      </c>
      <c r="K292" s="31">
        <v>214.8</v>
      </c>
      <c r="L292" s="31">
        <v>207.75</v>
      </c>
      <c r="M292" s="31">
        <v>83.971379999999996</v>
      </c>
      <c r="N292" s="1"/>
      <c r="O292" s="1"/>
    </row>
    <row r="293" spans="1:15" ht="12.75" customHeight="1">
      <c r="A293" s="33">
        <v>283</v>
      </c>
      <c r="B293" s="53" t="s">
        <v>832</v>
      </c>
      <c r="C293" s="31">
        <v>3901.85</v>
      </c>
      <c r="D293" s="36">
        <v>3952.8166666666671</v>
      </c>
      <c r="E293" s="36">
        <v>3829.0333333333342</v>
      </c>
      <c r="F293" s="36">
        <v>3756.2166666666672</v>
      </c>
      <c r="G293" s="36">
        <v>3632.4333333333343</v>
      </c>
      <c r="H293" s="36">
        <v>4025.6333333333341</v>
      </c>
      <c r="I293" s="36">
        <v>4149.416666666667</v>
      </c>
      <c r="J293" s="36">
        <v>4222.2333333333336</v>
      </c>
      <c r="K293" s="31">
        <v>4076.6</v>
      </c>
      <c r="L293" s="31">
        <v>3880</v>
      </c>
      <c r="M293" s="31">
        <v>2.00834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868</v>
      </c>
      <c r="D294" s="36">
        <v>876.6</v>
      </c>
      <c r="E294" s="36">
        <v>854.2</v>
      </c>
      <c r="F294" s="36">
        <v>840.4</v>
      </c>
      <c r="G294" s="36">
        <v>818</v>
      </c>
      <c r="H294" s="36">
        <v>890.40000000000009</v>
      </c>
      <c r="I294" s="36">
        <v>912.8</v>
      </c>
      <c r="J294" s="36">
        <v>926.60000000000014</v>
      </c>
      <c r="K294" s="31">
        <v>899</v>
      </c>
      <c r="L294" s="31">
        <v>862.8</v>
      </c>
      <c r="M294" s="31">
        <v>3.6374399999999998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728.35</v>
      </c>
      <c r="D295" s="36">
        <v>744.31666666666661</v>
      </c>
      <c r="E295" s="36">
        <v>709.03333333333319</v>
      </c>
      <c r="F295" s="36">
        <v>689.71666666666658</v>
      </c>
      <c r="G295" s="36">
        <v>654.43333333333317</v>
      </c>
      <c r="H295" s="36">
        <v>763.63333333333321</v>
      </c>
      <c r="I295" s="36">
        <v>798.91666666666652</v>
      </c>
      <c r="J295" s="36">
        <v>818.23333333333323</v>
      </c>
      <c r="K295" s="31">
        <v>779.6</v>
      </c>
      <c r="L295" s="31">
        <v>725</v>
      </c>
      <c r="M295" s="31">
        <v>4.61721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1821.6</v>
      </c>
      <c r="D296" s="36">
        <v>1819.5166666666667</v>
      </c>
      <c r="E296" s="36">
        <v>1808.0333333333333</v>
      </c>
      <c r="F296" s="36">
        <v>1794.4666666666667</v>
      </c>
      <c r="G296" s="36">
        <v>1782.9833333333333</v>
      </c>
      <c r="H296" s="36">
        <v>1833.0833333333333</v>
      </c>
      <c r="I296" s="36">
        <v>1844.5666666666664</v>
      </c>
      <c r="J296" s="36">
        <v>1858.1333333333332</v>
      </c>
      <c r="K296" s="31">
        <v>1831</v>
      </c>
      <c r="L296" s="31">
        <v>1805.95</v>
      </c>
      <c r="M296" s="31">
        <v>41.388649999999998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2120.3000000000002</v>
      </c>
      <c r="D297" s="36">
        <v>2124.4333333333334</v>
      </c>
      <c r="E297" s="36">
        <v>2100.8666666666668</v>
      </c>
      <c r="F297" s="36">
        <v>2081.4333333333334</v>
      </c>
      <c r="G297" s="36">
        <v>2057.8666666666668</v>
      </c>
      <c r="H297" s="36">
        <v>2143.8666666666668</v>
      </c>
      <c r="I297" s="36">
        <v>2167.4333333333334</v>
      </c>
      <c r="J297" s="36">
        <v>2186.8666666666668</v>
      </c>
      <c r="K297" s="31">
        <v>2148</v>
      </c>
      <c r="L297" s="31">
        <v>2105</v>
      </c>
      <c r="M297" s="31">
        <v>4.8640299999999996</v>
      </c>
      <c r="N297" s="1"/>
      <c r="O297" s="1"/>
    </row>
    <row r="298" spans="1:15" ht="12.75" customHeight="1">
      <c r="A298" s="33">
        <v>288</v>
      </c>
      <c r="B298" s="53" t="s">
        <v>843</v>
      </c>
      <c r="C298" s="31">
        <v>175.95</v>
      </c>
      <c r="D298" s="36">
        <v>178.79666666666665</v>
      </c>
      <c r="E298" s="36">
        <v>172.15333333333331</v>
      </c>
      <c r="F298" s="36">
        <v>168.35666666666665</v>
      </c>
      <c r="G298" s="36">
        <v>161.71333333333331</v>
      </c>
      <c r="H298" s="36">
        <v>182.59333333333331</v>
      </c>
      <c r="I298" s="36">
        <v>189.23666666666668</v>
      </c>
      <c r="J298" s="36">
        <v>193.0333333333333</v>
      </c>
      <c r="K298" s="31">
        <v>185.44</v>
      </c>
      <c r="L298" s="31">
        <v>175</v>
      </c>
      <c r="M298" s="31">
        <v>136.85365999999999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4880.1000000000004</v>
      </c>
      <c r="D299" s="36">
        <v>4865.8</v>
      </c>
      <c r="E299" s="36">
        <v>4759.1000000000004</v>
      </c>
      <c r="F299" s="36">
        <v>4638.1000000000004</v>
      </c>
      <c r="G299" s="36">
        <v>4531.4000000000005</v>
      </c>
      <c r="H299" s="36">
        <v>4986.8</v>
      </c>
      <c r="I299" s="36">
        <v>5093.4999999999991</v>
      </c>
      <c r="J299" s="36">
        <v>5214.5</v>
      </c>
      <c r="K299" s="31">
        <v>4972.5</v>
      </c>
      <c r="L299" s="31">
        <v>4744.8</v>
      </c>
      <c r="M299" s="31">
        <v>5.67807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771.6</v>
      </c>
      <c r="D300" s="36">
        <v>779.04999999999984</v>
      </c>
      <c r="E300" s="36">
        <v>761.59999999999968</v>
      </c>
      <c r="F300" s="36">
        <v>751.5999999999998</v>
      </c>
      <c r="G300" s="36">
        <v>734.14999999999964</v>
      </c>
      <c r="H300" s="36">
        <v>789.04999999999973</v>
      </c>
      <c r="I300" s="36">
        <v>806.49999999999977</v>
      </c>
      <c r="J300" s="36">
        <v>816.49999999999977</v>
      </c>
      <c r="K300" s="31">
        <v>796.5</v>
      </c>
      <c r="L300" s="31">
        <v>769.05</v>
      </c>
      <c r="M300" s="31">
        <v>16.541930000000001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5762.75</v>
      </c>
      <c r="D301" s="36">
        <v>5791.4000000000005</v>
      </c>
      <c r="E301" s="36">
        <v>5703.6500000000015</v>
      </c>
      <c r="F301" s="36">
        <v>5644.5500000000011</v>
      </c>
      <c r="G301" s="36">
        <v>5556.800000000002</v>
      </c>
      <c r="H301" s="36">
        <v>5850.5000000000009</v>
      </c>
      <c r="I301" s="36">
        <v>5938.2499999999991</v>
      </c>
      <c r="J301" s="36">
        <v>5997.35</v>
      </c>
      <c r="K301" s="31">
        <v>5879.15</v>
      </c>
      <c r="L301" s="31">
        <v>5732.3</v>
      </c>
      <c r="M301" s="31">
        <v>9.6135599999999997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3618.5</v>
      </c>
      <c r="D302" s="36">
        <v>3629.15</v>
      </c>
      <c r="E302" s="36">
        <v>3599.3500000000004</v>
      </c>
      <c r="F302" s="36">
        <v>3580.2000000000003</v>
      </c>
      <c r="G302" s="36">
        <v>3550.4000000000005</v>
      </c>
      <c r="H302" s="36">
        <v>3648.3</v>
      </c>
      <c r="I302" s="36">
        <v>3678.1000000000004</v>
      </c>
      <c r="J302" s="36">
        <v>3697.25</v>
      </c>
      <c r="K302" s="31">
        <v>3658.95</v>
      </c>
      <c r="L302" s="31">
        <v>3610</v>
      </c>
      <c r="M302" s="31">
        <v>24.325330000000001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521.04999999999995</v>
      </c>
      <c r="D303" s="36">
        <v>526.61666666666667</v>
      </c>
      <c r="E303" s="36">
        <v>512.93333333333339</v>
      </c>
      <c r="F303" s="36">
        <v>504.81666666666672</v>
      </c>
      <c r="G303" s="36">
        <v>491.13333333333344</v>
      </c>
      <c r="H303" s="36">
        <v>534.73333333333335</v>
      </c>
      <c r="I303" s="36">
        <v>548.41666666666652</v>
      </c>
      <c r="J303" s="36">
        <v>556.5333333333333</v>
      </c>
      <c r="K303" s="31">
        <v>540.29999999999995</v>
      </c>
      <c r="L303" s="31">
        <v>518.5</v>
      </c>
      <c r="M303" s="31">
        <v>3.7353000000000001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440.4</v>
      </c>
      <c r="D304" s="36">
        <v>445.9666666666667</v>
      </c>
      <c r="E304" s="36">
        <v>433.53333333333342</v>
      </c>
      <c r="F304" s="36">
        <v>426.66666666666674</v>
      </c>
      <c r="G304" s="36">
        <v>414.23333333333346</v>
      </c>
      <c r="H304" s="36">
        <v>452.83333333333337</v>
      </c>
      <c r="I304" s="36">
        <v>465.26666666666665</v>
      </c>
      <c r="J304" s="36">
        <v>472.13333333333333</v>
      </c>
      <c r="K304" s="31">
        <v>458.4</v>
      </c>
      <c r="L304" s="31">
        <v>439.1</v>
      </c>
      <c r="M304" s="31">
        <v>23.985910000000001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253.35</v>
      </c>
      <c r="D305" s="36">
        <v>255.33333333333334</v>
      </c>
      <c r="E305" s="36">
        <v>250.16666666666669</v>
      </c>
      <c r="F305" s="36">
        <v>246.98333333333335</v>
      </c>
      <c r="G305" s="36">
        <v>241.81666666666669</v>
      </c>
      <c r="H305" s="36">
        <v>258.51666666666665</v>
      </c>
      <c r="I305" s="36">
        <v>263.68333333333339</v>
      </c>
      <c r="J305" s="36">
        <v>266.86666666666667</v>
      </c>
      <c r="K305" s="31">
        <v>260.5</v>
      </c>
      <c r="L305" s="31">
        <v>252.15</v>
      </c>
      <c r="M305" s="31">
        <v>7.4834899999999998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142.76</v>
      </c>
      <c r="D306" s="36">
        <v>142.61666666666667</v>
      </c>
      <c r="E306" s="36">
        <v>140.24333333333334</v>
      </c>
      <c r="F306" s="36">
        <v>137.72666666666666</v>
      </c>
      <c r="G306" s="36">
        <v>135.35333333333332</v>
      </c>
      <c r="H306" s="36">
        <v>145.13333333333335</v>
      </c>
      <c r="I306" s="36">
        <v>147.50666666666669</v>
      </c>
      <c r="J306" s="36">
        <v>150.02333333333337</v>
      </c>
      <c r="K306" s="31">
        <v>144.99</v>
      </c>
      <c r="L306" s="31">
        <v>140.1</v>
      </c>
      <c r="M306" s="31">
        <v>23.37903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1108.25</v>
      </c>
      <c r="D307" s="36">
        <v>1096.7666666666667</v>
      </c>
      <c r="E307" s="36">
        <v>1074.8333333333333</v>
      </c>
      <c r="F307" s="36">
        <v>1041.4166666666665</v>
      </c>
      <c r="G307" s="36">
        <v>1019.4833333333331</v>
      </c>
      <c r="H307" s="36">
        <v>1130.1833333333334</v>
      </c>
      <c r="I307" s="36">
        <v>1152.1166666666668</v>
      </c>
      <c r="J307" s="36">
        <v>1185.5333333333335</v>
      </c>
      <c r="K307" s="31">
        <v>1118.7</v>
      </c>
      <c r="L307" s="31">
        <v>1063.3499999999999</v>
      </c>
      <c r="M307" s="31">
        <v>55.795110000000001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8144.4</v>
      </c>
      <c r="D308" s="36">
        <v>8215.4333333333325</v>
      </c>
      <c r="E308" s="36">
        <v>8031.9666666666653</v>
      </c>
      <c r="F308" s="36">
        <v>7919.5333333333328</v>
      </c>
      <c r="G308" s="36">
        <v>7736.0666666666657</v>
      </c>
      <c r="H308" s="36">
        <v>8327.866666666665</v>
      </c>
      <c r="I308" s="36">
        <v>8511.3333333333321</v>
      </c>
      <c r="J308" s="36">
        <v>8623.7666666666646</v>
      </c>
      <c r="K308" s="31">
        <v>8398.9</v>
      </c>
      <c r="L308" s="31">
        <v>8103</v>
      </c>
      <c r="M308" s="31">
        <v>0.94362999999999997</v>
      </c>
      <c r="N308" s="1"/>
      <c r="O308" s="1"/>
    </row>
    <row r="309" spans="1:15" ht="12.75" customHeight="1">
      <c r="A309" s="33">
        <v>299</v>
      </c>
      <c r="B309" s="53" t="s">
        <v>872</v>
      </c>
      <c r="C309" s="31">
        <v>709.5</v>
      </c>
      <c r="D309" s="36">
        <v>720.66666666666663</v>
      </c>
      <c r="E309" s="36">
        <v>695.83333333333326</v>
      </c>
      <c r="F309" s="36">
        <v>682.16666666666663</v>
      </c>
      <c r="G309" s="36">
        <v>657.33333333333326</v>
      </c>
      <c r="H309" s="36">
        <v>734.33333333333326</v>
      </c>
      <c r="I309" s="36">
        <v>759.16666666666652</v>
      </c>
      <c r="J309" s="36">
        <v>772.83333333333326</v>
      </c>
      <c r="K309" s="31">
        <v>745.5</v>
      </c>
      <c r="L309" s="31">
        <v>707</v>
      </c>
      <c r="M309" s="31">
        <v>6.5681599999999998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1786.65</v>
      </c>
      <c r="D310" s="36">
        <v>1795.6833333333332</v>
      </c>
      <c r="E310" s="36">
        <v>1767.5666666666664</v>
      </c>
      <c r="F310" s="36">
        <v>1748.4833333333331</v>
      </c>
      <c r="G310" s="36">
        <v>1720.3666666666663</v>
      </c>
      <c r="H310" s="36">
        <v>1814.7666666666664</v>
      </c>
      <c r="I310" s="36">
        <v>1842.8833333333332</v>
      </c>
      <c r="J310" s="36">
        <v>1861.9666666666665</v>
      </c>
      <c r="K310" s="31">
        <v>1823.8</v>
      </c>
      <c r="L310" s="31">
        <v>1776.6</v>
      </c>
      <c r="M310" s="31">
        <v>4.9626400000000004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86.08</v>
      </c>
      <c r="D311" s="36">
        <v>87.82</v>
      </c>
      <c r="E311" s="36">
        <v>83.779999999999987</v>
      </c>
      <c r="F311" s="36">
        <v>81.47999999999999</v>
      </c>
      <c r="G311" s="36">
        <v>77.439999999999984</v>
      </c>
      <c r="H311" s="36">
        <v>90.11999999999999</v>
      </c>
      <c r="I311" s="36">
        <v>94.160000000000011</v>
      </c>
      <c r="J311" s="36">
        <v>96.46</v>
      </c>
      <c r="K311" s="31">
        <v>91.86</v>
      </c>
      <c r="L311" s="31">
        <v>85.52</v>
      </c>
      <c r="M311" s="31">
        <v>101.70998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128123.55</v>
      </c>
      <c r="D312" s="36">
        <v>129291.18333333333</v>
      </c>
      <c r="E312" s="36">
        <v>126332.36666666667</v>
      </c>
      <c r="F312" s="36">
        <v>124541.18333333333</v>
      </c>
      <c r="G312" s="36">
        <v>121582.36666666667</v>
      </c>
      <c r="H312" s="36">
        <v>131082.36666666667</v>
      </c>
      <c r="I312" s="36">
        <v>134041.18333333335</v>
      </c>
      <c r="J312" s="36">
        <v>135832.36666666667</v>
      </c>
      <c r="K312" s="31">
        <v>132250</v>
      </c>
      <c r="L312" s="31">
        <v>127500</v>
      </c>
      <c r="M312" s="31">
        <v>0.18337999999999999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1898.8</v>
      </c>
      <c r="D313" s="36">
        <v>1902.9333333333334</v>
      </c>
      <c r="E313" s="36">
        <v>1855.8666666666668</v>
      </c>
      <c r="F313" s="36">
        <v>1812.9333333333334</v>
      </c>
      <c r="G313" s="36">
        <v>1765.8666666666668</v>
      </c>
      <c r="H313" s="36">
        <v>1945.8666666666668</v>
      </c>
      <c r="I313" s="36">
        <v>1992.9333333333334</v>
      </c>
      <c r="J313" s="36">
        <v>2035.8666666666668</v>
      </c>
      <c r="K313" s="31">
        <v>1950</v>
      </c>
      <c r="L313" s="31">
        <v>1860</v>
      </c>
      <c r="M313" s="31">
        <v>3.2027199999999998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1448.65</v>
      </c>
      <c r="D314" s="36">
        <v>1442.95</v>
      </c>
      <c r="E314" s="36">
        <v>1405.9</v>
      </c>
      <c r="F314" s="36">
        <v>1363.15</v>
      </c>
      <c r="G314" s="36">
        <v>1326.1000000000001</v>
      </c>
      <c r="H314" s="36">
        <v>1485.7</v>
      </c>
      <c r="I314" s="36">
        <v>1522.7499999999998</v>
      </c>
      <c r="J314" s="36">
        <v>1565.5</v>
      </c>
      <c r="K314" s="31">
        <v>1480</v>
      </c>
      <c r="L314" s="31">
        <v>1400.2</v>
      </c>
      <c r="M314" s="31">
        <v>6.5995400000000002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1698</v>
      </c>
      <c r="D315" s="36">
        <v>1706</v>
      </c>
      <c r="E315" s="36">
        <v>1681.05</v>
      </c>
      <c r="F315" s="36">
        <v>1664.1</v>
      </c>
      <c r="G315" s="36">
        <v>1639.1499999999999</v>
      </c>
      <c r="H315" s="36">
        <v>1722.95</v>
      </c>
      <c r="I315" s="36">
        <v>1747.8999999999999</v>
      </c>
      <c r="J315" s="36">
        <v>1764.8500000000001</v>
      </c>
      <c r="K315" s="31">
        <v>1730.95</v>
      </c>
      <c r="L315" s="31">
        <v>1689.05</v>
      </c>
      <c r="M315" s="31">
        <v>3.80349</v>
      </c>
      <c r="N315" s="1"/>
      <c r="O315" s="1"/>
    </row>
    <row r="316" spans="1:15" ht="12.75" customHeight="1">
      <c r="A316" s="33">
        <v>306</v>
      </c>
      <c r="B316" s="53" t="s">
        <v>873</v>
      </c>
      <c r="C316" s="31">
        <v>639.75</v>
      </c>
      <c r="D316" s="36">
        <v>643.65</v>
      </c>
      <c r="E316" s="36">
        <v>634.09999999999991</v>
      </c>
      <c r="F316" s="36">
        <v>628.44999999999993</v>
      </c>
      <c r="G316" s="36">
        <v>618.89999999999986</v>
      </c>
      <c r="H316" s="36">
        <v>649.29999999999995</v>
      </c>
      <c r="I316" s="36">
        <v>658.84999999999991</v>
      </c>
      <c r="J316" s="36">
        <v>664.5</v>
      </c>
      <c r="K316" s="31">
        <v>653.20000000000005</v>
      </c>
      <c r="L316" s="31">
        <v>638</v>
      </c>
      <c r="M316" s="31">
        <v>3.0993200000000001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290.25</v>
      </c>
      <c r="D317" s="36">
        <v>292</v>
      </c>
      <c r="E317" s="36">
        <v>286.3</v>
      </c>
      <c r="F317" s="36">
        <v>282.35000000000002</v>
      </c>
      <c r="G317" s="36">
        <v>276.65000000000003</v>
      </c>
      <c r="H317" s="36">
        <v>295.95</v>
      </c>
      <c r="I317" s="36">
        <v>301.65000000000003</v>
      </c>
      <c r="J317" s="36">
        <v>305.59999999999997</v>
      </c>
      <c r="K317" s="31">
        <v>297.7</v>
      </c>
      <c r="L317" s="31">
        <v>288.05</v>
      </c>
      <c r="M317" s="31">
        <v>15.30251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2749.3</v>
      </c>
      <c r="D318" s="36">
        <v>2770.75</v>
      </c>
      <c r="E318" s="36">
        <v>2721.55</v>
      </c>
      <c r="F318" s="36">
        <v>2693.8</v>
      </c>
      <c r="G318" s="36">
        <v>2644.6000000000004</v>
      </c>
      <c r="H318" s="36">
        <v>2798.5</v>
      </c>
      <c r="I318" s="36">
        <v>2847.7</v>
      </c>
      <c r="J318" s="36">
        <v>2875.45</v>
      </c>
      <c r="K318" s="31">
        <v>2819.95</v>
      </c>
      <c r="L318" s="31">
        <v>2743</v>
      </c>
      <c r="M318" s="31">
        <v>20.42568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438.15</v>
      </c>
      <c r="D319" s="36">
        <v>442.01666666666671</v>
      </c>
      <c r="E319" s="36">
        <v>431.23333333333341</v>
      </c>
      <c r="F319" s="36">
        <v>424.31666666666672</v>
      </c>
      <c r="G319" s="36">
        <v>413.53333333333342</v>
      </c>
      <c r="H319" s="36">
        <v>448.93333333333339</v>
      </c>
      <c r="I319" s="36">
        <v>459.7166666666667</v>
      </c>
      <c r="J319" s="36">
        <v>466.63333333333338</v>
      </c>
      <c r="K319" s="31">
        <v>452.8</v>
      </c>
      <c r="L319" s="31">
        <v>435.1</v>
      </c>
      <c r="M319" s="31">
        <v>1.3285400000000001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597.54999999999995</v>
      </c>
      <c r="D320" s="36">
        <v>601.81666666666672</v>
      </c>
      <c r="E320" s="36">
        <v>589.78333333333342</v>
      </c>
      <c r="F320" s="36">
        <v>582.01666666666665</v>
      </c>
      <c r="G320" s="36">
        <v>569.98333333333335</v>
      </c>
      <c r="H320" s="36">
        <v>609.58333333333348</v>
      </c>
      <c r="I320" s="36">
        <v>621.61666666666679</v>
      </c>
      <c r="J320" s="36">
        <v>629.38333333333355</v>
      </c>
      <c r="K320" s="31">
        <v>613.85</v>
      </c>
      <c r="L320" s="31">
        <v>594.04999999999995</v>
      </c>
      <c r="M320" s="31">
        <v>2.27318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216.58</v>
      </c>
      <c r="D321" s="36">
        <v>220.99333333333334</v>
      </c>
      <c r="E321" s="36">
        <v>211.58666666666667</v>
      </c>
      <c r="F321" s="36">
        <v>206.59333333333333</v>
      </c>
      <c r="G321" s="36">
        <v>197.18666666666667</v>
      </c>
      <c r="H321" s="36">
        <v>225.98666666666668</v>
      </c>
      <c r="I321" s="36">
        <v>235.39333333333332</v>
      </c>
      <c r="J321" s="36">
        <v>240.38666666666668</v>
      </c>
      <c r="K321" s="31">
        <v>230.4</v>
      </c>
      <c r="L321" s="31">
        <v>216</v>
      </c>
      <c r="M321" s="31">
        <v>77.457160000000002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216.11</v>
      </c>
      <c r="D322" s="36">
        <v>220.01</v>
      </c>
      <c r="E322" s="36">
        <v>210.1</v>
      </c>
      <c r="F322" s="36">
        <v>204.09</v>
      </c>
      <c r="G322" s="36">
        <v>194.18</v>
      </c>
      <c r="H322" s="36">
        <v>226.01999999999998</v>
      </c>
      <c r="I322" s="36">
        <v>235.92999999999995</v>
      </c>
      <c r="J322" s="36">
        <v>241.93999999999997</v>
      </c>
      <c r="K322" s="31">
        <v>229.92</v>
      </c>
      <c r="L322" s="31">
        <v>214</v>
      </c>
      <c r="M322" s="31">
        <v>81.679130000000001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2129</v>
      </c>
      <c r="D323" s="36">
        <v>2131.9500000000003</v>
      </c>
      <c r="E323" s="36">
        <v>2112.1000000000004</v>
      </c>
      <c r="F323" s="36">
        <v>2095.2000000000003</v>
      </c>
      <c r="G323" s="36">
        <v>2075.3500000000004</v>
      </c>
      <c r="H323" s="36">
        <v>2148.8500000000004</v>
      </c>
      <c r="I323" s="36">
        <v>2168.6999999999998</v>
      </c>
      <c r="J323" s="36">
        <v>2185.6000000000004</v>
      </c>
      <c r="K323" s="31">
        <v>2151.8000000000002</v>
      </c>
      <c r="L323" s="31">
        <v>2115.0500000000002</v>
      </c>
      <c r="M323" s="31">
        <v>5.4829499999999998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668.65</v>
      </c>
      <c r="D324" s="36">
        <v>673.75</v>
      </c>
      <c r="E324" s="36">
        <v>661.3</v>
      </c>
      <c r="F324" s="36">
        <v>653.94999999999993</v>
      </c>
      <c r="G324" s="36">
        <v>641.49999999999989</v>
      </c>
      <c r="H324" s="36">
        <v>681.1</v>
      </c>
      <c r="I324" s="36">
        <v>693.55000000000007</v>
      </c>
      <c r="J324" s="36">
        <v>700.90000000000009</v>
      </c>
      <c r="K324" s="31">
        <v>686.2</v>
      </c>
      <c r="L324" s="31">
        <v>666.4</v>
      </c>
      <c r="M324" s="31">
        <v>9.2951599999999992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12524.3</v>
      </c>
      <c r="D325" s="36">
        <v>12576.916666666666</v>
      </c>
      <c r="E325" s="36">
        <v>12443.833333333332</v>
      </c>
      <c r="F325" s="36">
        <v>12363.366666666667</v>
      </c>
      <c r="G325" s="36">
        <v>12230.283333333333</v>
      </c>
      <c r="H325" s="36">
        <v>12657.383333333331</v>
      </c>
      <c r="I325" s="36">
        <v>12790.466666666664</v>
      </c>
      <c r="J325" s="36">
        <v>12870.933333333331</v>
      </c>
      <c r="K325" s="31">
        <v>12710</v>
      </c>
      <c r="L325" s="31">
        <v>12496.45</v>
      </c>
      <c r="M325" s="31">
        <v>3.5195500000000002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2636.9</v>
      </c>
      <c r="D326" s="36">
        <v>2692.2999999999997</v>
      </c>
      <c r="E326" s="36">
        <v>2564.5999999999995</v>
      </c>
      <c r="F326" s="36">
        <v>2492.2999999999997</v>
      </c>
      <c r="G326" s="36">
        <v>2364.5999999999995</v>
      </c>
      <c r="H326" s="36">
        <v>2764.5999999999995</v>
      </c>
      <c r="I326" s="36">
        <v>2892.2999999999993</v>
      </c>
      <c r="J326" s="36">
        <v>2964.5999999999995</v>
      </c>
      <c r="K326" s="31">
        <v>2820</v>
      </c>
      <c r="L326" s="31">
        <v>2620</v>
      </c>
      <c r="M326" s="31">
        <v>1.04331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1013.3</v>
      </c>
      <c r="D327" s="36">
        <v>1019.6166666666667</v>
      </c>
      <c r="E327" s="36">
        <v>1000.2833333333333</v>
      </c>
      <c r="F327" s="36">
        <v>987.26666666666665</v>
      </c>
      <c r="G327" s="36">
        <v>967.93333333333328</v>
      </c>
      <c r="H327" s="36">
        <v>1032.6333333333332</v>
      </c>
      <c r="I327" s="36">
        <v>1051.9666666666667</v>
      </c>
      <c r="J327" s="36">
        <v>1064.9833333333333</v>
      </c>
      <c r="K327" s="31">
        <v>1038.95</v>
      </c>
      <c r="L327" s="31">
        <v>1006.6</v>
      </c>
      <c r="M327" s="31">
        <v>3.6654100000000001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920.45</v>
      </c>
      <c r="D328" s="36">
        <v>915.80000000000007</v>
      </c>
      <c r="E328" s="36">
        <v>899.75000000000011</v>
      </c>
      <c r="F328" s="36">
        <v>879.05000000000007</v>
      </c>
      <c r="G328" s="36">
        <v>863.00000000000011</v>
      </c>
      <c r="H328" s="36">
        <v>936.50000000000011</v>
      </c>
      <c r="I328" s="36">
        <v>952.55000000000007</v>
      </c>
      <c r="J328" s="36">
        <v>973.25000000000011</v>
      </c>
      <c r="K328" s="31">
        <v>931.85</v>
      </c>
      <c r="L328" s="31">
        <v>895.1</v>
      </c>
      <c r="M328" s="31">
        <v>11.01792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5130.7</v>
      </c>
      <c r="D329" s="36">
        <v>5190.2333333333336</v>
      </c>
      <c r="E329" s="36">
        <v>5000.4666666666672</v>
      </c>
      <c r="F329" s="36">
        <v>4870.2333333333336</v>
      </c>
      <c r="G329" s="36">
        <v>4680.4666666666672</v>
      </c>
      <c r="H329" s="36">
        <v>5320.4666666666672</v>
      </c>
      <c r="I329" s="36">
        <v>5510.2333333333336</v>
      </c>
      <c r="J329" s="36">
        <v>5640.4666666666672</v>
      </c>
      <c r="K329" s="31">
        <v>5380</v>
      </c>
      <c r="L329" s="31">
        <v>5060</v>
      </c>
      <c r="M329" s="31">
        <v>34.15202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671.85</v>
      </c>
      <c r="D330" s="36">
        <v>672.80000000000007</v>
      </c>
      <c r="E330" s="36">
        <v>667.70000000000016</v>
      </c>
      <c r="F330" s="36">
        <v>663.55000000000007</v>
      </c>
      <c r="G330" s="36">
        <v>658.45000000000016</v>
      </c>
      <c r="H330" s="36">
        <v>676.95000000000016</v>
      </c>
      <c r="I330" s="36">
        <v>682.05000000000007</v>
      </c>
      <c r="J330" s="36">
        <v>686.20000000000016</v>
      </c>
      <c r="K330" s="31">
        <v>677.9</v>
      </c>
      <c r="L330" s="31">
        <v>668.65</v>
      </c>
      <c r="M330" s="31">
        <v>0.29143999999999998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1311.95</v>
      </c>
      <c r="D331" s="36">
        <v>1320.8500000000001</v>
      </c>
      <c r="E331" s="36">
        <v>1288.3500000000004</v>
      </c>
      <c r="F331" s="36">
        <v>1264.7500000000002</v>
      </c>
      <c r="G331" s="36">
        <v>1232.2500000000005</v>
      </c>
      <c r="H331" s="36">
        <v>1344.4500000000003</v>
      </c>
      <c r="I331" s="36">
        <v>1376.9499999999998</v>
      </c>
      <c r="J331" s="36">
        <v>1400.5500000000002</v>
      </c>
      <c r="K331" s="31">
        <v>1353.35</v>
      </c>
      <c r="L331" s="31">
        <v>1297.25</v>
      </c>
      <c r="M331" s="31">
        <v>1.0319400000000001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1977.95</v>
      </c>
      <c r="D332" s="36">
        <v>1996.55</v>
      </c>
      <c r="E332" s="36">
        <v>1949.1</v>
      </c>
      <c r="F332" s="36">
        <v>1920.25</v>
      </c>
      <c r="G332" s="36">
        <v>1872.8</v>
      </c>
      <c r="H332" s="36">
        <v>2025.3999999999999</v>
      </c>
      <c r="I332" s="36">
        <v>2072.8500000000004</v>
      </c>
      <c r="J332" s="36">
        <v>2101.6999999999998</v>
      </c>
      <c r="K332" s="31">
        <v>2044</v>
      </c>
      <c r="L332" s="31">
        <v>1967.7</v>
      </c>
      <c r="M332" s="31">
        <v>1.3532599999999999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473.9</v>
      </c>
      <c r="D333" s="36">
        <v>474.06666666666661</v>
      </c>
      <c r="E333" s="36">
        <v>466.18333333333322</v>
      </c>
      <c r="F333" s="36">
        <v>458.46666666666664</v>
      </c>
      <c r="G333" s="36">
        <v>450.58333333333326</v>
      </c>
      <c r="H333" s="36">
        <v>481.78333333333319</v>
      </c>
      <c r="I333" s="36">
        <v>489.66666666666663</v>
      </c>
      <c r="J333" s="36">
        <v>497.38333333333316</v>
      </c>
      <c r="K333" s="31">
        <v>481.95</v>
      </c>
      <c r="L333" s="31">
        <v>466.35</v>
      </c>
      <c r="M333" s="31">
        <v>2.15509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72.59</v>
      </c>
      <c r="D334" s="36">
        <v>72.926666666666662</v>
      </c>
      <c r="E334" s="36">
        <v>71.413333333333327</v>
      </c>
      <c r="F334" s="36">
        <v>70.236666666666665</v>
      </c>
      <c r="G334" s="36">
        <v>68.723333333333329</v>
      </c>
      <c r="H334" s="36">
        <v>74.103333333333325</v>
      </c>
      <c r="I334" s="36">
        <v>75.616666666666674</v>
      </c>
      <c r="J334" s="36">
        <v>76.793333333333322</v>
      </c>
      <c r="K334" s="31">
        <v>74.44</v>
      </c>
      <c r="L334" s="31">
        <v>71.75</v>
      </c>
      <c r="M334" s="31">
        <v>65.219139999999996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532.20000000000005</v>
      </c>
      <c r="D335" s="36">
        <v>535.30000000000007</v>
      </c>
      <c r="E335" s="36">
        <v>525.15000000000009</v>
      </c>
      <c r="F335" s="36">
        <v>518.1</v>
      </c>
      <c r="G335" s="36">
        <v>507.95000000000005</v>
      </c>
      <c r="H335" s="36">
        <v>542.35000000000014</v>
      </c>
      <c r="I335" s="36">
        <v>552.5</v>
      </c>
      <c r="J335" s="36">
        <v>559.55000000000018</v>
      </c>
      <c r="K335" s="31">
        <v>545.45000000000005</v>
      </c>
      <c r="L335" s="31">
        <v>528.25</v>
      </c>
      <c r="M335" s="31">
        <v>3.55097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2873.55</v>
      </c>
      <c r="D336" s="36">
        <v>2872.1</v>
      </c>
      <c r="E336" s="36">
        <v>2829.2</v>
      </c>
      <c r="F336" s="36">
        <v>2784.85</v>
      </c>
      <c r="G336" s="36">
        <v>2741.95</v>
      </c>
      <c r="H336" s="36">
        <v>2916.45</v>
      </c>
      <c r="I336" s="36">
        <v>2959.3500000000004</v>
      </c>
      <c r="J336" s="36">
        <v>3003.7</v>
      </c>
      <c r="K336" s="31">
        <v>2915</v>
      </c>
      <c r="L336" s="31">
        <v>2827.75</v>
      </c>
      <c r="M336" s="31">
        <v>45.135060000000003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3824.15</v>
      </c>
      <c r="D337" s="36">
        <v>3889.8000000000006</v>
      </c>
      <c r="E337" s="36">
        <v>3739.6500000000015</v>
      </c>
      <c r="F337" s="36">
        <v>3655.150000000001</v>
      </c>
      <c r="G337" s="36">
        <v>3505.0000000000018</v>
      </c>
      <c r="H337" s="36">
        <v>3974.3000000000011</v>
      </c>
      <c r="I337" s="36">
        <v>4124.45</v>
      </c>
      <c r="J337" s="36">
        <v>4208.9500000000007</v>
      </c>
      <c r="K337" s="31">
        <v>4039.95</v>
      </c>
      <c r="L337" s="31">
        <v>3805.3</v>
      </c>
      <c r="M337" s="31">
        <v>11.39709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1841.25</v>
      </c>
      <c r="D338" s="36">
        <v>1834.2333333333333</v>
      </c>
      <c r="E338" s="36">
        <v>1818.4666666666667</v>
      </c>
      <c r="F338" s="36">
        <v>1795.6833333333334</v>
      </c>
      <c r="G338" s="36">
        <v>1779.9166666666667</v>
      </c>
      <c r="H338" s="36">
        <v>1857.0166666666667</v>
      </c>
      <c r="I338" s="36">
        <v>1872.7833333333335</v>
      </c>
      <c r="J338" s="36">
        <v>1895.5666666666666</v>
      </c>
      <c r="K338" s="31">
        <v>1850</v>
      </c>
      <c r="L338" s="31">
        <v>1811.45</v>
      </c>
      <c r="M338" s="31">
        <v>3.5079600000000002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1223.3499999999999</v>
      </c>
      <c r="D339" s="36">
        <v>1231.9166666666667</v>
      </c>
      <c r="E339" s="36">
        <v>1203.4333333333334</v>
      </c>
      <c r="F339" s="36">
        <v>1183.5166666666667</v>
      </c>
      <c r="G339" s="36">
        <v>1155.0333333333333</v>
      </c>
      <c r="H339" s="36">
        <v>1251.8333333333335</v>
      </c>
      <c r="I339" s="36">
        <v>1280.3166666666666</v>
      </c>
      <c r="J339" s="36">
        <v>1300.2333333333336</v>
      </c>
      <c r="K339" s="31">
        <v>1260.4000000000001</v>
      </c>
      <c r="L339" s="31">
        <v>1212</v>
      </c>
      <c r="M339" s="31">
        <v>7.8058899999999998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171.86</v>
      </c>
      <c r="D340" s="36">
        <v>174.76666666666665</v>
      </c>
      <c r="E340" s="36">
        <v>168.09333333333331</v>
      </c>
      <c r="F340" s="36">
        <v>164.32666666666665</v>
      </c>
      <c r="G340" s="36">
        <v>157.65333333333331</v>
      </c>
      <c r="H340" s="36">
        <v>178.5333333333333</v>
      </c>
      <c r="I340" s="36">
        <v>185.20666666666665</v>
      </c>
      <c r="J340" s="36">
        <v>188.9733333333333</v>
      </c>
      <c r="K340" s="31">
        <v>181.44</v>
      </c>
      <c r="L340" s="31">
        <v>171</v>
      </c>
      <c r="M340" s="31">
        <v>253.1103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309.2</v>
      </c>
      <c r="D341" s="36">
        <v>312.98333333333335</v>
      </c>
      <c r="E341" s="36">
        <v>304.2166666666667</v>
      </c>
      <c r="F341" s="36">
        <v>299.23333333333335</v>
      </c>
      <c r="G341" s="36">
        <v>290.4666666666667</v>
      </c>
      <c r="H341" s="36">
        <v>317.9666666666667</v>
      </c>
      <c r="I341" s="36">
        <v>326.73333333333335</v>
      </c>
      <c r="J341" s="36">
        <v>331.7166666666667</v>
      </c>
      <c r="K341" s="31">
        <v>321.75</v>
      </c>
      <c r="L341" s="31">
        <v>308</v>
      </c>
      <c r="M341" s="31">
        <v>49.138030000000001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106.27</v>
      </c>
      <c r="D342" s="36">
        <v>107.16333333333334</v>
      </c>
      <c r="E342" s="36">
        <v>104.60666666666668</v>
      </c>
      <c r="F342" s="36">
        <v>102.94333333333334</v>
      </c>
      <c r="G342" s="36">
        <v>100.38666666666668</v>
      </c>
      <c r="H342" s="36">
        <v>108.82666666666668</v>
      </c>
      <c r="I342" s="36">
        <v>111.38333333333333</v>
      </c>
      <c r="J342" s="36">
        <v>113.04666666666668</v>
      </c>
      <c r="K342" s="31">
        <v>109.72</v>
      </c>
      <c r="L342" s="31">
        <v>105.5</v>
      </c>
      <c r="M342" s="31">
        <v>650.72209999999995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269.83999999999997</v>
      </c>
      <c r="D343" s="36">
        <v>272.46333333333331</v>
      </c>
      <c r="E343" s="36">
        <v>264.12666666666661</v>
      </c>
      <c r="F343" s="36">
        <v>258.4133333333333</v>
      </c>
      <c r="G343" s="36">
        <v>250.0766666666666</v>
      </c>
      <c r="H343" s="36">
        <v>278.17666666666662</v>
      </c>
      <c r="I343" s="36">
        <v>286.51333333333332</v>
      </c>
      <c r="J343" s="36">
        <v>292.22666666666663</v>
      </c>
      <c r="K343" s="31">
        <v>280.8</v>
      </c>
      <c r="L343" s="31">
        <v>266.75</v>
      </c>
      <c r="M343" s="31">
        <v>103.65982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228.76</v>
      </c>
      <c r="D344" s="36">
        <v>232.87333333333333</v>
      </c>
      <c r="E344" s="36">
        <v>223.89666666666668</v>
      </c>
      <c r="F344" s="36">
        <v>219.03333333333333</v>
      </c>
      <c r="G344" s="36">
        <v>210.05666666666667</v>
      </c>
      <c r="H344" s="36">
        <v>237.73666666666668</v>
      </c>
      <c r="I344" s="36">
        <v>246.71333333333337</v>
      </c>
      <c r="J344" s="36">
        <v>251.57666666666668</v>
      </c>
      <c r="K344" s="31">
        <v>241.85</v>
      </c>
      <c r="L344" s="31">
        <v>228.01</v>
      </c>
      <c r="M344" s="31">
        <v>115.5908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56.65</v>
      </c>
      <c r="D345" s="36">
        <v>57.080000000000005</v>
      </c>
      <c r="E345" s="36">
        <v>56.02000000000001</v>
      </c>
      <c r="F345" s="36">
        <v>55.390000000000008</v>
      </c>
      <c r="G345" s="36">
        <v>54.330000000000013</v>
      </c>
      <c r="H345" s="36">
        <v>57.710000000000008</v>
      </c>
      <c r="I345" s="36">
        <v>58.769999999999996</v>
      </c>
      <c r="J345" s="36">
        <v>59.400000000000006</v>
      </c>
      <c r="K345" s="31">
        <v>58.14</v>
      </c>
      <c r="L345" s="31">
        <v>56.45</v>
      </c>
      <c r="M345" s="31">
        <v>60.369439999999997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364.65</v>
      </c>
      <c r="D346" s="36">
        <v>368.51666666666665</v>
      </c>
      <c r="E346" s="36">
        <v>359.0333333333333</v>
      </c>
      <c r="F346" s="36">
        <v>353.41666666666663</v>
      </c>
      <c r="G346" s="36">
        <v>343.93333333333328</v>
      </c>
      <c r="H346" s="36">
        <v>374.13333333333333</v>
      </c>
      <c r="I346" s="36">
        <v>383.61666666666667</v>
      </c>
      <c r="J346" s="36">
        <v>389.23333333333335</v>
      </c>
      <c r="K346" s="31">
        <v>378</v>
      </c>
      <c r="L346" s="31">
        <v>362.9</v>
      </c>
      <c r="M346" s="31">
        <v>133.30099000000001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1242.45</v>
      </c>
      <c r="D347" s="36">
        <v>1249.6499999999999</v>
      </c>
      <c r="E347" s="36">
        <v>1229.7999999999997</v>
      </c>
      <c r="F347" s="36">
        <v>1217.1499999999999</v>
      </c>
      <c r="G347" s="36">
        <v>1197.2999999999997</v>
      </c>
      <c r="H347" s="36">
        <v>1262.2999999999997</v>
      </c>
      <c r="I347" s="36">
        <v>1282.1499999999996</v>
      </c>
      <c r="J347" s="36">
        <v>1294.7999999999997</v>
      </c>
      <c r="K347" s="31">
        <v>1269.5</v>
      </c>
      <c r="L347" s="31">
        <v>1237</v>
      </c>
      <c r="M347" s="31">
        <v>5.6820199999999996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186.33</v>
      </c>
      <c r="D348" s="36">
        <v>187.17333333333332</v>
      </c>
      <c r="E348" s="36">
        <v>182.94666666666663</v>
      </c>
      <c r="F348" s="36">
        <v>179.5633333333333</v>
      </c>
      <c r="G348" s="36">
        <v>175.33666666666662</v>
      </c>
      <c r="H348" s="36">
        <v>190.55666666666664</v>
      </c>
      <c r="I348" s="36">
        <v>194.78333333333333</v>
      </c>
      <c r="J348" s="36">
        <v>198.16666666666666</v>
      </c>
      <c r="K348" s="31">
        <v>191.4</v>
      </c>
      <c r="L348" s="31">
        <v>183.79</v>
      </c>
      <c r="M348" s="31">
        <v>202.19477000000001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3545.1</v>
      </c>
      <c r="D349" s="36">
        <v>3583.35</v>
      </c>
      <c r="E349" s="36">
        <v>3496.75</v>
      </c>
      <c r="F349" s="36">
        <v>3448.4</v>
      </c>
      <c r="G349" s="36">
        <v>3361.8</v>
      </c>
      <c r="H349" s="36">
        <v>3631.7</v>
      </c>
      <c r="I349" s="36">
        <v>3718.2999999999993</v>
      </c>
      <c r="J349" s="36">
        <v>3766.6499999999996</v>
      </c>
      <c r="K349" s="31">
        <v>3669.95</v>
      </c>
      <c r="L349" s="31">
        <v>3535</v>
      </c>
      <c r="M349" s="31">
        <v>1.3438099999999999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2597.85</v>
      </c>
      <c r="D350" s="36">
        <v>2609.9333333333334</v>
      </c>
      <c r="E350" s="36">
        <v>2574.3666666666668</v>
      </c>
      <c r="F350" s="36">
        <v>2550.8833333333332</v>
      </c>
      <c r="G350" s="36">
        <v>2515.3166666666666</v>
      </c>
      <c r="H350" s="36">
        <v>2633.416666666667</v>
      </c>
      <c r="I350" s="36">
        <v>2668.9833333333336</v>
      </c>
      <c r="J350" s="36">
        <v>2692.4666666666672</v>
      </c>
      <c r="K350" s="31">
        <v>2645.5</v>
      </c>
      <c r="L350" s="31">
        <v>2586.4499999999998</v>
      </c>
      <c r="M350" s="31">
        <v>5.3893599999999999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78.92</v>
      </c>
      <c r="D351" s="36">
        <v>79.236666666666665</v>
      </c>
      <c r="E351" s="36">
        <v>77.683333333333323</v>
      </c>
      <c r="F351" s="36">
        <v>76.446666666666658</v>
      </c>
      <c r="G351" s="36">
        <v>74.893333333333317</v>
      </c>
      <c r="H351" s="36">
        <v>80.473333333333329</v>
      </c>
      <c r="I351" s="36">
        <v>82.026666666666671</v>
      </c>
      <c r="J351" s="36">
        <v>83.263333333333335</v>
      </c>
      <c r="K351" s="31">
        <v>80.790000000000006</v>
      </c>
      <c r="L351" s="31">
        <v>78</v>
      </c>
      <c r="M351" s="31">
        <v>12.598839999999999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635.20000000000005</v>
      </c>
      <c r="D352" s="36">
        <v>638.2833333333333</v>
      </c>
      <c r="E352" s="36">
        <v>622.81666666666661</v>
      </c>
      <c r="F352" s="36">
        <v>610.43333333333328</v>
      </c>
      <c r="G352" s="36">
        <v>594.96666666666658</v>
      </c>
      <c r="H352" s="36">
        <v>650.66666666666663</v>
      </c>
      <c r="I352" s="36">
        <v>666.13333333333333</v>
      </c>
      <c r="J352" s="36">
        <v>678.51666666666665</v>
      </c>
      <c r="K352" s="31">
        <v>653.75</v>
      </c>
      <c r="L352" s="31">
        <v>625.9</v>
      </c>
      <c r="M352" s="31">
        <v>4.3079999999999998</v>
      </c>
      <c r="N352" s="1"/>
      <c r="O352" s="1"/>
    </row>
    <row r="353" spans="1:15" ht="12.75" customHeight="1">
      <c r="A353" s="33">
        <v>343</v>
      </c>
      <c r="B353" s="53" t="s">
        <v>874</v>
      </c>
      <c r="C353" s="31">
        <v>4801.95</v>
      </c>
      <c r="D353" s="36">
        <v>4831.666666666667</v>
      </c>
      <c r="E353" s="36">
        <v>4695.3333333333339</v>
      </c>
      <c r="F353" s="36">
        <v>4588.7166666666672</v>
      </c>
      <c r="G353" s="36">
        <v>4452.3833333333341</v>
      </c>
      <c r="H353" s="36">
        <v>4938.2833333333338</v>
      </c>
      <c r="I353" s="36">
        <v>5074.6166666666677</v>
      </c>
      <c r="J353" s="36">
        <v>5181.2333333333336</v>
      </c>
      <c r="K353" s="31">
        <v>4968</v>
      </c>
      <c r="L353" s="31">
        <v>4725.05</v>
      </c>
      <c r="M353" s="31">
        <v>0.40695999999999999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336.6</v>
      </c>
      <c r="D354" s="36">
        <v>340.76666666666671</v>
      </c>
      <c r="E354" s="36">
        <v>330.93333333333339</v>
      </c>
      <c r="F354" s="36">
        <v>325.26666666666671</v>
      </c>
      <c r="G354" s="36">
        <v>315.43333333333339</v>
      </c>
      <c r="H354" s="36">
        <v>346.43333333333339</v>
      </c>
      <c r="I354" s="36">
        <v>356.26666666666677</v>
      </c>
      <c r="J354" s="36">
        <v>361.93333333333339</v>
      </c>
      <c r="K354" s="31">
        <v>350.6</v>
      </c>
      <c r="L354" s="31">
        <v>335.1</v>
      </c>
      <c r="M354" s="31">
        <v>3.27338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1671.3</v>
      </c>
      <c r="D355" s="36">
        <v>1679.8</v>
      </c>
      <c r="E355" s="36">
        <v>1635.5</v>
      </c>
      <c r="F355" s="36">
        <v>1599.7</v>
      </c>
      <c r="G355" s="36">
        <v>1555.4</v>
      </c>
      <c r="H355" s="36">
        <v>1715.6</v>
      </c>
      <c r="I355" s="36">
        <v>1759.8999999999996</v>
      </c>
      <c r="J355" s="36">
        <v>1795.6999999999998</v>
      </c>
      <c r="K355" s="31">
        <v>1724.1</v>
      </c>
      <c r="L355" s="31">
        <v>1644</v>
      </c>
      <c r="M355" s="31">
        <v>10.41722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319.64999999999998</v>
      </c>
      <c r="D356" s="36">
        <v>323.63333333333327</v>
      </c>
      <c r="E356" s="36">
        <v>314.06666666666655</v>
      </c>
      <c r="F356" s="36">
        <v>308.48333333333329</v>
      </c>
      <c r="G356" s="36">
        <v>298.91666666666657</v>
      </c>
      <c r="H356" s="36">
        <v>329.21666666666653</v>
      </c>
      <c r="I356" s="36">
        <v>338.78333333333325</v>
      </c>
      <c r="J356" s="36">
        <v>344.3666666666665</v>
      </c>
      <c r="K356" s="31">
        <v>333.2</v>
      </c>
      <c r="L356" s="31">
        <v>318.05</v>
      </c>
      <c r="M356" s="31">
        <v>265.79496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571.1</v>
      </c>
      <c r="D357" s="36">
        <v>569.25</v>
      </c>
      <c r="E357" s="36">
        <v>558.5</v>
      </c>
      <c r="F357" s="36">
        <v>545.9</v>
      </c>
      <c r="G357" s="36">
        <v>535.15</v>
      </c>
      <c r="H357" s="36">
        <v>581.85</v>
      </c>
      <c r="I357" s="36">
        <v>592.6</v>
      </c>
      <c r="J357" s="36">
        <v>605.20000000000005</v>
      </c>
      <c r="K357" s="31">
        <v>580</v>
      </c>
      <c r="L357" s="31">
        <v>556.65</v>
      </c>
      <c r="M357" s="31">
        <v>92.003720000000001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1755.6</v>
      </c>
      <c r="D358" s="36">
        <v>1747.5666666666666</v>
      </c>
      <c r="E358" s="36">
        <v>1726.1333333333332</v>
      </c>
      <c r="F358" s="36">
        <v>1696.6666666666665</v>
      </c>
      <c r="G358" s="36">
        <v>1675.2333333333331</v>
      </c>
      <c r="H358" s="36">
        <v>1777.0333333333333</v>
      </c>
      <c r="I358" s="36">
        <v>1798.4666666666667</v>
      </c>
      <c r="J358" s="36">
        <v>1827.9333333333334</v>
      </c>
      <c r="K358" s="31">
        <v>1769</v>
      </c>
      <c r="L358" s="31">
        <v>1718.1</v>
      </c>
      <c r="M358" s="31">
        <v>5.1684900000000003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458.75</v>
      </c>
      <c r="D359" s="36">
        <v>452.10000000000008</v>
      </c>
      <c r="E359" s="36">
        <v>432.25000000000017</v>
      </c>
      <c r="F359" s="36">
        <v>405.75000000000011</v>
      </c>
      <c r="G359" s="36">
        <v>385.9000000000002</v>
      </c>
      <c r="H359" s="36">
        <v>478.60000000000014</v>
      </c>
      <c r="I359" s="36">
        <v>498.45000000000005</v>
      </c>
      <c r="J359" s="36">
        <v>524.95000000000005</v>
      </c>
      <c r="K359" s="31">
        <v>471.95</v>
      </c>
      <c r="L359" s="31">
        <v>425.6</v>
      </c>
      <c r="M359" s="31">
        <v>117.09927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10822.3</v>
      </c>
      <c r="D360" s="36">
        <v>10915.633333333333</v>
      </c>
      <c r="E360" s="36">
        <v>10606.266666666666</v>
      </c>
      <c r="F360" s="36">
        <v>10390.233333333334</v>
      </c>
      <c r="G360" s="36">
        <v>10080.866666666667</v>
      </c>
      <c r="H360" s="36">
        <v>11131.666666666666</v>
      </c>
      <c r="I360" s="36">
        <v>11441.033333333331</v>
      </c>
      <c r="J360" s="36">
        <v>11657.066666666666</v>
      </c>
      <c r="K360" s="31">
        <v>11225</v>
      </c>
      <c r="L360" s="31">
        <v>10699.6</v>
      </c>
      <c r="M360" s="31">
        <v>5.52895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1413.05</v>
      </c>
      <c r="D361" s="36">
        <v>1422.5333333333335</v>
      </c>
      <c r="E361" s="36">
        <v>1390.5166666666671</v>
      </c>
      <c r="F361" s="36">
        <v>1367.9833333333336</v>
      </c>
      <c r="G361" s="36">
        <v>1335.9666666666672</v>
      </c>
      <c r="H361" s="36">
        <v>1445.0666666666671</v>
      </c>
      <c r="I361" s="36">
        <v>1477.0833333333335</v>
      </c>
      <c r="J361" s="36">
        <v>1499.616666666667</v>
      </c>
      <c r="K361" s="31">
        <v>1454.55</v>
      </c>
      <c r="L361" s="31">
        <v>1400</v>
      </c>
      <c r="M361" s="31">
        <v>5.19367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276.3</v>
      </c>
      <c r="D362" s="36">
        <v>278.93333333333334</v>
      </c>
      <c r="E362" s="36">
        <v>272.36666666666667</v>
      </c>
      <c r="F362" s="36">
        <v>268.43333333333334</v>
      </c>
      <c r="G362" s="36">
        <v>261.86666666666667</v>
      </c>
      <c r="H362" s="36">
        <v>282.86666666666667</v>
      </c>
      <c r="I362" s="36">
        <v>289.43333333333339</v>
      </c>
      <c r="J362" s="36">
        <v>293.36666666666667</v>
      </c>
      <c r="K362" s="31">
        <v>285.5</v>
      </c>
      <c r="L362" s="31">
        <v>275</v>
      </c>
      <c r="M362" s="31">
        <v>29.59028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3835.3</v>
      </c>
      <c r="D363" s="36">
        <v>3855.9666666666667</v>
      </c>
      <c r="E363" s="36">
        <v>3791.3333333333335</v>
      </c>
      <c r="F363" s="36">
        <v>3747.3666666666668</v>
      </c>
      <c r="G363" s="36">
        <v>3682.7333333333336</v>
      </c>
      <c r="H363" s="36">
        <v>3899.9333333333334</v>
      </c>
      <c r="I363" s="36">
        <v>3964.5666666666666</v>
      </c>
      <c r="J363" s="36">
        <v>4008.5333333333333</v>
      </c>
      <c r="K363" s="31">
        <v>3920.6</v>
      </c>
      <c r="L363" s="31">
        <v>3812</v>
      </c>
      <c r="M363" s="31">
        <v>2.5483699999999998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780.8</v>
      </c>
      <c r="D364" s="36">
        <v>780.6</v>
      </c>
      <c r="E364" s="36">
        <v>773.2</v>
      </c>
      <c r="F364" s="36">
        <v>765.6</v>
      </c>
      <c r="G364" s="36">
        <v>758.2</v>
      </c>
      <c r="H364" s="36">
        <v>788.2</v>
      </c>
      <c r="I364" s="36">
        <v>795.59999999999991</v>
      </c>
      <c r="J364" s="36">
        <v>803.2</v>
      </c>
      <c r="K364" s="31">
        <v>788</v>
      </c>
      <c r="L364" s="31">
        <v>773</v>
      </c>
      <c r="M364" s="31">
        <v>9.4924099999999996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507.2</v>
      </c>
      <c r="D365" s="36">
        <v>511.2166666666667</v>
      </c>
      <c r="E365" s="36">
        <v>500.98333333333335</v>
      </c>
      <c r="F365" s="36">
        <v>494.76666666666665</v>
      </c>
      <c r="G365" s="36">
        <v>484.5333333333333</v>
      </c>
      <c r="H365" s="36">
        <v>517.43333333333339</v>
      </c>
      <c r="I365" s="36">
        <v>527.66666666666674</v>
      </c>
      <c r="J365" s="36">
        <v>533.88333333333344</v>
      </c>
      <c r="K365" s="31">
        <v>521.45000000000005</v>
      </c>
      <c r="L365" s="31">
        <v>505</v>
      </c>
      <c r="M365" s="31">
        <v>6.3506999999999998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1402.5</v>
      </c>
      <c r="D366" s="36">
        <v>1407.2166666666665</v>
      </c>
      <c r="E366" s="36">
        <v>1385.7333333333329</v>
      </c>
      <c r="F366" s="36">
        <v>1368.9666666666665</v>
      </c>
      <c r="G366" s="36">
        <v>1347.4833333333329</v>
      </c>
      <c r="H366" s="36">
        <v>1423.9833333333329</v>
      </c>
      <c r="I366" s="36">
        <v>1445.4666666666665</v>
      </c>
      <c r="J366" s="36">
        <v>1462.2333333333329</v>
      </c>
      <c r="K366" s="31">
        <v>1428.7</v>
      </c>
      <c r="L366" s="31">
        <v>1390.45</v>
      </c>
      <c r="M366" s="31">
        <v>3.7720199999999999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40505.1</v>
      </c>
      <c r="D367" s="36">
        <v>40343.333333333336</v>
      </c>
      <c r="E367" s="36">
        <v>39961.76666666667</v>
      </c>
      <c r="F367" s="36">
        <v>39418.433333333334</v>
      </c>
      <c r="G367" s="36">
        <v>39036.866666666669</v>
      </c>
      <c r="H367" s="36">
        <v>40886.666666666672</v>
      </c>
      <c r="I367" s="36">
        <v>41268.233333333337</v>
      </c>
      <c r="J367" s="36">
        <v>41811.566666666673</v>
      </c>
      <c r="K367" s="31">
        <v>40724.9</v>
      </c>
      <c r="L367" s="31">
        <v>39800</v>
      </c>
      <c r="M367" s="31">
        <v>0.40304000000000001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1594.3</v>
      </c>
      <c r="D368" s="36">
        <v>1582.4333333333334</v>
      </c>
      <c r="E368" s="36">
        <v>1558.8666666666668</v>
      </c>
      <c r="F368" s="36">
        <v>1523.4333333333334</v>
      </c>
      <c r="G368" s="36">
        <v>1499.8666666666668</v>
      </c>
      <c r="H368" s="36">
        <v>1617.8666666666668</v>
      </c>
      <c r="I368" s="36">
        <v>1641.4333333333334</v>
      </c>
      <c r="J368" s="36">
        <v>1676.8666666666668</v>
      </c>
      <c r="K368" s="31">
        <v>1606</v>
      </c>
      <c r="L368" s="31">
        <v>1547</v>
      </c>
      <c r="M368" s="31">
        <v>7.4436900000000001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4583.45</v>
      </c>
      <c r="D369" s="36">
        <v>4639.4333333333334</v>
      </c>
      <c r="E369" s="36">
        <v>4479.0166666666664</v>
      </c>
      <c r="F369" s="36">
        <v>4374.583333333333</v>
      </c>
      <c r="G369" s="36">
        <v>4214.1666666666661</v>
      </c>
      <c r="H369" s="36">
        <v>4743.8666666666668</v>
      </c>
      <c r="I369" s="36">
        <v>4904.2833333333328</v>
      </c>
      <c r="J369" s="36">
        <v>5008.7166666666672</v>
      </c>
      <c r="K369" s="31">
        <v>4799.8500000000004</v>
      </c>
      <c r="L369" s="31">
        <v>4535</v>
      </c>
      <c r="M369" s="31">
        <v>19.237189999999998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342.9</v>
      </c>
      <c r="D370" s="36">
        <v>342.83333333333331</v>
      </c>
      <c r="E370" s="36">
        <v>338.96666666666664</v>
      </c>
      <c r="F370" s="36">
        <v>335.0333333333333</v>
      </c>
      <c r="G370" s="36">
        <v>331.16666666666663</v>
      </c>
      <c r="H370" s="36">
        <v>346.76666666666665</v>
      </c>
      <c r="I370" s="36">
        <v>350.63333333333333</v>
      </c>
      <c r="J370" s="36">
        <v>354.56666666666666</v>
      </c>
      <c r="K370" s="31">
        <v>346.7</v>
      </c>
      <c r="L370" s="31">
        <v>338.9</v>
      </c>
      <c r="M370" s="31">
        <v>33.854950000000002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3961.85</v>
      </c>
      <c r="D371" s="36">
        <v>3986.3166666666671</v>
      </c>
      <c r="E371" s="36">
        <v>3886.6333333333341</v>
      </c>
      <c r="F371" s="36">
        <v>3811.416666666667</v>
      </c>
      <c r="G371" s="36">
        <v>3711.733333333334</v>
      </c>
      <c r="H371" s="36">
        <v>4061.5333333333342</v>
      </c>
      <c r="I371" s="36">
        <v>4161.2166666666672</v>
      </c>
      <c r="J371" s="36">
        <v>4236.4333333333343</v>
      </c>
      <c r="K371" s="31">
        <v>4086</v>
      </c>
      <c r="L371" s="31">
        <v>3911.1</v>
      </c>
      <c r="M371" s="31">
        <v>1.91919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3134.75</v>
      </c>
      <c r="D372" s="36">
        <v>3166.4166666666665</v>
      </c>
      <c r="E372" s="36">
        <v>3089.7833333333328</v>
      </c>
      <c r="F372" s="36">
        <v>3044.8166666666662</v>
      </c>
      <c r="G372" s="36">
        <v>2968.1833333333325</v>
      </c>
      <c r="H372" s="36">
        <v>3211.3833333333332</v>
      </c>
      <c r="I372" s="36">
        <v>3288.0166666666673</v>
      </c>
      <c r="J372" s="36">
        <v>3332.9833333333336</v>
      </c>
      <c r="K372" s="31">
        <v>3243.05</v>
      </c>
      <c r="L372" s="31">
        <v>3121.45</v>
      </c>
      <c r="M372" s="31">
        <v>4.2823500000000001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929</v>
      </c>
      <c r="D373" s="36">
        <v>937.9666666666667</v>
      </c>
      <c r="E373" s="36">
        <v>916.13333333333344</v>
      </c>
      <c r="F373" s="36">
        <v>903.26666666666677</v>
      </c>
      <c r="G373" s="36">
        <v>881.43333333333351</v>
      </c>
      <c r="H373" s="36">
        <v>950.83333333333337</v>
      </c>
      <c r="I373" s="36">
        <v>972.66666666666663</v>
      </c>
      <c r="J373" s="36">
        <v>985.5333333333333</v>
      </c>
      <c r="K373" s="31">
        <v>959.8</v>
      </c>
      <c r="L373" s="31">
        <v>925.1</v>
      </c>
      <c r="M373" s="31">
        <v>15.07545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147.9</v>
      </c>
      <c r="D374" s="36">
        <v>148</v>
      </c>
      <c r="E374" s="36">
        <v>146.06</v>
      </c>
      <c r="F374" s="36">
        <v>144.22</v>
      </c>
      <c r="G374" s="36">
        <v>142.28</v>
      </c>
      <c r="H374" s="36">
        <v>149.84</v>
      </c>
      <c r="I374" s="36">
        <v>151.78</v>
      </c>
      <c r="J374" s="36">
        <v>153.62</v>
      </c>
      <c r="K374" s="31">
        <v>149.94</v>
      </c>
      <c r="L374" s="31">
        <v>146.16</v>
      </c>
      <c r="M374" s="31">
        <v>20.603169999999999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2073.85</v>
      </c>
      <c r="D375" s="36">
        <v>2080.2333333333331</v>
      </c>
      <c r="E375" s="36">
        <v>2042.3666666666663</v>
      </c>
      <c r="F375" s="36">
        <v>2010.8833333333332</v>
      </c>
      <c r="G375" s="36">
        <v>1973.0166666666664</v>
      </c>
      <c r="H375" s="36">
        <v>2111.7166666666662</v>
      </c>
      <c r="I375" s="36">
        <v>2149.583333333333</v>
      </c>
      <c r="J375" s="36">
        <v>2181.0666666666662</v>
      </c>
      <c r="K375" s="31">
        <v>2118.1</v>
      </c>
      <c r="L375" s="31">
        <v>2048.75</v>
      </c>
      <c r="M375" s="31">
        <v>0.48616999999999999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6349.85</v>
      </c>
      <c r="D376" s="36">
        <v>6377.4000000000005</v>
      </c>
      <c r="E376" s="36">
        <v>6229.9500000000007</v>
      </c>
      <c r="F376" s="36">
        <v>6110.05</v>
      </c>
      <c r="G376" s="36">
        <v>5962.6</v>
      </c>
      <c r="H376" s="36">
        <v>6497.3000000000011</v>
      </c>
      <c r="I376" s="36">
        <v>6644.75</v>
      </c>
      <c r="J376" s="36">
        <v>6764.6500000000015</v>
      </c>
      <c r="K376" s="31">
        <v>6524.85</v>
      </c>
      <c r="L376" s="31">
        <v>6257.5</v>
      </c>
      <c r="M376" s="31">
        <v>10.383010000000001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411.8</v>
      </c>
      <c r="D377" s="36">
        <v>409.39999999999992</v>
      </c>
      <c r="E377" s="36">
        <v>403.79999999999984</v>
      </c>
      <c r="F377" s="36">
        <v>395.7999999999999</v>
      </c>
      <c r="G377" s="36">
        <v>390.19999999999982</v>
      </c>
      <c r="H377" s="36">
        <v>417.39999999999986</v>
      </c>
      <c r="I377" s="36">
        <v>422.99999999999989</v>
      </c>
      <c r="J377" s="36">
        <v>430.99999999999989</v>
      </c>
      <c r="K377" s="31">
        <v>415</v>
      </c>
      <c r="L377" s="31">
        <v>401.4</v>
      </c>
      <c r="M377" s="31">
        <v>20.259160000000001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533.70000000000005</v>
      </c>
      <c r="D378" s="36">
        <v>539.23333333333335</v>
      </c>
      <c r="E378" s="36">
        <v>526.4666666666667</v>
      </c>
      <c r="F378" s="36">
        <v>519.23333333333335</v>
      </c>
      <c r="G378" s="36">
        <v>506.4666666666667</v>
      </c>
      <c r="H378" s="36">
        <v>546.4666666666667</v>
      </c>
      <c r="I378" s="36">
        <v>559.23333333333335</v>
      </c>
      <c r="J378" s="36">
        <v>566.4666666666667</v>
      </c>
      <c r="K378" s="31">
        <v>552</v>
      </c>
      <c r="L378" s="31">
        <v>532</v>
      </c>
      <c r="M378" s="31">
        <v>100.53221000000001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332.2</v>
      </c>
      <c r="D379" s="36">
        <v>335.01666666666665</v>
      </c>
      <c r="E379" s="36">
        <v>328.18333333333328</v>
      </c>
      <c r="F379" s="36">
        <v>324.16666666666663</v>
      </c>
      <c r="G379" s="36">
        <v>317.33333333333326</v>
      </c>
      <c r="H379" s="36">
        <v>339.0333333333333</v>
      </c>
      <c r="I379" s="36">
        <v>345.86666666666667</v>
      </c>
      <c r="J379" s="36">
        <v>349.88333333333333</v>
      </c>
      <c r="K379" s="31">
        <v>341.85</v>
      </c>
      <c r="L379" s="31">
        <v>331</v>
      </c>
      <c r="M379" s="31">
        <v>129.37989999999999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688.9</v>
      </c>
      <c r="D380" s="36">
        <v>694.33333333333337</v>
      </c>
      <c r="E380" s="36">
        <v>676.86666666666679</v>
      </c>
      <c r="F380" s="36">
        <v>664.83333333333337</v>
      </c>
      <c r="G380" s="36">
        <v>647.36666666666679</v>
      </c>
      <c r="H380" s="36">
        <v>706.36666666666679</v>
      </c>
      <c r="I380" s="36">
        <v>723.83333333333326</v>
      </c>
      <c r="J380" s="36">
        <v>735.86666666666679</v>
      </c>
      <c r="K380" s="31">
        <v>711.8</v>
      </c>
      <c r="L380" s="31">
        <v>682.3</v>
      </c>
      <c r="M380" s="31">
        <v>7.2223300000000004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1787.5</v>
      </c>
      <c r="D381" s="36">
        <v>1764.9833333333333</v>
      </c>
      <c r="E381" s="36">
        <v>1734.9666666666667</v>
      </c>
      <c r="F381" s="36">
        <v>1682.4333333333334</v>
      </c>
      <c r="G381" s="36">
        <v>1652.4166666666667</v>
      </c>
      <c r="H381" s="36">
        <v>1817.5166666666667</v>
      </c>
      <c r="I381" s="36">
        <v>1847.5333333333335</v>
      </c>
      <c r="J381" s="36">
        <v>1900.0666666666666</v>
      </c>
      <c r="K381" s="31">
        <v>1795</v>
      </c>
      <c r="L381" s="31">
        <v>1712.45</v>
      </c>
      <c r="M381" s="31">
        <v>8.5377600000000005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671.35</v>
      </c>
      <c r="D382" s="36">
        <v>676.36666666666667</v>
      </c>
      <c r="E382" s="36">
        <v>663.83333333333337</v>
      </c>
      <c r="F382" s="36">
        <v>656.31666666666672</v>
      </c>
      <c r="G382" s="36">
        <v>643.78333333333342</v>
      </c>
      <c r="H382" s="36">
        <v>683.88333333333333</v>
      </c>
      <c r="I382" s="36">
        <v>696.41666666666663</v>
      </c>
      <c r="J382" s="36">
        <v>703.93333333333328</v>
      </c>
      <c r="K382" s="31">
        <v>688.9</v>
      </c>
      <c r="L382" s="31">
        <v>668.85</v>
      </c>
      <c r="M382" s="31">
        <v>0.85887000000000002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156.1</v>
      </c>
      <c r="D383" s="36">
        <v>159.48000000000002</v>
      </c>
      <c r="E383" s="36">
        <v>151.96000000000004</v>
      </c>
      <c r="F383" s="36">
        <v>147.82000000000002</v>
      </c>
      <c r="G383" s="36">
        <v>140.30000000000004</v>
      </c>
      <c r="H383" s="36">
        <v>163.62000000000003</v>
      </c>
      <c r="I383" s="36">
        <v>171.14000000000001</v>
      </c>
      <c r="J383" s="36">
        <v>175.28000000000003</v>
      </c>
      <c r="K383" s="31">
        <v>167</v>
      </c>
      <c r="L383" s="31">
        <v>155.34</v>
      </c>
      <c r="M383" s="31">
        <v>6.5430200000000003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16794.95</v>
      </c>
      <c r="D384" s="36">
        <v>16849.366666666665</v>
      </c>
      <c r="E384" s="36">
        <v>16695.73333333333</v>
      </c>
      <c r="F384" s="36">
        <v>16596.516666666666</v>
      </c>
      <c r="G384" s="36">
        <v>16442.883333333331</v>
      </c>
      <c r="H384" s="36">
        <v>16948.583333333328</v>
      </c>
      <c r="I384" s="36">
        <v>17102.216666666667</v>
      </c>
      <c r="J384" s="36">
        <v>17201.433333333327</v>
      </c>
      <c r="K384" s="31">
        <v>17003</v>
      </c>
      <c r="L384" s="31">
        <v>16750.150000000001</v>
      </c>
      <c r="M384" s="31">
        <v>7.3630000000000001E-2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116.51</v>
      </c>
      <c r="D385" s="36">
        <v>117.5</v>
      </c>
      <c r="E385" s="36">
        <v>115.21</v>
      </c>
      <c r="F385" s="36">
        <v>113.91</v>
      </c>
      <c r="G385" s="36">
        <v>111.61999999999999</v>
      </c>
      <c r="H385" s="36">
        <v>118.8</v>
      </c>
      <c r="I385" s="36">
        <v>121.09000000000002</v>
      </c>
      <c r="J385" s="36">
        <v>122.39</v>
      </c>
      <c r="K385" s="31">
        <v>119.79</v>
      </c>
      <c r="L385" s="31">
        <v>116.2</v>
      </c>
      <c r="M385" s="31">
        <v>324.80581000000001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598.70000000000005</v>
      </c>
      <c r="D386" s="36">
        <v>606.33333333333337</v>
      </c>
      <c r="E386" s="36">
        <v>588.61666666666679</v>
      </c>
      <c r="F386" s="36">
        <v>578.53333333333342</v>
      </c>
      <c r="G386" s="36">
        <v>560.81666666666683</v>
      </c>
      <c r="H386" s="36">
        <v>616.41666666666674</v>
      </c>
      <c r="I386" s="36">
        <v>634.13333333333321</v>
      </c>
      <c r="J386" s="36">
        <v>644.2166666666667</v>
      </c>
      <c r="K386" s="31">
        <v>624.04999999999995</v>
      </c>
      <c r="L386" s="31">
        <v>596.25</v>
      </c>
      <c r="M386" s="31">
        <v>1.14039</v>
      </c>
      <c r="N386" s="1"/>
      <c r="O386" s="1"/>
    </row>
    <row r="387" spans="1:15" ht="12.75" customHeight="1">
      <c r="A387" s="33">
        <v>377</v>
      </c>
      <c r="B387" s="53" t="s">
        <v>875</v>
      </c>
      <c r="C387" s="31">
        <v>1737.35</v>
      </c>
      <c r="D387" s="36">
        <v>1747.8500000000001</v>
      </c>
      <c r="E387" s="36">
        <v>1714.5000000000002</v>
      </c>
      <c r="F387" s="36">
        <v>1691.65</v>
      </c>
      <c r="G387" s="36">
        <v>1658.3000000000002</v>
      </c>
      <c r="H387" s="36">
        <v>1770.7000000000003</v>
      </c>
      <c r="I387" s="36">
        <v>1804.0500000000002</v>
      </c>
      <c r="J387" s="36">
        <v>1826.9000000000003</v>
      </c>
      <c r="K387" s="31">
        <v>1781.2</v>
      </c>
      <c r="L387" s="31">
        <v>1725</v>
      </c>
      <c r="M387" s="31">
        <v>2.0377800000000001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240.35</v>
      </c>
      <c r="D388" s="36">
        <v>241.43333333333331</v>
      </c>
      <c r="E388" s="36">
        <v>237.96666666666661</v>
      </c>
      <c r="F388" s="36">
        <v>235.58333333333331</v>
      </c>
      <c r="G388" s="36">
        <v>232.11666666666662</v>
      </c>
      <c r="H388" s="36">
        <v>243.81666666666661</v>
      </c>
      <c r="I388" s="36">
        <v>247.2833333333333</v>
      </c>
      <c r="J388" s="36">
        <v>249.6666666666666</v>
      </c>
      <c r="K388" s="31">
        <v>244.9</v>
      </c>
      <c r="L388" s="31">
        <v>239.05</v>
      </c>
      <c r="M388" s="31">
        <v>37.467950000000002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598.4</v>
      </c>
      <c r="D389" s="36">
        <v>605.43333333333339</v>
      </c>
      <c r="E389" s="36">
        <v>589.36666666666679</v>
      </c>
      <c r="F389" s="36">
        <v>580.33333333333337</v>
      </c>
      <c r="G389" s="36">
        <v>564.26666666666677</v>
      </c>
      <c r="H389" s="36">
        <v>614.46666666666681</v>
      </c>
      <c r="I389" s="36">
        <v>630.53333333333342</v>
      </c>
      <c r="J389" s="36">
        <v>639.56666666666683</v>
      </c>
      <c r="K389" s="31">
        <v>621.5</v>
      </c>
      <c r="L389" s="31">
        <v>596.4</v>
      </c>
      <c r="M389" s="31">
        <v>130.57168999999999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585.70000000000005</v>
      </c>
      <c r="D390" s="36">
        <v>584.6</v>
      </c>
      <c r="E390" s="36">
        <v>577.75</v>
      </c>
      <c r="F390" s="36">
        <v>569.79999999999995</v>
      </c>
      <c r="G390" s="36">
        <v>562.94999999999993</v>
      </c>
      <c r="H390" s="36">
        <v>592.55000000000007</v>
      </c>
      <c r="I390" s="36">
        <v>599.4000000000002</v>
      </c>
      <c r="J390" s="36">
        <v>607.35000000000014</v>
      </c>
      <c r="K390" s="31">
        <v>591.45000000000005</v>
      </c>
      <c r="L390" s="31">
        <v>576.65</v>
      </c>
      <c r="M390" s="31">
        <v>2.5572300000000001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725.55</v>
      </c>
      <c r="D391" s="36">
        <v>733.5333333333333</v>
      </c>
      <c r="E391" s="36">
        <v>712.06666666666661</v>
      </c>
      <c r="F391" s="36">
        <v>698.58333333333326</v>
      </c>
      <c r="G391" s="36">
        <v>677.11666666666656</v>
      </c>
      <c r="H391" s="36">
        <v>747.01666666666665</v>
      </c>
      <c r="I391" s="36">
        <v>768.48333333333335</v>
      </c>
      <c r="J391" s="36">
        <v>781.9666666666667</v>
      </c>
      <c r="K391" s="31">
        <v>755</v>
      </c>
      <c r="L391" s="31">
        <v>720.05</v>
      </c>
      <c r="M391" s="31">
        <v>35.603540000000002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1688.5</v>
      </c>
      <c r="D392" s="36">
        <v>1677.1000000000001</v>
      </c>
      <c r="E392" s="36">
        <v>1657.2000000000003</v>
      </c>
      <c r="F392" s="36">
        <v>1625.9</v>
      </c>
      <c r="G392" s="36">
        <v>1606.0000000000002</v>
      </c>
      <c r="H392" s="36">
        <v>1708.4000000000003</v>
      </c>
      <c r="I392" s="36">
        <v>1728.3000000000004</v>
      </c>
      <c r="J392" s="36">
        <v>1759.6000000000004</v>
      </c>
      <c r="K392" s="31">
        <v>1697</v>
      </c>
      <c r="L392" s="31">
        <v>1645.8</v>
      </c>
      <c r="M392" s="31">
        <v>1.61131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613.75</v>
      </c>
      <c r="D393" s="36">
        <v>607.31666666666672</v>
      </c>
      <c r="E393" s="36">
        <v>576.73333333333346</v>
      </c>
      <c r="F393" s="36">
        <v>539.7166666666667</v>
      </c>
      <c r="G393" s="36">
        <v>509.13333333333344</v>
      </c>
      <c r="H393" s="36">
        <v>644.33333333333348</v>
      </c>
      <c r="I393" s="36">
        <v>674.91666666666674</v>
      </c>
      <c r="J393" s="36">
        <v>711.93333333333351</v>
      </c>
      <c r="K393" s="31">
        <v>637.9</v>
      </c>
      <c r="L393" s="31">
        <v>570.29999999999995</v>
      </c>
      <c r="M393" s="31">
        <v>732.40328999999997</v>
      </c>
      <c r="N393" s="1"/>
      <c r="O393" s="1"/>
    </row>
    <row r="394" spans="1:15" ht="12.75" customHeight="1">
      <c r="A394" s="33">
        <v>384</v>
      </c>
      <c r="B394" s="53" t="s">
        <v>876</v>
      </c>
      <c r="C394" s="31">
        <v>516.35</v>
      </c>
      <c r="D394" s="36">
        <v>526.29999999999995</v>
      </c>
      <c r="E394" s="36">
        <v>501.09999999999991</v>
      </c>
      <c r="F394" s="36">
        <v>485.84999999999997</v>
      </c>
      <c r="G394" s="36">
        <v>460.64999999999992</v>
      </c>
      <c r="H394" s="36">
        <v>541.54999999999995</v>
      </c>
      <c r="I394" s="36">
        <v>566.75</v>
      </c>
      <c r="J394" s="36">
        <v>581.99999999999989</v>
      </c>
      <c r="K394" s="31">
        <v>551.5</v>
      </c>
      <c r="L394" s="31">
        <v>511.05</v>
      </c>
      <c r="M394" s="31">
        <v>212.53139999999999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1163.5</v>
      </c>
      <c r="D395" s="36">
        <v>1172.1000000000001</v>
      </c>
      <c r="E395" s="36">
        <v>1149.2000000000003</v>
      </c>
      <c r="F395" s="36">
        <v>1134.9000000000001</v>
      </c>
      <c r="G395" s="36">
        <v>1112.0000000000002</v>
      </c>
      <c r="H395" s="36">
        <v>1186.4000000000003</v>
      </c>
      <c r="I395" s="36">
        <v>1209.3000000000004</v>
      </c>
      <c r="J395" s="36">
        <v>1223.6000000000004</v>
      </c>
      <c r="K395" s="31">
        <v>1195</v>
      </c>
      <c r="L395" s="31">
        <v>1157.8</v>
      </c>
      <c r="M395" s="31">
        <v>2.2077499999999999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300.89999999999998</v>
      </c>
      <c r="D396" s="36">
        <v>306.09999999999997</v>
      </c>
      <c r="E396" s="36">
        <v>294.79999999999995</v>
      </c>
      <c r="F396" s="36">
        <v>288.7</v>
      </c>
      <c r="G396" s="36">
        <v>277.39999999999998</v>
      </c>
      <c r="H396" s="36">
        <v>312.19999999999993</v>
      </c>
      <c r="I396" s="36">
        <v>323.5</v>
      </c>
      <c r="J396" s="36">
        <v>329.59999999999991</v>
      </c>
      <c r="K396" s="31">
        <v>317.39999999999998</v>
      </c>
      <c r="L396" s="31">
        <v>300</v>
      </c>
      <c r="M396" s="31">
        <v>6.4860600000000002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863.45</v>
      </c>
      <c r="D397" s="36">
        <v>864.65</v>
      </c>
      <c r="E397" s="36">
        <v>844.3</v>
      </c>
      <c r="F397" s="36">
        <v>825.15</v>
      </c>
      <c r="G397" s="36">
        <v>804.8</v>
      </c>
      <c r="H397" s="36">
        <v>883.8</v>
      </c>
      <c r="I397" s="36">
        <v>904.15000000000009</v>
      </c>
      <c r="J397" s="36">
        <v>923.3</v>
      </c>
      <c r="K397" s="31">
        <v>885</v>
      </c>
      <c r="L397" s="31">
        <v>845.5</v>
      </c>
      <c r="M397" s="31">
        <v>7.9984400000000004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214.03</v>
      </c>
      <c r="D398" s="36">
        <v>217.33666666666667</v>
      </c>
      <c r="E398" s="36">
        <v>209.69333333333336</v>
      </c>
      <c r="F398" s="36">
        <v>205.35666666666668</v>
      </c>
      <c r="G398" s="36">
        <v>197.71333333333337</v>
      </c>
      <c r="H398" s="36">
        <v>221.67333333333335</v>
      </c>
      <c r="I398" s="36">
        <v>229.31666666666666</v>
      </c>
      <c r="J398" s="36">
        <v>233.65333333333334</v>
      </c>
      <c r="K398" s="31">
        <v>224.98</v>
      </c>
      <c r="L398" s="31">
        <v>213</v>
      </c>
      <c r="M398" s="31">
        <v>93.229470000000006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3504.65</v>
      </c>
      <c r="D399" s="36">
        <v>3510.5500000000006</v>
      </c>
      <c r="E399" s="36">
        <v>3459.1500000000015</v>
      </c>
      <c r="F399" s="36">
        <v>3413.650000000001</v>
      </c>
      <c r="G399" s="36">
        <v>3362.2500000000018</v>
      </c>
      <c r="H399" s="36">
        <v>3556.0500000000011</v>
      </c>
      <c r="I399" s="36">
        <v>3607.45</v>
      </c>
      <c r="J399" s="36">
        <v>3652.9500000000007</v>
      </c>
      <c r="K399" s="31">
        <v>3561.95</v>
      </c>
      <c r="L399" s="31">
        <v>3465.05</v>
      </c>
      <c r="M399" s="31">
        <v>0.21079000000000001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74.09</v>
      </c>
      <c r="D400" s="36">
        <v>74.65666666666668</v>
      </c>
      <c r="E400" s="36">
        <v>73.163333333333355</v>
      </c>
      <c r="F400" s="36">
        <v>72.236666666666679</v>
      </c>
      <c r="G400" s="36">
        <v>70.743333333333354</v>
      </c>
      <c r="H400" s="36">
        <v>75.583333333333357</v>
      </c>
      <c r="I400" s="36">
        <v>77.076666666666668</v>
      </c>
      <c r="J400" s="36">
        <v>78.003333333333359</v>
      </c>
      <c r="K400" s="31">
        <v>76.150000000000006</v>
      </c>
      <c r="L400" s="31">
        <v>73.73</v>
      </c>
      <c r="M400" s="31">
        <v>53.253639999999997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2090.8000000000002</v>
      </c>
      <c r="D401" s="36">
        <v>2115.2000000000003</v>
      </c>
      <c r="E401" s="36">
        <v>2066.4000000000005</v>
      </c>
      <c r="F401" s="36">
        <v>2042.0000000000005</v>
      </c>
      <c r="G401" s="36">
        <v>1993.2000000000007</v>
      </c>
      <c r="H401" s="36">
        <v>2139.6000000000004</v>
      </c>
      <c r="I401" s="36">
        <v>2188.4000000000005</v>
      </c>
      <c r="J401" s="36">
        <v>2212.8000000000002</v>
      </c>
      <c r="K401" s="31">
        <v>2164</v>
      </c>
      <c r="L401" s="31">
        <v>2090.8000000000002</v>
      </c>
      <c r="M401" s="31">
        <v>1.2878700000000001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199.03</v>
      </c>
      <c r="D402" s="36">
        <v>201.65666666666667</v>
      </c>
      <c r="E402" s="36">
        <v>195.38333333333333</v>
      </c>
      <c r="F402" s="36">
        <v>191.73666666666665</v>
      </c>
      <c r="G402" s="36">
        <v>185.46333333333331</v>
      </c>
      <c r="H402" s="36">
        <v>205.30333333333334</v>
      </c>
      <c r="I402" s="36">
        <v>211.57666666666671</v>
      </c>
      <c r="J402" s="36">
        <v>215.22333333333336</v>
      </c>
      <c r="K402" s="31">
        <v>207.93</v>
      </c>
      <c r="L402" s="31">
        <v>198.01</v>
      </c>
      <c r="M402" s="31">
        <v>14.925840000000001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3110.3</v>
      </c>
      <c r="D403" s="36">
        <v>3131.9500000000003</v>
      </c>
      <c r="E403" s="36">
        <v>3083.9500000000007</v>
      </c>
      <c r="F403" s="36">
        <v>3057.6000000000004</v>
      </c>
      <c r="G403" s="36">
        <v>3009.6000000000008</v>
      </c>
      <c r="H403" s="36">
        <v>3158.3000000000006</v>
      </c>
      <c r="I403" s="36">
        <v>3206.2999999999997</v>
      </c>
      <c r="J403" s="36">
        <v>3232.6500000000005</v>
      </c>
      <c r="K403" s="31">
        <v>3179.95</v>
      </c>
      <c r="L403" s="31">
        <v>3105.6</v>
      </c>
      <c r="M403" s="31">
        <v>65.701949999999997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108.93</v>
      </c>
      <c r="D404" s="36">
        <v>109.64</v>
      </c>
      <c r="E404" s="36">
        <v>107.28</v>
      </c>
      <c r="F404" s="36">
        <v>105.63</v>
      </c>
      <c r="G404" s="36">
        <v>103.27</v>
      </c>
      <c r="H404" s="36">
        <v>111.29</v>
      </c>
      <c r="I404" s="36">
        <v>113.64999999999999</v>
      </c>
      <c r="J404" s="36">
        <v>115.30000000000001</v>
      </c>
      <c r="K404" s="31">
        <v>112</v>
      </c>
      <c r="L404" s="31">
        <v>107.99</v>
      </c>
      <c r="M404" s="31">
        <v>19.127739999999999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1763.6</v>
      </c>
      <c r="D405" s="36">
        <v>1785.2</v>
      </c>
      <c r="E405" s="36">
        <v>1730.5500000000002</v>
      </c>
      <c r="F405" s="36">
        <v>1697.5000000000002</v>
      </c>
      <c r="G405" s="36">
        <v>1642.8500000000004</v>
      </c>
      <c r="H405" s="36">
        <v>1818.25</v>
      </c>
      <c r="I405" s="36">
        <v>1872.9</v>
      </c>
      <c r="J405" s="36">
        <v>1905.9499999999998</v>
      </c>
      <c r="K405" s="31">
        <v>1839.85</v>
      </c>
      <c r="L405" s="31">
        <v>1752.15</v>
      </c>
      <c r="M405" s="31">
        <v>1.4356</v>
      </c>
      <c r="N405" s="1"/>
      <c r="O405" s="1"/>
    </row>
    <row r="406" spans="1:15" ht="12.75" customHeight="1">
      <c r="A406" s="33">
        <v>396</v>
      </c>
      <c r="B406" s="53" t="s">
        <v>877</v>
      </c>
      <c r="C406" s="31">
        <v>81.12</v>
      </c>
      <c r="D406" s="36">
        <v>80.993333333333339</v>
      </c>
      <c r="E406" s="36">
        <v>79.946666666666673</v>
      </c>
      <c r="F406" s="36">
        <v>78.773333333333326</v>
      </c>
      <c r="G406" s="36">
        <v>77.726666666666659</v>
      </c>
      <c r="H406" s="36">
        <v>82.166666666666686</v>
      </c>
      <c r="I406" s="36">
        <v>83.213333333333367</v>
      </c>
      <c r="J406" s="36">
        <v>84.386666666666699</v>
      </c>
      <c r="K406" s="31">
        <v>82.04</v>
      </c>
      <c r="L406" s="31">
        <v>79.819999999999993</v>
      </c>
      <c r="M406" s="31">
        <v>15.6228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718.6</v>
      </c>
      <c r="D407" s="36">
        <v>723.61666666666679</v>
      </c>
      <c r="E407" s="36">
        <v>711.28333333333353</v>
      </c>
      <c r="F407" s="36">
        <v>703.9666666666667</v>
      </c>
      <c r="G407" s="36">
        <v>691.63333333333344</v>
      </c>
      <c r="H407" s="36">
        <v>730.93333333333362</v>
      </c>
      <c r="I407" s="36">
        <v>743.26666666666688</v>
      </c>
      <c r="J407" s="36">
        <v>750.58333333333371</v>
      </c>
      <c r="K407" s="31">
        <v>735.95</v>
      </c>
      <c r="L407" s="31">
        <v>716.3</v>
      </c>
      <c r="M407" s="31">
        <v>15.13766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1647.7</v>
      </c>
      <c r="D408" s="36">
        <v>1646.0833333333333</v>
      </c>
      <c r="E408" s="36">
        <v>1633.6166666666666</v>
      </c>
      <c r="F408" s="36">
        <v>1619.5333333333333</v>
      </c>
      <c r="G408" s="36">
        <v>1607.0666666666666</v>
      </c>
      <c r="H408" s="36">
        <v>1660.1666666666665</v>
      </c>
      <c r="I408" s="36">
        <v>1672.6333333333332</v>
      </c>
      <c r="J408" s="36">
        <v>1686.7166666666665</v>
      </c>
      <c r="K408" s="31">
        <v>1658.55</v>
      </c>
      <c r="L408" s="31">
        <v>1632</v>
      </c>
      <c r="M408" s="31">
        <v>5.6720899999999999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140.9</v>
      </c>
      <c r="D409" s="36">
        <v>142.85666666666665</v>
      </c>
      <c r="E409" s="36">
        <v>138.2233333333333</v>
      </c>
      <c r="F409" s="36">
        <v>135.54666666666665</v>
      </c>
      <c r="G409" s="36">
        <v>130.9133333333333</v>
      </c>
      <c r="H409" s="36">
        <v>145.5333333333333</v>
      </c>
      <c r="I409" s="36">
        <v>150.16666666666669</v>
      </c>
      <c r="J409" s="36">
        <v>152.84333333333331</v>
      </c>
      <c r="K409" s="31">
        <v>147.49</v>
      </c>
      <c r="L409" s="31">
        <v>140.18</v>
      </c>
      <c r="M409" s="31">
        <v>211.69916000000001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5588.25</v>
      </c>
      <c r="D410" s="36">
        <v>5646.0166666666664</v>
      </c>
      <c r="E410" s="36">
        <v>5514.2333333333327</v>
      </c>
      <c r="F410" s="36">
        <v>5440.2166666666662</v>
      </c>
      <c r="G410" s="36">
        <v>5308.4333333333325</v>
      </c>
      <c r="H410" s="36">
        <v>5720.0333333333328</v>
      </c>
      <c r="I410" s="36">
        <v>5851.8166666666657</v>
      </c>
      <c r="J410" s="36">
        <v>5925.833333333333</v>
      </c>
      <c r="K410" s="31">
        <v>5777.8</v>
      </c>
      <c r="L410" s="31">
        <v>5572</v>
      </c>
      <c r="M410" s="31">
        <v>0.38496999999999998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2342.6</v>
      </c>
      <c r="D411" s="36">
        <v>2361.2166666666667</v>
      </c>
      <c r="E411" s="36">
        <v>2312.4333333333334</v>
      </c>
      <c r="F411" s="36">
        <v>2282.2666666666669</v>
      </c>
      <c r="G411" s="36">
        <v>2233.4833333333336</v>
      </c>
      <c r="H411" s="36">
        <v>2391.3833333333332</v>
      </c>
      <c r="I411" s="36">
        <v>2440.166666666667</v>
      </c>
      <c r="J411" s="36">
        <v>2470.333333333333</v>
      </c>
      <c r="K411" s="31">
        <v>2410</v>
      </c>
      <c r="L411" s="31">
        <v>2331.0500000000002</v>
      </c>
      <c r="M411" s="31">
        <v>6.1127200000000004</v>
      </c>
      <c r="N411" s="1"/>
      <c r="O411" s="1"/>
    </row>
    <row r="412" spans="1:15" ht="12.75" customHeight="1">
      <c r="A412" s="33">
        <v>402</v>
      </c>
      <c r="B412" s="53" t="s">
        <v>833</v>
      </c>
      <c r="C412" s="31">
        <v>2054.85</v>
      </c>
      <c r="D412" s="36">
        <v>2083.0499999999997</v>
      </c>
      <c r="E412" s="36">
        <v>2016.7999999999993</v>
      </c>
      <c r="F412" s="36">
        <v>1978.7499999999995</v>
      </c>
      <c r="G412" s="36">
        <v>1912.4999999999991</v>
      </c>
      <c r="H412" s="36">
        <v>2121.0999999999995</v>
      </c>
      <c r="I412" s="36">
        <v>2187.3500000000004</v>
      </c>
      <c r="J412" s="36">
        <v>2225.3999999999996</v>
      </c>
      <c r="K412" s="31">
        <v>2149.3000000000002</v>
      </c>
      <c r="L412" s="31">
        <v>2045</v>
      </c>
      <c r="M412" s="31">
        <v>0.36516999999999999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192.2</v>
      </c>
      <c r="D413" s="36">
        <v>196.44666666666669</v>
      </c>
      <c r="E413" s="36">
        <v>187.09333333333336</v>
      </c>
      <c r="F413" s="36">
        <v>181.98666666666668</v>
      </c>
      <c r="G413" s="36">
        <v>172.63333333333335</v>
      </c>
      <c r="H413" s="36">
        <v>201.55333333333337</v>
      </c>
      <c r="I413" s="36">
        <v>210.90666666666667</v>
      </c>
      <c r="J413" s="36">
        <v>216.01333333333338</v>
      </c>
      <c r="K413" s="31">
        <v>205.8</v>
      </c>
      <c r="L413" s="31">
        <v>191.34</v>
      </c>
      <c r="M413" s="31">
        <v>197.13309000000001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6349.8</v>
      </c>
      <c r="D414" s="36">
        <v>6368.2833333333328</v>
      </c>
      <c r="E414" s="36">
        <v>6321.5666666666657</v>
      </c>
      <c r="F414" s="36">
        <v>6293.333333333333</v>
      </c>
      <c r="G414" s="36">
        <v>6246.6166666666659</v>
      </c>
      <c r="H414" s="36">
        <v>6396.5166666666655</v>
      </c>
      <c r="I414" s="36">
        <v>6443.2333333333327</v>
      </c>
      <c r="J414" s="36">
        <v>6471.4666666666653</v>
      </c>
      <c r="K414" s="31">
        <v>6415</v>
      </c>
      <c r="L414" s="31">
        <v>6340.05</v>
      </c>
      <c r="M414" s="31">
        <v>9.0649999999999994E-2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1526.25</v>
      </c>
      <c r="D415" s="36">
        <v>1532.2333333333333</v>
      </c>
      <c r="E415" s="36">
        <v>1507.7166666666667</v>
      </c>
      <c r="F415" s="36">
        <v>1489.1833333333334</v>
      </c>
      <c r="G415" s="36">
        <v>1464.6666666666667</v>
      </c>
      <c r="H415" s="36">
        <v>1550.7666666666667</v>
      </c>
      <c r="I415" s="36">
        <v>1575.2833333333335</v>
      </c>
      <c r="J415" s="36">
        <v>1593.8166666666666</v>
      </c>
      <c r="K415" s="31">
        <v>1556.75</v>
      </c>
      <c r="L415" s="31">
        <v>1513.7</v>
      </c>
      <c r="M415" s="31">
        <v>1.48871</v>
      </c>
      <c r="N415" s="1"/>
      <c r="O415" s="1"/>
    </row>
    <row r="416" spans="1:15" ht="12.75" customHeight="1">
      <c r="A416" s="33">
        <v>406</v>
      </c>
      <c r="B416" s="53" t="s">
        <v>834</v>
      </c>
      <c r="C416" s="31">
        <v>529.35</v>
      </c>
      <c r="D416" s="36">
        <v>531.4666666666667</v>
      </c>
      <c r="E416" s="36">
        <v>521.03333333333342</v>
      </c>
      <c r="F416" s="36">
        <v>512.7166666666667</v>
      </c>
      <c r="G416" s="36">
        <v>502.28333333333342</v>
      </c>
      <c r="H416" s="36">
        <v>539.78333333333342</v>
      </c>
      <c r="I416" s="36">
        <v>550.21666666666681</v>
      </c>
      <c r="J416" s="36">
        <v>558.53333333333342</v>
      </c>
      <c r="K416" s="31">
        <v>541.9</v>
      </c>
      <c r="L416" s="31">
        <v>523.15</v>
      </c>
      <c r="M416" s="31">
        <v>2.9307699999999999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3870.8</v>
      </c>
      <c r="D417" s="36">
        <v>3914.2000000000003</v>
      </c>
      <c r="E417" s="36">
        <v>3814.6000000000004</v>
      </c>
      <c r="F417" s="36">
        <v>3758.4</v>
      </c>
      <c r="G417" s="36">
        <v>3658.8</v>
      </c>
      <c r="H417" s="36">
        <v>3970.4000000000005</v>
      </c>
      <c r="I417" s="36">
        <v>4070</v>
      </c>
      <c r="J417" s="36">
        <v>4126.2000000000007</v>
      </c>
      <c r="K417" s="31">
        <v>4013.8</v>
      </c>
      <c r="L417" s="31">
        <v>3858</v>
      </c>
      <c r="M417" s="31">
        <v>1.9398200000000001</v>
      </c>
      <c r="N417" s="1"/>
      <c r="O417" s="1"/>
    </row>
    <row r="418" spans="1:15" ht="12.75" customHeight="1">
      <c r="A418" s="33">
        <v>408</v>
      </c>
      <c r="B418" s="53" t="s">
        <v>878</v>
      </c>
      <c r="C418" s="31">
        <v>740.75</v>
      </c>
      <c r="D418" s="36">
        <v>756.1</v>
      </c>
      <c r="E418" s="36">
        <v>720.5</v>
      </c>
      <c r="F418" s="36">
        <v>700.25</v>
      </c>
      <c r="G418" s="36">
        <v>664.65</v>
      </c>
      <c r="H418" s="36">
        <v>776.35</v>
      </c>
      <c r="I418" s="36">
        <v>811.95000000000016</v>
      </c>
      <c r="J418" s="36">
        <v>832.2</v>
      </c>
      <c r="K418" s="31">
        <v>791.7</v>
      </c>
      <c r="L418" s="31">
        <v>735.85</v>
      </c>
      <c r="M418" s="31">
        <v>3.9206400000000001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27284.15</v>
      </c>
      <c r="D419" s="36">
        <v>27463.399999999998</v>
      </c>
      <c r="E419" s="36">
        <v>26928.699999999997</v>
      </c>
      <c r="F419" s="36">
        <v>26573.25</v>
      </c>
      <c r="G419" s="36">
        <v>26038.55</v>
      </c>
      <c r="H419" s="36">
        <v>27818.849999999995</v>
      </c>
      <c r="I419" s="36">
        <v>28353.55</v>
      </c>
      <c r="J419" s="36">
        <v>28708.999999999993</v>
      </c>
      <c r="K419" s="31">
        <v>27998.1</v>
      </c>
      <c r="L419" s="31">
        <v>27107.95</v>
      </c>
      <c r="M419" s="31">
        <v>0.46732000000000001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47.12</v>
      </c>
      <c r="D420" s="36">
        <v>47.523333333333333</v>
      </c>
      <c r="E420" s="36">
        <v>46.456666666666663</v>
      </c>
      <c r="F420" s="36">
        <v>45.793333333333329</v>
      </c>
      <c r="G420" s="36">
        <v>44.726666666666659</v>
      </c>
      <c r="H420" s="36">
        <v>48.186666666666667</v>
      </c>
      <c r="I420" s="36">
        <v>49.253333333333345</v>
      </c>
      <c r="J420" s="36">
        <v>49.916666666666671</v>
      </c>
      <c r="K420" s="31">
        <v>48.59</v>
      </c>
      <c r="L420" s="31">
        <v>46.86</v>
      </c>
      <c r="M420" s="31">
        <v>99.483099999999993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2810.85</v>
      </c>
      <c r="D421" s="36">
        <v>2825.35</v>
      </c>
      <c r="E421" s="36">
        <v>2774.85</v>
      </c>
      <c r="F421" s="36">
        <v>2738.85</v>
      </c>
      <c r="G421" s="36">
        <v>2688.35</v>
      </c>
      <c r="H421" s="36">
        <v>2861.35</v>
      </c>
      <c r="I421" s="36">
        <v>2911.85</v>
      </c>
      <c r="J421" s="36">
        <v>2947.85</v>
      </c>
      <c r="K421" s="31">
        <v>2875.85</v>
      </c>
      <c r="L421" s="31">
        <v>2789.35</v>
      </c>
      <c r="M421" s="31">
        <v>7.3554300000000001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667.95</v>
      </c>
      <c r="D422" s="36">
        <v>665.2166666666667</v>
      </c>
      <c r="E422" s="36">
        <v>653.73333333333335</v>
      </c>
      <c r="F422" s="36">
        <v>639.51666666666665</v>
      </c>
      <c r="G422" s="36">
        <v>628.0333333333333</v>
      </c>
      <c r="H422" s="36">
        <v>679.43333333333339</v>
      </c>
      <c r="I422" s="36">
        <v>690.91666666666674</v>
      </c>
      <c r="J422" s="36">
        <v>705.13333333333344</v>
      </c>
      <c r="K422" s="31">
        <v>676.7</v>
      </c>
      <c r="L422" s="31">
        <v>651</v>
      </c>
      <c r="M422" s="31">
        <v>3.9571399999999999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6850.2</v>
      </c>
      <c r="D423" s="36">
        <v>6941.7333333333336</v>
      </c>
      <c r="E423" s="36">
        <v>6733.4666666666672</v>
      </c>
      <c r="F423" s="36">
        <v>6616.7333333333336</v>
      </c>
      <c r="G423" s="36">
        <v>6408.4666666666672</v>
      </c>
      <c r="H423" s="36">
        <v>7058.4666666666672</v>
      </c>
      <c r="I423" s="36">
        <v>7266.7333333333336</v>
      </c>
      <c r="J423" s="36">
        <v>7383.4666666666672</v>
      </c>
      <c r="K423" s="31">
        <v>7150</v>
      </c>
      <c r="L423" s="31">
        <v>6825</v>
      </c>
      <c r="M423" s="31">
        <v>6.7988200000000001</v>
      </c>
      <c r="N423" s="1"/>
      <c r="O423" s="1"/>
    </row>
    <row r="424" spans="1:15" ht="12.75" customHeight="1">
      <c r="A424" s="33">
        <v>414</v>
      </c>
      <c r="B424" s="53" t="s">
        <v>879</v>
      </c>
      <c r="C424" s="31">
        <v>1472.1</v>
      </c>
      <c r="D424" s="36">
        <v>1473.2666666666667</v>
      </c>
      <c r="E424" s="36">
        <v>1454.8333333333333</v>
      </c>
      <c r="F424" s="36">
        <v>1437.5666666666666</v>
      </c>
      <c r="G424" s="36">
        <v>1419.1333333333332</v>
      </c>
      <c r="H424" s="36">
        <v>1490.5333333333333</v>
      </c>
      <c r="I424" s="36">
        <v>1508.9666666666667</v>
      </c>
      <c r="J424" s="36">
        <v>1526.2333333333333</v>
      </c>
      <c r="K424" s="31">
        <v>1491.7</v>
      </c>
      <c r="L424" s="31">
        <v>1456</v>
      </c>
      <c r="M424" s="31">
        <v>5.34544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1846.9</v>
      </c>
      <c r="D425" s="36">
        <v>1869.2166666666669</v>
      </c>
      <c r="E425" s="36">
        <v>1803.4833333333338</v>
      </c>
      <c r="F425" s="36">
        <v>1760.0666666666668</v>
      </c>
      <c r="G425" s="36">
        <v>1694.3333333333337</v>
      </c>
      <c r="H425" s="36">
        <v>1912.6333333333339</v>
      </c>
      <c r="I425" s="36">
        <v>1978.366666666667</v>
      </c>
      <c r="J425" s="36">
        <v>2021.783333333334</v>
      </c>
      <c r="K425" s="31">
        <v>1934.95</v>
      </c>
      <c r="L425" s="31">
        <v>1825.8</v>
      </c>
      <c r="M425" s="31">
        <v>0.71962999999999999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10869.25</v>
      </c>
      <c r="D426" s="36">
        <v>10999.366666666667</v>
      </c>
      <c r="E426" s="36">
        <v>10588.533333333333</v>
      </c>
      <c r="F426" s="36">
        <v>10307.816666666666</v>
      </c>
      <c r="G426" s="36">
        <v>9896.9833333333318</v>
      </c>
      <c r="H426" s="36">
        <v>11280.083333333334</v>
      </c>
      <c r="I426" s="36">
        <v>11690.916666666666</v>
      </c>
      <c r="J426" s="36">
        <v>11971.633333333335</v>
      </c>
      <c r="K426" s="31">
        <v>11410.2</v>
      </c>
      <c r="L426" s="31">
        <v>10718.65</v>
      </c>
      <c r="M426" s="31">
        <v>0.90783999999999998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693.5</v>
      </c>
      <c r="D427" s="36">
        <v>695.5</v>
      </c>
      <c r="E427" s="36">
        <v>680</v>
      </c>
      <c r="F427" s="36">
        <v>666.5</v>
      </c>
      <c r="G427" s="36">
        <v>651</v>
      </c>
      <c r="H427" s="36">
        <v>709</v>
      </c>
      <c r="I427" s="36">
        <v>724.5</v>
      </c>
      <c r="J427" s="36">
        <v>738</v>
      </c>
      <c r="K427" s="31">
        <v>711</v>
      </c>
      <c r="L427" s="31">
        <v>682</v>
      </c>
      <c r="M427" s="31">
        <v>11.295970000000001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662</v>
      </c>
      <c r="D428" s="36">
        <v>677.6</v>
      </c>
      <c r="E428" s="36">
        <v>641.40000000000009</v>
      </c>
      <c r="F428" s="36">
        <v>620.80000000000007</v>
      </c>
      <c r="G428" s="36">
        <v>584.60000000000014</v>
      </c>
      <c r="H428" s="36">
        <v>698.2</v>
      </c>
      <c r="I428" s="36">
        <v>734.40000000000009</v>
      </c>
      <c r="J428" s="36">
        <v>755</v>
      </c>
      <c r="K428" s="31">
        <v>713.8</v>
      </c>
      <c r="L428" s="31">
        <v>657</v>
      </c>
      <c r="M428" s="31">
        <v>15.311059999999999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586.5</v>
      </c>
      <c r="D429" s="36">
        <v>589.86666666666667</v>
      </c>
      <c r="E429" s="36">
        <v>579.73333333333335</v>
      </c>
      <c r="F429" s="36">
        <v>572.9666666666667</v>
      </c>
      <c r="G429" s="36">
        <v>562.83333333333337</v>
      </c>
      <c r="H429" s="36">
        <v>596.63333333333333</v>
      </c>
      <c r="I429" s="36">
        <v>606.76666666666677</v>
      </c>
      <c r="J429" s="36">
        <v>613.5333333333333</v>
      </c>
      <c r="K429" s="31">
        <v>600</v>
      </c>
      <c r="L429" s="31">
        <v>583.1</v>
      </c>
      <c r="M429" s="31">
        <v>8.2865099999999998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889.35</v>
      </c>
      <c r="D430" s="36">
        <v>890.54999999999984</v>
      </c>
      <c r="E430" s="36">
        <v>882.09999999999968</v>
      </c>
      <c r="F430" s="36">
        <v>874.8499999999998</v>
      </c>
      <c r="G430" s="36">
        <v>866.39999999999964</v>
      </c>
      <c r="H430" s="36">
        <v>897.79999999999973</v>
      </c>
      <c r="I430" s="36">
        <v>906.24999999999977</v>
      </c>
      <c r="J430" s="36">
        <v>913.49999999999977</v>
      </c>
      <c r="K430" s="31">
        <v>899</v>
      </c>
      <c r="L430" s="31">
        <v>883.3</v>
      </c>
      <c r="M430" s="31">
        <v>145.62742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141.82</v>
      </c>
      <c r="D431" s="36">
        <v>143.36666666666667</v>
      </c>
      <c r="E431" s="36">
        <v>139.28333333333336</v>
      </c>
      <c r="F431" s="36">
        <v>136.7466666666667</v>
      </c>
      <c r="G431" s="36">
        <v>132.66333333333338</v>
      </c>
      <c r="H431" s="36">
        <v>145.90333333333334</v>
      </c>
      <c r="I431" s="36">
        <v>149.98666666666665</v>
      </c>
      <c r="J431" s="36">
        <v>152.52333333333331</v>
      </c>
      <c r="K431" s="31">
        <v>147.44999999999999</v>
      </c>
      <c r="L431" s="31">
        <v>140.83000000000001</v>
      </c>
      <c r="M431" s="31">
        <v>343.12977000000001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642.79999999999995</v>
      </c>
      <c r="D432" s="36">
        <v>662.5333333333333</v>
      </c>
      <c r="E432" s="36">
        <v>623.06666666666661</v>
      </c>
      <c r="F432" s="36">
        <v>603.33333333333326</v>
      </c>
      <c r="G432" s="36">
        <v>563.86666666666656</v>
      </c>
      <c r="H432" s="36">
        <v>682.26666666666665</v>
      </c>
      <c r="I432" s="36">
        <v>721.73333333333335</v>
      </c>
      <c r="J432" s="36">
        <v>741.4666666666667</v>
      </c>
      <c r="K432" s="31">
        <v>702</v>
      </c>
      <c r="L432" s="31">
        <v>642.79999999999995</v>
      </c>
      <c r="M432" s="31">
        <v>24.206600000000002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137.79</v>
      </c>
      <c r="D433" s="36">
        <v>140.05999999999997</v>
      </c>
      <c r="E433" s="36">
        <v>134.74999999999994</v>
      </c>
      <c r="F433" s="36">
        <v>131.70999999999998</v>
      </c>
      <c r="G433" s="36">
        <v>126.39999999999995</v>
      </c>
      <c r="H433" s="36">
        <v>143.09999999999994</v>
      </c>
      <c r="I433" s="36">
        <v>148.40999999999994</v>
      </c>
      <c r="J433" s="36">
        <v>151.44999999999993</v>
      </c>
      <c r="K433" s="31">
        <v>145.37</v>
      </c>
      <c r="L433" s="31">
        <v>137.02000000000001</v>
      </c>
      <c r="M433" s="31">
        <v>26.279419999999998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499.1</v>
      </c>
      <c r="D434" s="36">
        <v>501.56666666666666</v>
      </c>
      <c r="E434" s="36">
        <v>493.23333333333335</v>
      </c>
      <c r="F434" s="36">
        <v>487.36666666666667</v>
      </c>
      <c r="G434" s="36">
        <v>479.03333333333336</v>
      </c>
      <c r="H434" s="36">
        <v>507.43333333333334</v>
      </c>
      <c r="I434" s="36">
        <v>515.76666666666665</v>
      </c>
      <c r="J434" s="36">
        <v>521.63333333333333</v>
      </c>
      <c r="K434" s="31">
        <v>509.9</v>
      </c>
      <c r="L434" s="31">
        <v>495.7</v>
      </c>
      <c r="M434" s="31">
        <v>7.0426000000000002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221</v>
      </c>
      <c r="D435" s="36">
        <v>223.86666666666667</v>
      </c>
      <c r="E435" s="36">
        <v>217.04333333333335</v>
      </c>
      <c r="F435" s="36">
        <v>213.08666666666667</v>
      </c>
      <c r="G435" s="36">
        <v>206.26333333333335</v>
      </c>
      <c r="H435" s="36">
        <v>227.82333333333335</v>
      </c>
      <c r="I435" s="36">
        <v>234.64666666666668</v>
      </c>
      <c r="J435" s="36">
        <v>238.60333333333335</v>
      </c>
      <c r="K435" s="31">
        <v>230.69</v>
      </c>
      <c r="L435" s="31">
        <v>219.91</v>
      </c>
      <c r="M435" s="31">
        <v>5.7443299999999997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1568.65</v>
      </c>
      <c r="D436" s="36">
        <v>1574.5166666666667</v>
      </c>
      <c r="E436" s="36">
        <v>1559.2833333333333</v>
      </c>
      <c r="F436" s="36">
        <v>1549.9166666666667</v>
      </c>
      <c r="G436" s="36">
        <v>1534.6833333333334</v>
      </c>
      <c r="H436" s="36">
        <v>1583.8833333333332</v>
      </c>
      <c r="I436" s="36">
        <v>1599.1166666666663</v>
      </c>
      <c r="J436" s="36">
        <v>1608.4833333333331</v>
      </c>
      <c r="K436" s="31">
        <v>1589.75</v>
      </c>
      <c r="L436" s="31">
        <v>1565.15</v>
      </c>
      <c r="M436" s="31">
        <v>16.49335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785.3</v>
      </c>
      <c r="D437" s="36">
        <v>789.5333333333333</v>
      </c>
      <c r="E437" s="36">
        <v>777.81666666666661</v>
      </c>
      <c r="F437" s="36">
        <v>770.33333333333326</v>
      </c>
      <c r="G437" s="36">
        <v>758.61666666666656</v>
      </c>
      <c r="H437" s="36">
        <v>797.01666666666665</v>
      </c>
      <c r="I437" s="36">
        <v>808.73333333333335</v>
      </c>
      <c r="J437" s="36">
        <v>816.2166666666667</v>
      </c>
      <c r="K437" s="31">
        <v>801.25</v>
      </c>
      <c r="L437" s="31">
        <v>782.05</v>
      </c>
      <c r="M437" s="31">
        <v>4.1766899999999998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4202.45</v>
      </c>
      <c r="D438" s="36">
        <v>4211.3</v>
      </c>
      <c r="E438" s="36">
        <v>4162.5</v>
      </c>
      <c r="F438" s="36">
        <v>4122.55</v>
      </c>
      <c r="G438" s="36">
        <v>4073.75</v>
      </c>
      <c r="H438" s="36">
        <v>4251.25</v>
      </c>
      <c r="I438" s="36">
        <v>4300.0500000000011</v>
      </c>
      <c r="J438" s="36">
        <v>4340</v>
      </c>
      <c r="K438" s="31">
        <v>4260.1000000000004</v>
      </c>
      <c r="L438" s="31">
        <v>4171.3500000000004</v>
      </c>
      <c r="M438" s="31">
        <v>0.41327999999999998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1377.75</v>
      </c>
      <c r="D439" s="36">
        <v>1382.0666666666666</v>
      </c>
      <c r="E439" s="36">
        <v>1364.1333333333332</v>
      </c>
      <c r="F439" s="36">
        <v>1350.5166666666667</v>
      </c>
      <c r="G439" s="36">
        <v>1332.5833333333333</v>
      </c>
      <c r="H439" s="36">
        <v>1395.6833333333332</v>
      </c>
      <c r="I439" s="36">
        <v>1413.6166666666666</v>
      </c>
      <c r="J439" s="36">
        <v>1427.2333333333331</v>
      </c>
      <c r="K439" s="31">
        <v>1400</v>
      </c>
      <c r="L439" s="31">
        <v>1368.45</v>
      </c>
      <c r="M439" s="31">
        <v>5.8258299999999998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600.54999999999995</v>
      </c>
      <c r="D440" s="36">
        <v>602.41666666666663</v>
      </c>
      <c r="E440" s="36">
        <v>585.88333333333321</v>
      </c>
      <c r="F440" s="36">
        <v>571.21666666666658</v>
      </c>
      <c r="G440" s="36">
        <v>554.68333333333317</v>
      </c>
      <c r="H440" s="36">
        <v>617.08333333333326</v>
      </c>
      <c r="I440" s="36">
        <v>633.61666666666679</v>
      </c>
      <c r="J440" s="36">
        <v>648.2833333333333</v>
      </c>
      <c r="K440" s="31">
        <v>618.95000000000005</v>
      </c>
      <c r="L440" s="31">
        <v>587.75</v>
      </c>
      <c r="M440" s="31">
        <v>9.8154699999999995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5783.8</v>
      </c>
      <c r="D441" s="36">
        <v>5793</v>
      </c>
      <c r="E441" s="36">
        <v>5696.6</v>
      </c>
      <c r="F441" s="36">
        <v>5609.4000000000005</v>
      </c>
      <c r="G441" s="36">
        <v>5513.0000000000009</v>
      </c>
      <c r="H441" s="36">
        <v>5880.2</v>
      </c>
      <c r="I441" s="36">
        <v>5976.5999999999995</v>
      </c>
      <c r="J441" s="36">
        <v>6063.7999999999993</v>
      </c>
      <c r="K441" s="31">
        <v>5889.4</v>
      </c>
      <c r="L441" s="31">
        <v>5705.8</v>
      </c>
      <c r="M441" s="31">
        <v>3.9672399999999999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820.6</v>
      </c>
      <c r="D442" s="36">
        <v>834.9666666666667</v>
      </c>
      <c r="E442" s="36">
        <v>800.73333333333335</v>
      </c>
      <c r="F442" s="36">
        <v>780.86666666666667</v>
      </c>
      <c r="G442" s="36">
        <v>746.63333333333333</v>
      </c>
      <c r="H442" s="36">
        <v>854.83333333333337</v>
      </c>
      <c r="I442" s="36">
        <v>889.06666666666672</v>
      </c>
      <c r="J442" s="36">
        <v>908.93333333333339</v>
      </c>
      <c r="K442" s="31">
        <v>869.2</v>
      </c>
      <c r="L442" s="31">
        <v>815.1</v>
      </c>
      <c r="M442" s="31">
        <v>2.9506299999999999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54.55</v>
      </c>
      <c r="D443" s="36">
        <v>54.746666666666663</v>
      </c>
      <c r="E443" s="36">
        <v>53.623333333333328</v>
      </c>
      <c r="F443" s="36">
        <v>52.696666666666665</v>
      </c>
      <c r="G443" s="36">
        <v>51.573333333333331</v>
      </c>
      <c r="H443" s="36">
        <v>55.673333333333325</v>
      </c>
      <c r="I443" s="36">
        <v>56.79666666666666</v>
      </c>
      <c r="J443" s="36">
        <v>57.723333333333322</v>
      </c>
      <c r="K443" s="31">
        <v>55.87</v>
      </c>
      <c r="L443" s="31">
        <v>53.82</v>
      </c>
      <c r="M443" s="31">
        <v>521.78598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690.4</v>
      </c>
      <c r="D444" s="36">
        <v>698.1</v>
      </c>
      <c r="E444" s="36">
        <v>679.5</v>
      </c>
      <c r="F444" s="36">
        <v>668.6</v>
      </c>
      <c r="G444" s="36">
        <v>650</v>
      </c>
      <c r="H444" s="36">
        <v>709</v>
      </c>
      <c r="I444" s="36">
        <v>727.60000000000014</v>
      </c>
      <c r="J444" s="36">
        <v>738.5</v>
      </c>
      <c r="K444" s="31">
        <v>716.7</v>
      </c>
      <c r="L444" s="31">
        <v>687.2</v>
      </c>
      <c r="M444" s="31">
        <v>13.814819999999999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750.1</v>
      </c>
      <c r="D445" s="36">
        <v>751.71666666666658</v>
      </c>
      <c r="E445" s="36">
        <v>738.43333333333317</v>
      </c>
      <c r="F445" s="36">
        <v>726.76666666666654</v>
      </c>
      <c r="G445" s="36">
        <v>713.48333333333312</v>
      </c>
      <c r="H445" s="36">
        <v>763.38333333333321</v>
      </c>
      <c r="I445" s="36">
        <v>776.66666666666674</v>
      </c>
      <c r="J445" s="36">
        <v>788.33333333333326</v>
      </c>
      <c r="K445" s="31">
        <v>765</v>
      </c>
      <c r="L445" s="31">
        <v>740.05</v>
      </c>
      <c r="M445" s="31">
        <v>17.236260000000001</v>
      </c>
      <c r="N445" s="1"/>
      <c r="O445" s="1"/>
    </row>
    <row r="446" spans="1:15" ht="12.75" customHeight="1">
      <c r="A446" s="33">
        <v>436</v>
      </c>
      <c r="B446" s="53" t="s">
        <v>835</v>
      </c>
      <c r="C446" s="31">
        <v>453.1</v>
      </c>
      <c r="D446" s="36">
        <v>455.7166666666667</v>
      </c>
      <c r="E446" s="36">
        <v>445.68333333333339</v>
      </c>
      <c r="F446" s="36">
        <v>438.26666666666671</v>
      </c>
      <c r="G446" s="36">
        <v>428.23333333333341</v>
      </c>
      <c r="H446" s="36">
        <v>463.13333333333338</v>
      </c>
      <c r="I446" s="36">
        <v>473.16666666666669</v>
      </c>
      <c r="J446" s="36">
        <v>480.58333333333337</v>
      </c>
      <c r="K446" s="31">
        <v>465.75</v>
      </c>
      <c r="L446" s="31">
        <v>448.3</v>
      </c>
      <c r="M446" s="31">
        <v>5.9746199999999998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40.83</v>
      </c>
      <c r="D447" s="36">
        <v>41.199999999999996</v>
      </c>
      <c r="E447" s="36">
        <v>40.22999999999999</v>
      </c>
      <c r="F447" s="36">
        <v>39.629999999999995</v>
      </c>
      <c r="G447" s="36">
        <v>38.659999999999989</v>
      </c>
      <c r="H447" s="36">
        <v>41.79999999999999</v>
      </c>
      <c r="I447" s="36">
        <v>42.77</v>
      </c>
      <c r="J447" s="36">
        <v>43.36999999999999</v>
      </c>
      <c r="K447" s="31">
        <v>42.17</v>
      </c>
      <c r="L447" s="31">
        <v>40.6</v>
      </c>
      <c r="M447" s="31">
        <v>71.252579999999995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2404.5500000000002</v>
      </c>
      <c r="D448" s="36">
        <v>2397.4166666666665</v>
      </c>
      <c r="E448" s="36">
        <v>2377.1333333333332</v>
      </c>
      <c r="F448" s="36">
        <v>2349.7166666666667</v>
      </c>
      <c r="G448" s="36">
        <v>2329.4333333333334</v>
      </c>
      <c r="H448" s="36">
        <v>2424.833333333333</v>
      </c>
      <c r="I448" s="36">
        <v>2445.1166666666668</v>
      </c>
      <c r="J448" s="36">
        <v>2472.5333333333328</v>
      </c>
      <c r="K448" s="31">
        <v>2417.6999999999998</v>
      </c>
      <c r="L448" s="31">
        <v>2370</v>
      </c>
      <c r="M448" s="31">
        <v>8.5820399999999992</v>
      </c>
      <c r="N448" s="1"/>
      <c r="O448" s="1"/>
    </row>
    <row r="449" spans="1:15" ht="12.75" customHeight="1">
      <c r="A449" s="33">
        <v>439</v>
      </c>
      <c r="B449" s="53" t="s">
        <v>880</v>
      </c>
      <c r="C449" s="31">
        <v>188.92</v>
      </c>
      <c r="D449" s="36">
        <v>188.43333333333337</v>
      </c>
      <c r="E449" s="36">
        <v>186.06666666666672</v>
      </c>
      <c r="F449" s="36">
        <v>183.21333333333337</v>
      </c>
      <c r="G449" s="36">
        <v>180.84666666666672</v>
      </c>
      <c r="H449" s="36">
        <v>191.28666666666672</v>
      </c>
      <c r="I449" s="36">
        <v>193.65333333333334</v>
      </c>
      <c r="J449" s="36">
        <v>196.50666666666672</v>
      </c>
      <c r="K449" s="31">
        <v>190.8</v>
      </c>
      <c r="L449" s="31">
        <v>185.58</v>
      </c>
      <c r="M449" s="31">
        <v>16.058160000000001</v>
      </c>
      <c r="N449" s="1"/>
      <c r="O449" s="1"/>
    </row>
    <row r="450" spans="1:15" ht="12.75" customHeight="1">
      <c r="A450" s="33">
        <v>440</v>
      </c>
      <c r="B450" s="53" t="s">
        <v>881</v>
      </c>
      <c r="C450" s="31">
        <v>462.9</v>
      </c>
      <c r="D450" s="36">
        <v>463.59999999999997</v>
      </c>
      <c r="E450" s="36">
        <v>460.24999999999994</v>
      </c>
      <c r="F450" s="36">
        <v>457.59999999999997</v>
      </c>
      <c r="G450" s="36">
        <v>454.24999999999994</v>
      </c>
      <c r="H450" s="36">
        <v>466.24999999999994</v>
      </c>
      <c r="I450" s="36">
        <v>469.59999999999997</v>
      </c>
      <c r="J450" s="36">
        <v>472.24999999999994</v>
      </c>
      <c r="K450" s="31">
        <v>466.95</v>
      </c>
      <c r="L450" s="31">
        <v>460.95</v>
      </c>
      <c r="M450" s="31">
        <v>0.78193999999999997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970.1</v>
      </c>
      <c r="D451" s="36">
        <v>988.9</v>
      </c>
      <c r="E451" s="36">
        <v>942.8</v>
      </c>
      <c r="F451" s="36">
        <v>915.5</v>
      </c>
      <c r="G451" s="36">
        <v>869.4</v>
      </c>
      <c r="H451" s="36">
        <v>1016.1999999999999</v>
      </c>
      <c r="I451" s="36">
        <v>1062.3000000000002</v>
      </c>
      <c r="J451" s="36">
        <v>1089.5999999999999</v>
      </c>
      <c r="K451" s="31">
        <v>1035</v>
      </c>
      <c r="L451" s="31">
        <v>961.6</v>
      </c>
      <c r="M451" s="31">
        <v>14.47885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1044.2</v>
      </c>
      <c r="D452" s="36">
        <v>1048</v>
      </c>
      <c r="E452" s="36">
        <v>1034.25</v>
      </c>
      <c r="F452" s="36">
        <v>1024.3</v>
      </c>
      <c r="G452" s="36">
        <v>1010.55</v>
      </c>
      <c r="H452" s="36">
        <v>1057.95</v>
      </c>
      <c r="I452" s="36">
        <v>1071.7</v>
      </c>
      <c r="J452" s="36">
        <v>1081.6500000000001</v>
      </c>
      <c r="K452" s="31">
        <v>1061.75</v>
      </c>
      <c r="L452" s="31">
        <v>1038.05</v>
      </c>
      <c r="M452" s="31">
        <v>18.513290000000001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1788.4</v>
      </c>
      <c r="D453" s="36">
        <v>1817.45</v>
      </c>
      <c r="E453" s="36">
        <v>1751</v>
      </c>
      <c r="F453" s="36">
        <v>1713.6</v>
      </c>
      <c r="G453" s="36">
        <v>1647.1499999999999</v>
      </c>
      <c r="H453" s="36">
        <v>1854.8500000000001</v>
      </c>
      <c r="I453" s="36">
        <v>1921.3000000000004</v>
      </c>
      <c r="J453" s="36">
        <v>1958.7000000000003</v>
      </c>
      <c r="K453" s="31">
        <v>1883.9</v>
      </c>
      <c r="L453" s="31">
        <v>1780.05</v>
      </c>
      <c r="M453" s="31">
        <v>15.546749999999999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4302.3999999999996</v>
      </c>
      <c r="D454" s="36">
        <v>4315.4666666666662</v>
      </c>
      <c r="E454" s="36">
        <v>4272.1833333333325</v>
      </c>
      <c r="F454" s="36">
        <v>4241.9666666666662</v>
      </c>
      <c r="G454" s="36">
        <v>4198.6833333333325</v>
      </c>
      <c r="H454" s="36">
        <v>4345.6833333333325</v>
      </c>
      <c r="I454" s="36">
        <v>4388.9666666666672</v>
      </c>
      <c r="J454" s="36">
        <v>4419.1833333333325</v>
      </c>
      <c r="K454" s="31">
        <v>4358.75</v>
      </c>
      <c r="L454" s="31">
        <v>4285.25</v>
      </c>
      <c r="M454" s="31">
        <v>39.033540000000002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1188</v>
      </c>
      <c r="D455" s="36">
        <v>1190.3666666666666</v>
      </c>
      <c r="E455" s="36">
        <v>1180.6333333333332</v>
      </c>
      <c r="F455" s="36">
        <v>1173.2666666666667</v>
      </c>
      <c r="G455" s="36">
        <v>1163.5333333333333</v>
      </c>
      <c r="H455" s="36">
        <v>1197.7333333333331</v>
      </c>
      <c r="I455" s="36">
        <v>1207.4666666666662</v>
      </c>
      <c r="J455" s="36">
        <v>1214.833333333333</v>
      </c>
      <c r="K455" s="31">
        <v>1200.0999999999999</v>
      </c>
      <c r="L455" s="31">
        <v>1183</v>
      </c>
      <c r="M455" s="31">
        <v>13.85064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6980.55</v>
      </c>
      <c r="D456" s="36">
        <v>7000.1500000000005</v>
      </c>
      <c r="E456" s="36">
        <v>6925.4000000000015</v>
      </c>
      <c r="F456" s="36">
        <v>6870.2500000000009</v>
      </c>
      <c r="G456" s="36">
        <v>6795.5000000000018</v>
      </c>
      <c r="H456" s="36">
        <v>7055.3000000000011</v>
      </c>
      <c r="I456" s="36">
        <v>7130.0499999999993</v>
      </c>
      <c r="J456" s="36">
        <v>7185.2000000000007</v>
      </c>
      <c r="K456" s="31">
        <v>7074.9</v>
      </c>
      <c r="L456" s="31">
        <v>6945</v>
      </c>
      <c r="M456" s="31">
        <v>0.81910000000000005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6311.9</v>
      </c>
      <c r="D457" s="36">
        <v>6350.6166666666659</v>
      </c>
      <c r="E457" s="36">
        <v>6261.2833333333319</v>
      </c>
      <c r="F457" s="36">
        <v>6210.6666666666661</v>
      </c>
      <c r="G457" s="36">
        <v>6121.3333333333321</v>
      </c>
      <c r="H457" s="36">
        <v>6401.2333333333318</v>
      </c>
      <c r="I457" s="36">
        <v>6490.5666666666657</v>
      </c>
      <c r="J457" s="36">
        <v>6541.1833333333316</v>
      </c>
      <c r="K457" s="31">
        <v>6439.95</v>
      </c>
      <c r="L457" s="31">
        <v>6300</v>
      </c>
      <c r="M457" s="31">
        <v>0.22292999999999999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677.05</v>
      </c>
      <c r="D458" s="36">
        <v>683.9666666666667</v>
      </c>
      <c r="E458" s="36">
        <v>668.43333333333339</v>
      </c>
      <c r="F458" s="36">
        <v>659.81666666666672</v>
      </c>
      <c r="G458" s="36">
        <v>644.28333333333342</v>
      </c>
      <c r="H458" s="36">
        <v>692.58333333333337</v>
      </c>
      <c r="I458" s="36">
        <v>708.11666666666667</v>
      </c>
      <c r="J458" s="36">
        <v>716.73333333333335</v>
      </c>
      <c r="K458" s="31">
        <v>699.5</v>
      </c>
      <c r="L458" s="31">
        <v>675.35</v>
      </c>
      <c r="M458" s="31">
        <v>18.110199999999999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990</v>
      </c>
      <c r="D459" s="36">
        <v>1000.2166666666667</v>
      </c>
      <c r="E459" s="36">
        <v>976.43333333333339</v>
      </c>
      <c r="F459" s="36">
        <v>962.86666666666667</v>
      </c>
      <c r="G459" s="36">
        <v>939.08333333333337</v>
      </c>
      <c r="H459" s="36">
        <v>1013.7833333333334</v>
      </c>
      <c r="I459" s="36">
        <v>1037.5666666666666</v>
      </c>
      <c r="J459" s="36">
        <v>1051.1333333333334</v>
      </c>
      <c r="K459" s="31">
        <v>1024</v>
      </c>
      <c r="L459" s="31">
        <v>986.65</v>
      </c>
      <c r="M459" s="31">
        <v>74.001779999999997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414.15</v>
      </c>
      <c r="D460" s="36">
        <v>418.98333333333329</v>
      </c>
      <c r="E460" s="36">
        <v>408.01666666666659</v>
      </c>
      <c r="F460" s="36">
        <v>401.88333333333333</v>
      </c>
      <c r="G460" s="36">
        <v>390.91666666666663</v>
      </c>
      <c r="H460" s="36">
        <v>425.11666666666656</v>
      </c>
      <c r="I460" s="36">
        <v>436.08333333333326</v>
      </c>
      <c r="J460" s="36">
        <v>442.21666666666653</v>
      </c>
      <c r="K460" s="31">
        <v>429.95</v>
      </c>
      <c r="L460" s="31">
        <v>412.85</v>
      </c>
      <c r="M460" s="31">
        <v>165.60718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157.77000000000001</v>
      </c>
      <c r="D461" s="36">
        <v>160.35333333333332</v>
      </c>
      <c r="E461" s="36">
        <v>154.61666666666665</v>
      </c>
      <c r="F461" s="36">
        <v>151.46333333333331</v>
      </c>
      <c r="G461" s="36">
        <v>145.72666666666663</v>
      </c>
      <c r="H461" s="36">
        <v>163.50666666666666</v>
      </c>
      <c r="I461" s="36">
        <v>169.24333333333334</v>
      </c>
      <c r="J461" s="36">
        <v>172.39666666666668</v>
      </c>
      <c r="K461" s="31">
        <v>166.09</v>
      </c>
      <c r="L461" s="31">
        <v>157.19999999999999</v>
      </c>
      <c r="M461" s="31">
        <v>779.87513999999999</v>
      </c>
      <c r="N461" s="1"/>
      <c r="O461" s="1"/>
    </row>
    <row r="462" spans="1:15" ht="12.75" customHeight="1">
      <c r="A462" s="33">
        <v>452</v>
      </c>
      <c r="B462" s="53" t="s">
        <v>882</v>
      </c>
      <c r="C462" s="31">
        <v>997.2</v>
      </c>
      <c r="D462" s="36">
        <v>997.66666666666663</v>
      </c>
      <c r="E462" s="36">
        <v>989.5333333333333</v>
      </c>
      <c r="F462" s="36">
        <v>981.86666666666667</v>
      </c>
      <c r="G462" s="36">
        <v>973.73333333333335</v>
      </c>
      <c r="H462" s="36">
        <v>1005.3333333333333</v>
      </c>
      <c r="I462" s="36">
        <v>1013.4666666666667</v>
      </c>
      <c r="J462" s="36">
        <v>1021.1333333333332</v>
      </c>
      <c r="K462" s="31">
        <v>1005.8</v>
      </c>
      <c r="L462" s="31">
        <v>990</v>
      </c>
      <c r="M462" s="31">
        <v>11.765790000000001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102.14</v>
      </c>
      <c r="D463" s="36">
        <v>102.31333333333335</v>
      </c>
      <c r="E463" s="36">
        <v>93.226666666666688</v>
      </c>
      <c r="F463" s="36">
        <v>84.313333333333347</v>
      </c>
      <c r="G463" s="36">
        <v>75.226666666666688</v>
      </c>
      <c r="H463" s="36">
        <v>111.22666666666669</v>
      </c>
      <c r="I463" s="36">
        <v>120.31333333333336</v>
      </c>
      <c r="J463" s="36">
        <v>129.22666666666669</v>
      </c>
      <c r="K463" s="31">
        <v>111.4</v>
      </c>
      <c r="L463" s="31">
        <v>93.4</v>
      </c>
      <c r="M463" s="31">
        <v>3340.6414500000001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1491.4</v>
      </c>
      <c r="D464" s="36">
        <v>1505.95</v>
      </c>
      <c r="E464" s="36">
        <v>1471.95</v>
      </c>
      <c r="F464" s="36">
        <v>1452.5</v>
      </c>
      <c r="G464" s="36">
        <v>1418.5</v>
      </c>
      <c r="H464" s="36">
        <v>1525.4</v>
      </c>
      <c r="I464" s="36">
        <v>1559.4</v>
      </c>
      <c r="J464" s="36">
        <v>1578.8500000000001</v>
      </c>
      <c r="K464" s="31">
        <v>1539.95</v>
      </c>
      <c r="L464" s="31">
        <v>1486.5</v>
      </c>
      <c r="M464" s="31">
        <v>25.049150000000001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1405.2</v>
      </c>
      <c r="D465" s="36">
        <v>1401.3500000000001</v>
      </c>
      <c r="E465" s="36">
        <v>1344.2500000000002</v>
      </c>
      <c r="F465" s="36">
        <v>1283.3000000000002</v>
      </c>
      <c r="G465" s="36">
        <v>1226.2000000000003</v>
      </c>
      <c r="H465" s="36">
        <v>1462.3000000000002</v>
      </c>
      <c r="I465" s="36">
        <v>1519.4</v>
      </c>
      <c r="J465" s="36">
        <v>1580.3500000000001</v>
      </c>
      <c r="K465" s="31">
        <v>1458.45</v>
      </c>
      <c r="L465" s="31">
        <v>1340.4</v>
      </c>
      <c r="M465" s="31">
        <v>7.0966699999999996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265.2</v>
      </c>
      <c r="D466" s="36">
        <v>269.4666666666667</v>
      </c>
      <c r="E466" s="36">
        <v>258.93333333333339</v>
      </c>
      <c r="F466" s="36">
        <v>252.66666666666669</v>
      </c>
      <c r="G466" s="36">
        <v>242.13333333333338</v>
      </c>
      <c r="H466" s="36">
        <v>275.73333333333341</v>
      </c>
      <c r="I466" s="36">
        <v>286.26666666666671</v>
      </c>
      <c r="J466" s="36">
        <v>292.53333333333342</v>
      </c>
      <c r="K466" s="31">
        <v>280</v>
      </c>
      <c r="L466" s="31">
        <v>263.2</v>
      </c>
      <c r="M466" s="31">
        <v>28.231020000000001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777.8</v>
      </c>
      <c r="D467" s="36">
        <v>776.6</v>
      </c>
      <c r="E467" s="36">
        <v>768.2</v>
      </c>
      <c r="F467" s="36">
        <v>758.6</v>
      </c>
      <c r="G467" s="36">
        <v>750.2</v>
      </c>
      <c r="H467" s="36">
        <v>786.2</v>
      </c>
      <c r="I467" s="36">
        <v>794.59999999999991</v>
      </c>
      <c r="J467" s="36">
        <v>804.2</v>
      </c>
      <c r="K467" s="31">
        <v>785</v>
      </c>
      <c r="L467" s="31">
        <v>767</v>
      </c>
      <c r="M467" s="31">
        <v>11.99841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4972.3500000000004</v>
      </c>
      <c r="D468" s="36">
        <v>4944.1166666666668</v>
      </c>
      <c r="E468" s="36">
        <v>4868.2333333333336</v>
      </c>
      <c r="F468" s="36">
        <v>4764.1166666666668</v>
      </c>
      <c r="G468" s="36">
        <v>4688.2333333333336</v>
      </c>
      <c r="H468" s="36">
        <v>5048.2333333333336</v>
      </c>
      <c r="I468" s="36">
        <v>5124.1166666666668</v>
      </c>
      <c r="J468" s="36">
        <v>5228.2333333333336</v>
      </c>
      <c r="K468" s="31">
        <v>5020</v>
      </c>
      <c r="L468" s="31">
        <v>4840</v>
      </c>
      <c r="M468" s="31">
        <v>1.38486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3905</v>
      </c>
      <c r="D469" s="36">
        <v>3910.8666666666668</v>
      </c>
      <c r="E469" s="36">
        <v>3837.1333333333337</v>
      </c>
      <c r="F469" s="36">
        <v>3769.2666666666669</v>
      </c>
      <c r="G469" s="36">
        <v>3695.5333333333338</v>
      </c>
      <c r="H469" s="36">
        <v>3978.7333333333336</v>
      </c>
      <c r="I469" s="36">
        <v>4052.4666666666672</v>
      </c>
      <c r="J469" s="36">
        <v>4120.3333333333339</v>
      </c>
      <c r="K469" s="31">
        <v>3984.6</v>
      </c>
      <c r="L469" s="31">
        <v>3843</v>
      </c>
      <c r="M469" s="31">
        <v>0.93916999999999995</v>
      </c>
      <c r="N469" s="1"/>
      <c r="O469" s="1"/>
    </row>
    <row r="470" spans="1:15" ht="12.75" customHeight="1">
      <c r="A470" s="33">
        <v>460</v>
      </c>
      <c r="B470" s="53" t="s">
        <v>883</v>
      </c>
      <c r="C470" s="31">
        <v>1655.55</v>
      </c>
      <c r="D470" s="36">
        <v>1639.5166666666667</v>
      </c>
      <c r="E470" s="36">
        <v>1591.0333333333333</v>
      </c>
      <c r="F470" s="36">
        <v>1526.5166666666667</v>
      </c>
      <c r="G470" s="36">
        <v>1478.0333333333333</v>
      </c>
      <c r="H470" s="36">
        <v>1704.0333333333333</v>
      </c>
      <c r="I470" s="36">
        <v>1752.5166666666664</v>
      </c>
      <c r="J470" s="36">
        <v>1817.0333333333333</v>
      </c>
      <c r="K470" s="31">
        <v>1688</v>
      </c>
      <c r="L470" s="31">
        <v>1575</v>
      </c>
      <c r="M470" s="31">
        <v>20.358809999999998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3259</v>
      </c>
      <c r="D471" s="36">
        <v>3257.6666666666665</v>
      </c>
      <c r="E471" s="36">
        <v>3236.333333333333</v>
      </c>
      <c r="F471" s="36">
        <v>3213.6666666666665</v>
      </c>
      <c r="G471" s="36">
        <v>3192.333333333333</v>
      </c>
      <c r="H471" s="36">
        <v>3280.333333333333</v>
      </c>
      <c r="I471" s="36">
        <v>3301.6666666666661</v>
      </c>
      <c r="J471" s="36">
        <v>3324.333333333333</v>
      </c>
      <c r="K471" s="31">
        <v>3279</v>
      </c>
      <c r="L471" s="31">
        <v>3235</v>
      </c>
      <c r="M471" s="31">
        <v>11.11191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2946.35</v>
      </c>
      <c r="D472" s="36">
        <v>2980.2166666666667</v>
      </c>
      <c r="E472" s="36">
        <v>2901.2333333333336</v>
      </c>
      <c r="F472" s="36">
        <v>2856.1166666666668</v>
      </c>
      <c r="G472" s="36">
        <v>2777.1333333333337</v>
      </c>
      <c r="H472" s="36">
        <v>3025.3333333333335</v>
      </c>
      <c r="I472" s="36">
        <v>3104.3166666666662</v>
      </c>
      <c r="J472" s="36">
        <v>3149.4333333333334</v>
      </c>
      <c r="K472" s="31">
        <v>3059.2</v>
      </c>
      <c r="L472" s="31">
        <v>2935.1</v>
      </c>
      <c r="M472" s="31">
        <v>1.55562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1526.5</v>
      </c>
      <c r="D473" s="36">
        <v>1541.25</v>
      </c>
      <c r="E473" s="36">
        <v>1493</v>
      </c>
      <c r="F473" s="36">
        <v>1459.5</v>
      </c>
      <c r="G473" s="36">
        <v>1411.25</v>
      </c>
      <c r="H473" s="36">
        <v>1574.75</v>
      </c>
      <c r="I473" s="36">
        <v>1623</v>
      </c>
      <c r="J473" s="36">
        <v>1656.5</v>
      </c>
      <c r="K473" s="31">
        <v>1589.5</v>
      </c>
      <c r="L473" s="31">
        <v>1507.75</v>
      </c>
      <c r="M473" s="31">
        <v>4.7663099999999998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5166.3500000000004</v>
      </c>
      <c r="D474" s="36">
        <v>5193.6333333333341</v>
      </c>
      <c r="E474" s="36">
        <v>5078.7666666666682</v>
      </c>
      <c r="F474" s="36">
        <v>4991.1833333333343</v>
      </c>
      <c r="G474" s="36">
        <v>4876.3166666666684</v>
      </c>
      <c r="H474" s="36">
        <v>5281.2166666666681</v>
      </c>
      <c r="I474" s="36">
        <v>5396.0833333333348</v>
      </c>
      <c r="J474" s="36">
        <v>5483.6666666666679</v>
      </c>
      <c r="K474" s="31">
        <v>5308.5</v>
      </c>
      <c r="L474" s="31">
        <v>5106.05</v>
      </c>
      <c r="M474" s="31">
        <v>8.7928999999999995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36.979999999999997</v>
      </c>
      <c r="D475" s="36">
        <v>37.24</v>
      </c>
      <c r="E475" s="36">
        <v>36.620000000000005</v>
      </c>
      <c r="F475" s="36">
        <v>36.260000000000005</v>
      </c>
      <c r="G475" s="36">
        <v>35.640000000000008</v>
      </c>
      <c r="H475" s="36">
        <v>37.6</v>
      </c>
      <c r="I475" s="36">
        <v>38.219999999999992</v>
      </c>
      <c r="J475" s="36">
        <v>38.58</v>
      </c>
      <c r="K475" s="31">
        <v>37.86</v>
      </c>
      <c r="L475" s="31">
        <v>36.880000000000003</v>
      </c>
      <c r="M475" s="31">
        <v>68.550790000000006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395.95</v>
      </c>
      <c r="D476" s="36">
        <v>399.2166666666667</v>
      </c>
      <c r="E476" s="36">
        <v>390.73333333333341</v>
      </c>
      <c r="F476" s="36">
        <v>385.51666666666671</v>
      </c>
      <c r="G476" s="36">
        <v>377.03333333333342</v>
      </c>
      <c r="H476" s="36">
        <v>404.43333333333339</v>
      </c>
      <c r="I476" s="36">
        <v>412.91666666666674</v>
      </c>
      <c r="J476" s="36">
        <v>418.13333333333338</v>
      </c>
      <c r="K476" s="31">
        <v>407.7</v>
      </c>
      <c r="L476" s="31">
        <v>394</v>
      </c>
      <c r="M476" s="31">
        <v>8.8281500000000008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596.35</v>
      </c>
      <c r="D477" s="36">
        <v>601.6</v>
      </c>
      <c r="E477" s="36">
        <v>587.40000000000009</v>
      </c>
      <c r="F477" s="36">
        <v>578.45000000000005</v>
      </c>
      <c r="G477" s="36">
        <v>564.25000000000011</v>
      </c>
      <c r="H477" s="36">
        <v>610.55000000000007</v>
      </c>
      <c r="I477" s="36">
        <v>624.75000000000011</v>
      </c>
      <c r="J477" s="31">
        <v>633.70000000000005</v>
      </c>
      <c r="K477" s="31">
        <v>615.79999999999995</v>
      </c>
      <c r="L477" s="31">
        <v>592.65</v>
      </c>
      <c r="M477" s="53">
        <v>3.1648900000000002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4002.35</v>
      </c>
      <c r="D478" s="36">
        <v>4026.0499999999997</v>
      </c>
      <c r="E478" s="36">
        <v>3956.2999999999993</v>
      </c>
      <c r="F478" s="36">
        <v>3910.2499999999995</v>
      </c>
      <c r="G478" s="36">
        <v>3840.4999999999991</v>
      </c>
      <c r="H478" s="36">
        <v>4072.0999999999995</v>
      </c>
      <c r="I478" s="36">
        <v>4141.8500000000004</v>
      </c>
      <c r="J478" s="31">
        <v>4187.8999999999996</v>
      </c>
      <c r="K478" s="31">
        <v>4095.8</v>
      </c>
      <c r="L478" s="31">
        <v>3980</v>
      </c>
      <c r="M478" s="53">
        <v>1.3162499999999999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55.06</v>
      </c>
      <c r="D479" s="36">
        <v>55.806666666666672</v>
      </c>
      <c r="E479" s="36">
        <v>53.913333333333341</v>
      </c>
      <c r="F479" s="36">
        <v>52.766666666666666</v>
      </c>
      <c r="G479" s="36">
        <v>50.873333333333335</v>
      </c>
      <c r="H479" s="36">
        <v>56.953333333333347</v>
      </c>
      <c r="I479" s="36">
        <v>58.846666666666678</v>
      </c>
      <c r="J479" s="36">
        <v>59.993333333333354</v>
      </c>
      <c r="K479" s="31">
        <v>57.7</v>
      </c>
      <c r="L479" s="31">
        <v>54.66</v>
      </c>
      <c r="M479" s="31">
        <v>141.34582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952.6</v>
      </c>
      <c r="D480" s="36">
        <v>963.86666666666667</v>
      </c>
      <c r="E480" s="36">
        <v>932.73333333333335</v>
      </c>
      <c r="F480" s="36">
        <v>912.86666666666667</v>
      </c>
      <c r="G480" s="36">
        <v>881.73333333333335</v>
      </c>
      <c r="H480" s="36">
        <v>983.73333333333335</v>
      </c>
      <c r="I480" s="36">
        <v>1014.8666666666668</v>
      </c>
      <c r="J480" s="31">
        <v>1034.7333333333333</v>
      </c>
      <c r="K480" s="31">
        <v>995</v>
      </c>
      <c r="L480" s="31">
        <v>944</v>
      </c>
      <c r="M480" s="53">
        <v>17.131900000000002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542.6</v>
      </c>
      <c r="D481" s="36">
        <v>548.0333333333333</v>
      </c>
      <c r="E481" s="36">
        <v>535.81666666666661</v>
      </c>
      <c r="F481" s="36">
        <v>529.0333333333333</v>
      </c>
      <c r="G481" s="36">
        <v>516.81666666666661</v>
      </c>
      <c r="H481" s="36">
        <v>554.81666666666661</v>
      </c>
      <c r="I481" s="36">
        <v>567.0333333333333</v>
      </c>
      <c r="J481" s="36">
        <v>573.81666666666661</v>
      </c>
      <c r="K481" s="31">
        <v>560.25</v>
      </c>
      <c r="L481" s="31">
        <v>541.25</v>
      </c>
      <c r="M481" s="31">
        <v>14.83516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990.1</v>
      </c>
      <c r="D482" s="36">
        <v>1004.3833333333333</v>
      </c>
      <c r="E482" s="36">
        <v>970.7166666666667</v>
      </c>
      <c r="F482" s="36">
        <v>951.33333333333337</v>
      </c>
      <c r="G482" s="36">
        <v>917.66666666666674</v>
      </c>
      <c r="H482" s="36">
        <v>1023.7666666666667</v>
      </c>
      <c r="I482" s="36">
        <v>1057.4333333333334</v>
      </c>
      <c r="J482" s="36">
        <v>1076.8166666666666</v>
      </c>
      <c r="K482" s="31">
        <v>1038.05</v>
      </c>
      <c r="L482" s="31">
        <v>985</v>
      </c>
      <c r="M482" s="31">
        <v>2.7663500000000001</v>
      </c>
      <c r="N482" s="1"/>
      <c r="O482" s="1"/>
    </row>
    <row r="483" spans="1:15" ht="12.75" customHeight="1">
      <c r="A483" s="33">
        <v>473</v>
      </c>
      <c r="B483" s="31" t="s">
        <v>836</v>
      </c>
      <c r="C483" s="31">
        <v>43.43</v>
      </c>
      <c r="D483" s="36">
        <v>43.51</v>
      </c>
      <c r="E483" s="36">
        <v>43.019999999999996</v>
      </c>
      <c r="F483" s="36">
        <v>42.61</v>
      </c>
      <c r="G483" s="36">
        <v>42.12</v>
      </c>
      <c r="H483" s="36">
        <v>43.919999999999995</v>
      </c>
      <c r="I483" s="36">
        <v>44.409999999999989</v>
      </c>
      <c r="J483" s="36">
        <v>44.819999999999993</v>
      </c>
      <c r="K483" s="31">
        <v>44</v>
      </c>
      <c r="L483" s="31">
        <v>43.1</v>
      </c>
      <c r="M483" s="31">
        <v>109.47815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11258.3</v>
      </c>
      <c r="D484" s="36">
        <v>11377.316666666666</v>
      </c>
      <c r="E484" s="36">
        <v>11109.633333333331</v>
      </c>
      <c r="F484" s="36">
        <v>10960.966666666665</v>
      </c>
      <c r="G484" s="36">
        <v>10693.283333333331</v>
      </c>
      <c r="H484" s="36">
        <v>11525.983333333332</v>
      </c>
      <c r="I484" s="36">
        <v>11793.666666666666</v>
      </c>
      <c r="J484" s="36">
        <v>11942.333333333332</v>
      </c>
      <c r="K484" s="31">
        <v>11645</v>
      </c>
      <c r="L484" s="31">
        <v>11228.65</v>
      </c>
      <c r="M484" s="31">
        <v>5.14154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135.65</v>
      </c>
      <c r="D485" s="36">
        <v>136.04999999999998</v>
      </c>
      <c r="E485" s="36">
        <v>134.69999999999996</v>
      </c>
      <c r="F485" s="36">
        <v>133.74999999999997</v>
      </c>
      <c r="G485" s="36">
        <v>132.39999999999995</v>
      </c>
      <c r="H485" s="36">
        <v>136.99999999999997</v>
      </c>
      <c r="I485" s="36">
        <v>138.35</v>
      </c>
      <c r="J485" s="36">
        <v>139.29999999999998</v>
      </c>
      <c r="K485" s="31">
        <v>137.4</v>
      </c>
      <c r="L485" s="31">
        <v>135.1</v>
      </c>
      <c r="M485" s="31">
        <v>94.264700000000005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2040.85</v>
      </c>
      <c r="D486" s="36">
        <v>2057.7499999999995</v>
      </c>
      <c r="E486" s="36">
        <v>2012.2999999999993</v>
      </c>
      <c r="F486" s="36">
        <v>1983.7499999999998</v>
      </c>
      <c r="G486" s="36">
        <v>1938.2999999999995</v>
      </c>
      <c r="H486" s="36">
        <v>2086.2999999999993</v>
      </c>
      <c r="I486" s="36">
        <v>2131.7499999999991</v>
      </c>
      <c r="J486" s="36">
        <v>2160.2999999999988</v>
      </c>
      <c r="K486" s="31">
        <v>2103.1999999999998</v>
      </c>
      <c r="L486" s="31">
        <v>2029.2</v>
      </c>
      <c r="M486" s="31">
        <v>2.8041999999999998</v>
      </c>
      <c r="N486" s="1"/>
      <c r="O486" s="1"/>
    </row>
    <row r="487" spans="1:15" ht="12.75" customHeight="1">
      <c r="A487" s="33">
        <v>477</v>
      </c>
      <c r="B487" s="53" t="s">
        <v>891</v>
      </c>
      <c r="C487" s="31">
        <v>1297.75</v>
      </c>
      <c r="D487" s="36">
        <v>1300.4166666666667</v>
      </c>
      <c r="E487" s="36">
        <v>1286.1833333333334</v>
      </c>
      <c r="F487" s="36">
        <v>1274.6166666666666</v>
      </c>
      <c r="G487" s="36">
        <v>1260.3833333333332</v>
      </c>
      <c r="H487" s="36">
        <v>1311.9833333333336</v>
      </c>
      <c r="I487" s="36">
        <v>1326.2166666666667</v>
      </c>
      <c r="J487" s="36">
        <v>1337.7833333333338</v>
      </c>
      <c r="K487" s="31">
        <v>1314.65</v>
      </c>
      <c r="L487" s="31">
        <v>1288.8499999999999</v>
      </c>
      <c r="M487" s="31">
        <v>13.65917</v>
      </c>
      <c r="N487" s="1"/>
      <c r="O487" s="1"/>
    </row>
    <row r="488" spans="1:15" ht="12.75" customHeight="1">
      <c r="A488" s="33">
        <v>478</v>
      </c>
      <c r="B488" s="53" t="s">
        <v>837</v>
      </c>
      <c r="C488" s="36">
        <v>369.6</v>
      </c>
      <c r="D488" s="36">
        <v>373.75</v>
      </c>
      <c r="E488" s="36">
        <v>362.3</v>
      </c>
      <c r="F488" s="36">
        <v>355</v>
      </c>
      <c r="G488" s="36">
        <v>343.55</v>
      </c>
      <c r="H488" s="36">
        <v>381.05</v>
      </c>
      <c r="I488" s="36">
        <v>392.50000000000006</v>
      </c>
      <c r="J488" s="36">
        <v>399.8</v>
      </c>
      <c r="K488" s="31">
        <v>385.2</v>
      </c>
      <c r="L488" s="31">
        <v>366.45</v>
      </c>
      <c r="M488" s="31">
        <v>7.8580300000000003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450.65</v>
      </c>
      <c r="D489" s="36">
        <v>451.68333333333334</v>
      </c>
      <c r="E489" s="36">
        <v>444.16666666666669</v>
      </c>
      <c r="F489" s="36">
        <v>437.68333333333334</v>
      </c>
      <c r="G489" s="36">
        <v>430.16666666666669</v>
      </c>
      <c r="H489" s="36">
        <v>458.16666666666669</v>
      </c>
      <c r="I489" s="36">
        <v>465.68333333333334</v>
      </c>
      <c r="J489" s="36">
        <v>472.16666666666669</v>
      </c>
      <c r="K489" s="31">
        <v>459.2</v>
      </c>
      <c r="L489" s="31">
        <v>445.2</v>
      </c>
      <c r="M489" s="31">
        <v>2.3149799999999998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463.95</v>
      </c>
      <c r="D490" s="36">
        <v>466.61666666666662</v>
      </c>
      <c r="E490" s="36">
        <v>458.33333333333326</v>
      </c>
      <c r="F490" s="36">
        <v>452.71666666666664</v>
      </c>
      <c r="G490" s="36">
        <v>444.43333333333328</v>
      </c>
      <c r="H490" s="36">
        <v>472.23333333333323</v>
      </c>
      <c r="I490" s="36">
        <v>480.51666666666665</v>
      </c>
      <c r="J490" s="36">
        <v>486.13333333333321</v>
      </c>
      <c r="K490" s="31">
        <v>474.9</v>
      </c>
      <c r="L490" s="31">
        <v>461</v>
      </c>
      <c r="M490" s="31">
        <v>2.8523700000000001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313.35000000000002</v>
      </c>
      <c r="D491" s="36">
        <v>315.8</v>
      </c>
      <c r="E491" s="36">
        <v>309.65000000000003</v>
      </c>
      <c r="F491" s="36">
        <v>305.95000000000005</v>
      </c>
      <c r="G491" s="36">
        <v>299.80000000000007</v>
      </c>
      <c r="H491" s="36">
        <v>319.5</v>
      </c>
      <c r="I491" s="36">
        <v>325.64999999999998</v>
      </c>
      <c r="J491" s="36">
        <v>329.34999999999997</v>
      </c>
      <c r="K491" s="31">
        <v>321.95</v>
      </c>
      <c r="L491" s="31">
        <v>312.10000000000002</v>
      </c>
      <c r="M491" s="31">
        <v>3.5701700000000001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521.54999999999995</v>
      </c>
      <c r="D492" s="36">
        <v>528.16666666666663</v>
      </c>
      <c r="E492" s="36">
        <v>511.7833333333333</v>
      </c>
      <c r="F492" s="36">
        <v>502.01666666666665</v>
      </c>
      <c r="G492" s="36">
        <v>485.63333333333333</v>
      </c>
      <c r="H492" s="36">
        <v>537.93333333333328</v>
      </c>
      <c r="I492" s="36">
        <v>554.31666666666672</v>
      </c>
      <c r="J492" s="36">
        <v>564.08333333333326</v>
      </c>
      <c r="K492" s="31">
        <v>544.54999999999995</v>
      </c>
      <c r="L492" s="31">
        <v>518.4</v>
      </c>
      <c r="M492" s="31">
        <v>1.84718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618.70000000000005</v>
      </c>
      <c r="D493" s="36">
        <v>627.55000000000007</v>
      </c>
      <c r="E493" s="36">
        <v>605.40000000000009</v>
      </c>
      <c r="F493" s="36">
        <v>592.1</v>
      </c>
      <c r="G493" s="36">
        <v>569.95000000000005</v>
      </c>
      <c r="H493" s="36">
        <v>640.85000000000014</v>
      </c>
      <c r="I493" s="36">
        <v>663</v>
      </c>
      <c r="J493" s="36">
        <v>676.30000000000018</v>
      </c>
      <c r="K493" s="31">
        <v>649.70000000000005</v>
      </c>
      <c r="L493" s="31">
        <v>614.25</v>
      </c>
      <c r="M493" s="31">
        <v>2.4715500000000001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1559.7</v>
      </c>
      <c r="D494" s="36">
        <v>1562.6666666666667</v>
      </c>
      <c r="E494" s="36">
        <v>1536.0333333333335</v>
      </c>
      <c r="F494" s="36">
        <v>1512.3666666666668</v>
      </c>
      <c r="G494" s="36">
        <v>1485.7333333333336</v>
      </c>
      <c r="H494" s="36">
        <v>1586.3333333333335</v>
      </c>
      <c r="I494" s="36">
        <v>1612.9666666666667</v>
      </c>
      <c r="J494" s="36">
        <v>1636.6333333333334</v>
      </c>
      <c r="K494" s="31">
        <v>1589.3</v>
      </c>
      <c r="L494" s="31">
        <v>1539</v>
      </c>
      <c r="M494" s="31">
        <v>18.99757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1036.3</v>
      </c>
      <c r="D495" s="36">
        <v>1035.7166666666665</v>
      </c>
      <c r="E495" s="36">
        <v>1026.883333333333</v>
      </c>
      <c r="F495" s="36">
        <v>1017.4666666666665</v>
      </c>
      <c r="G495" s="36">
        <v>1008.633333333333</v>
      </c>
      <c r="H495" s="36">
        <v>1045.133333333333</v>
      </c>
      <c r="I495" s="36">
        <v>1053.9666666666665</v>
      </c>
      <c r="J495" s="36">
        <v>1063.383333333333</v>
      </c>
      <c r="K495" s="31">
        <v>1044.55</v>
      </c>
      <c r="L495" s="31">
        <v>1026.3</v>
      </c>
      <c r="M495" s="31">
        <v>0.58325000000000005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439.8</v>
      </c>
      <c r="D496" s="36">
        <v>444.01666666666665</v>
      </c>
      <c r="E496" s="36">
        <v>433.7833333333333</v>
      </c>
      <c r="F496" s="36">
        <v>427.76666666666665</v>
      </c>
      <c r="G496" s="36">
        <v>417.5333333333333</v>
      </c>
      <c r="H496" s="36">
        <v>450.0333333333333</v>
      </c>
      <c r="I496" s="36">
        <v>460.26666666666665</v>
      </c>
      <c r="J496" s="36">
        <v>466.2833333333333</v>
      </c>
      <c r="K496" s="31">
        <v>454.25</v>
      </c>
      <c r="L496" s="31">
        <v>438</v>
      </c>
      <c r="M496" s="31">
        <v>145.52716000000001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760.4</v>
      </c>
      <c r="D497" s="36">
        <v>762.78333333333342</v>
      </c>
      <c r="E497" s="36">
        <v>753.56666666666683</v>
      </c>
      <c r="F497" s="36">
        <v>746.73333333333346</v>
      </c>
      <c r="G497" s="36">
        <v>737.51666666666688</v>
      </c>
      <c r="H497" s="36">
        <v>769.61666666666679</v>
      </c>
      <c r="I497" s="36">
        <v>778.83333333333326</v>
      </c>
      <c r="J497" s="36">
        <v>785.66666666666674</v>
      </c>
      <c r="K497" s="31">
        <v>772</v>
      </c>
      <c r="L497" s="31">
        <v>755.95</v>
      </c>
      <c r="M497" s="31">
        <v>0.75480000000000003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15.87</v>
      </c>
      <c r="D498" s="36">
        <v>16.04</v>
      </c>
      <c r="E498" s="36">
        <v>15.649999999999999</v>
      </c>
      <c r="F498" s="36">
        <v>15.43</v>
      </c>
      <c r="G498" s="36">
        <v>15.04</v>
      </c>
      <c r="H498" s="36">
        <v>16.259999999999998</v>
      </c>
      <c r="I498" s="36">
        <v>16.649999999999999</v>
      </c>
      <c r="J498" s="36">
        <v>16.869999999999997</v>
      </c>
      <c r="K498" s="31">
        <v>16.43</v>
      </c>
      <c r="L498" s="31">
        <v>15.82</v>
      </c>
      <c r="M498" s="31">
        <v>3688.82386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1477.55</v>
      </c>
      <c r="D499" s="36">
        <v>1485.8666666666668</v>
      </c>
      <c r="E499" s="36">
        <v>1461.7333333333336</v>
      </c>
      <c r="F499" s="36">
        <v>1445.9166666666667</v>
      </c>
      <c r="G499" s="36">
        <v>1421.7833333333335</v>
      </c>
      <c r="H499" s="36">
        <v>1501.6833333333336</v>
      </c>
      <c r="I499" s="36">
        <v>1525.8166666666668</v>
      </c>
      <c r="J499" s="31">
        <v>1541.6333333333337</v>
      </c>
      <c r="K499" s="31">
        <v>1510</v>
      </c>
      <c r="L499" s="31">
        <v>1470.05</v>
      </c>
      <c r="M499" s="53">
        <v>14.13955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632.79999999999995</v>
      </c>
      <c r="D500" s="36">
        <v>639.30000000000007</v>
      </c>
      <c r="E500" s="36">
        <v>618.60000000000014</v>
      </c>
      <c r="F500" s="36">
        <v>604.40000000000009</v>
      </c>
      <c r="G500" s="36">
        <v>583.70000000000016</v>
      </c>
      <c r="H500" s="36">
        <v>653.50000000000011</v>
      </c>
      <c r="I500" s="36">
        <v>674.20000000000016</v>
      </c>
      <c r="J500" s="31">
        <v>688.40000000000009</v>
      </c>
      <c r="K500" s="31">
        <v>660</v>
      </c>
      <c r="L500" s="31">
        <v>625.1</v>
      </c>
      <c r="M500" s="53">
        <v>8.4987100000000009</v>
      </c>
      <c r="N500" s="1"/>
      <c r="O500" s="1"/>
    </row>
    <row r="501" spans="1:15" ht="12.75" customHeight="1">
      <c r="A501" s="33">
        <v>491</v>
      </c>
      <c r="B501" s="53" t="s">
        <v>838</v>
      </c>
      <c r="C501" s="53">
        <v>172</v>
      </c>
      <c r="D501" s="36">
        <v>173.01666666666665</v>
      </c>
      <c r="E501" s="36">
        <v>168.68333333333331</v>
      </c>
      <c r="F501" s="36">
        <v>165.36666666666665</v>
      </c>
      <c r="G501" s="36">
        <v>161.0333333333333</v>
      </c>
      <c r="H501" s="36">
        <v>176.33333333333331</v>
      </c>
      <c r="I501" s="36">
        <v>180.66666666666669</v>
      </c>
      <c r="J501" s="36">
        <v>183.98333333333332</v>
      </c>
      <c r="K501" s="31">
        <v>177.35</v>
      </c>
      <c r="L501" s="31">
        <v>169.7</v>
      </c>
      <c r="M501" s="31">
        <v>49.029170000000001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850.55</v>
      </c>
      <c r="D502" s="36">
        <v>851.31666666666661</v>
      </c>
      <c r="E502" s="36">
        <v>847.23333333333323</v>
      </c>
      <c r="F502" s="36">
        <v>843.91666666666663</v>
      </c>
      <c r="G502" s="36">
        <v>839.83333333333326</v>
      </c>
      <c r="H502" s="36">
        <v>854.63333333333321</v>
      </c>
      <c r="I502" s="36">
        <v>858.7166666666667</v>
      </c>
      <c r="J502" s="36">
        <v>862.03333333333319</v>
      </c>
      <c r="K502" s="31">
        <v>855.4</v>
      </c>
      <c r="L502" s="31">
        <v>848</v>
      </c>
      <c r="M502" s="31">
        <v>0.49490000000000001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2008.3</v>
      </c>
      <c r="D503" s="36">
        <v>2014.25</v>
      </c>
      <c r="E503" s="36">
        <v>1988</v>
      </c>
      <c r="F503" s="36">
        <v>1967.7</v>
      </c>
      <c r="G503" s="36">
        <v>1941.45</v>
      </c>
      <c r="H503" s="36">
        <v>2034.55</v>
      </c>
      <c r="I503" s="36">
        <v>2060.8000000000002</v>
      </c>
      <c r="J503" s="31">
        <v>2081.1</v>
      </c>
      <c r="K503" s="31">
        <v>2040.5</v>
      </c>
      <c r="L503" s="31">
        <v>1993.95</v>
      </c>
      <c r="M503" s="53">
        <v>1.1352899999999999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557.20000000000005</v>
      </c>
      <c r="D504" s="36">
        <v>563.93333333333328</v>
      </c>
      <c r="E504" s="36">
        <v>547.96666666666658</v>
      </c>
      <c r="F504" s="36">
        <v>538.73333333333335</v>
      </c>
      <c r="G504" s="36">
        <v>522.76666666666665</v>
      </c>
      <c r="H504" s="36">
        <v>573.16666666666652</v>
      </c>
      <c r="I504" s="36">
        <v>589.13333333333321</v>
      </c>
      <c r="J504" s="36">
        <v>598.36666666666645</v>
      </c>
      <c r="K504" s="31">
        <v>579.9</v>
      </c>
      <c r="L504" s="31">
        <v>554.70000000000005</v>
      </c>
      <c r="M504" s="31">
        <v>132.61744999999999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24.77</v>
      </c>
      <c r="D505" s="200">
        <v>25.056666666666668</v>
      </c>
      <c r="E505" s="200">
        <v>24.333333333333336</v>
      </c>
      <c r="F505" s="200">
        <v>23.896666666666668</v>
      </c>
      <c r="G505" s="200">
        <v>23.173333333333336</v>
      </c>
      <c r="H505" s="200">
        <v>25.493333333333336</v>
      </c>
      <c r="I505" s="200">
        <v>26.216666666666672</v>
      </c>
      <c r="J505" s="200">
        <v>26.653333333333336</v>
      </c>
      <c r="K505" s="201">
        <v>25.78</v>
      </c>
      <c r="L505" s="201">
        <v>24.62</v>
      </c>
      <c r="M505" s="201">
        <v>1668.4771699999999</v>
      </c>
      <c r="N505" s="1"/>
      <c r="O505" s="1"/>
    </row>
    <row r="506" spans="1:15" ht="12.75" customHeight="1">
      <c r="A506" s="33">
        <v>496</v>
      </c>
      <c r="B506" s="275" t="s">
        <v>516</v>
      </c>
      <c r="C506" s="275">
        <v>15171.5</v>
      </c>
      <c r="D506" s="276">
        <v>15311.766666666668</v>
      </c>
      <c r="E506" s="276">
        <v>14829.733333333337</v>
      </c>
      <c r="F506" s="276">
        <v>14487.966666666669</v>
      </c>
      <c r="G506" s="276">
        <v>14005.933333333338</v>
      </c>
      <c r="H506" s="276">
        <v>15653.533333333336</v>
      </c>
      <c r="I506" s="276">
        <v>16135.566666666666</v>
      </c>
      <c r="J506" s="276">
        <v>16477.333333333336</v>
      </c>
      <c r="K506" s="277">
        <v>15793.8</v>
      </c>
      <c r="L506" s="277">
        <v>14970</v>
      </c>
      <c r="M506" s="277">
        <v>0.22031000000000001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137.52000000000001</v>
      </c>
      <c r="D507" s="215">
        <v>139.45666666666668</v>
      </c>
      <c r="E507" s="215">
        <v>134.91333333333336</v>
      </c>
      <c r="F507" s="215">
        <v>132.30666666666667</v>
      </c>
      <c r="G507" s="215">
        <v>127.76333333333335</v>
      </c>
      <c r="H507" s="215">
        <v>142.06333333333336</v>
      </c>
      <c r="I507" s="215">
        <v>146.60666666666671</v>
      </c>
      <c r="J507" s="215">
        <v>149.21333333333337</v>
      </c>
      <c r="K507" s="213">
        <v>144</v>
      </c>
      <c r="L507" s="213">
        <v>136.85</v>
      </c>
      <c r="M507" s="213">
        <v>175.98439999999999</v>
      </c>
      <c r="N507" s="198"/>
      <c r="O507" s="198"/>
    </row>
    <row r="508" spans="1:15" ht="12.75" customHeight="1">
      <c r="A508" s="33">
        <v>498</v>
      </c>
      <c r="B508" s="278" t="s">
        <v>517</v>
      </c>
      <c r="C508" s="278">
        <v>747.55</v>
      </c>
      <c r="D508" s="278">
        <v>763.56666666666661</v>
      </c>
      <c r="E508" s="278">
        <v>726.43333333333317</v>
      </c>
      <c r="F508" s="278">
        <v>705.31666666666661</v>
      </c>
      <c r="G508" s="278">
        <v>668.18333333333317</v>
      </c>
      <c r="H508" s="278">
        <v>784.68333333333317</v>
      </c>
      <c r="I508" s="278">
        <v>821.81666666666661</v>
      </c>
      <c r="J508" s="278">
        <v>842.93333333333317</v>
      </c>
      <c r="K508" s="278">
        <v>800.7</v>
      </c>
      <c r="L508" s="278">
        <v>742.45</v>
      </c>
      <c r="M508" s="278">
        <v>16.755590000000002</v>
      </c>
      <c r="N508" s="198"/>
      <c r="O508" s="198"/>
    </row>
    <row r="509" spans="1:15" ht="12.75" customHeight="1">
      <c r="A509" s="274">
        <v>499</v>
      </c>
      <c r="B509" s="280" t="s">
        <v>301</v>
      </c>
      <c r="C509" s="280">
        <v>218.89</v>
      </c>
      <c r="D509" s="280">
        <v>217.68333333333331</v>
      </c>
      <c r="E509" s="280">
        <v>214.87666666666661</v>
      </c>
      <c r="F509" s="280">
        <v>210.86333333333329</v>
      </c>
      <c r="G509" s="280">
        <v>208.05666666666659</v>
      </c>
      <c r="H509" s="280">
        <v>221.69666666666663</v>
      </c>
      <c r="I509" s="280">
        <v>224.5033333333333</v>
      </c>
      <c r="J509" s="280">
        <v>228.51666666666665</v>
      </c>
      <c r="K509" s="280">
        <v>220.49</v>
      </c>
      <c r="L509" s="280">
        <v>213.67</v>
      </c>
      <c r="M509" s="280">
        <v>392.57871</v>
      </c>
      <c r="N509" s="198"/>
      <c r="O509" s="198"/>
    </row>
    <row r="510" spans="1:15" ht="12.75" customHeight="1">
      <c r="A510" s="213">
        <v>500</v>
      </c>
      <c r="B510" s="278" t="s">
        <v>237</v>
      </c>
      <c r="C510" s="278">
        <v>1144.45</v>
      </c>
      <c r="D510" s="278">
        <v>1150.5333333333333</v>
      </c>
      <c r="E510" s="278">
        <v>1131.0666666666666</v>
      </c>
      <c r="F510" s="278">
        <v>1117.6833333333334</v>
      </c>
      <c r="G510" s="278">
        <v>1098.2166666666667</v>
      </c>
      <c r="H510" s="278">
        <v>1163.9166666666665</v>
      </c>
      <c r="I510" s="278">
        <v>1183.3833333333332</v>
      </c>
      <c r="J510" s="278">
        <v>1196.7666666666664</v>
      </c>
      <c r="K510" s="278">
        <v>1170</v>
      </c>
      <c r="L510" s="278">
        <v>1137.1500000000001</v>
      </c>
      <c r="M510" s="278">
        <v>19.275230000000001</v>
      </c>
      <c r="N510" s="198"/>
      <c r="O510" s="198"/>
    </row>
    <row r="511" spans="1:15" ht="12.75" customHeight="1">
      <c r="A511" s="213">
        <v>501</v>
      </c>
      <c r="B511" s="281" t="s">
        <v>884</v>
      </c>
      <c r="C511" s="281">
        <v>2432.35</v>
      </c>
      <c r="D511" s="281">
        <v>2454.5166666666669</v>
      </c>
      <c r="E511" s="281">
        <v>2397.7833333333338</v>
      </c>
      <c r="F511" s="281">
        <v>2363.2166666666667</v>
      </c>
      <c r="G511" s="281">
        <v>2306.4833333333336</v>
      </c>
      <c r="H511" s="281">
        <v>2489.0833333333339</v>
      </c>
      <c r="I511" s="281">
        <v>2545.8166666666666</v>
      </c>
      <c r="J511" s="281">
        <v>2580.3833333333341</v>
      </c>
      <c r="K511" s="281">
        <v>2511.25</v>
      </c>
      <c r="L511" s="281">
        <v>2419.9499999999998</v>
      </c>
      <c r="M511" s="281">
        <v>0.30636000000000002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4"/>
  <sheetViews>
    <sheetView zoomScale="85" zoomScaleNormal="85" workbookViewId="0">
      <pane ySplit="9" topLeftCell="A10" activePane="bottomLeft" state="frozen"/>
      <selection activeCell="A10" sqref="A10"/>
      <selection pane="bottomLeft" activeCell="E74" sqref="E74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71"/>
      <c r="B5" s="372"/>
      <c r="C5" s="371"/>
      <c r="D5" s="372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73" t="s">
        <v>520</v>
      </c>
      <c r="C7" s="373"/>
      <c r="D7" s="7">
        <f>Main!B10</f>
        <v>45495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45492</v>
      </c>
      <c r="B10" s="32">
        <v>540874</v>
      </c>
      <c r="C10" s="31" t="s">
        <v>1083</v>
      </c>
      <c r="D10" s="31" t="s">
        <v>1084</v>
      </c>
      <c r="E10" s="31" t="s">
        <v>530</v>
      </c>
      <c r="F10" s="84">
        <v>131837</v>
      </c>
      <c r="G10" s="32">
        <v>79.64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45492</v>
      </c>
      <c r="B11" s="32">
        <v>538351</v>
      </c>
      <c r="C11" s="31" t="s">
        <v>1031</v>
      </c>
      <c r="D11" s="31" t="s">
        <v>887</v>
      </c>
      <c r="E11" s="31" t="s">
        <v>529</v>
      </c>
      <c r="F11" s="84">
        <v>98382</v>
      </c>
      <c r="G11" s="32">
        <v>13.64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45492</v>
      </c>
      <c r="B12" s="32">
        <v>531300</v>
      </c>
      <c r="C12" s="31" t="s">
        <v>1085</v>
      </c>
      <c r="D12" s="31" t="s">
        <v>1086</v>
      </c>
      <c r="E12" s="31" t="s">
        <v>530</v>
      </c>
      <c r="F12" s="84">
        <v>550000</v>
      </c>
      <c r="G12" s="32">
        <v>3.72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45492</v>
      </c>
      <c r="B13" s="32">
        <v>530249</v>
      </c>
      <c r="C13" s="31" t="s">
        <v>1032</v>
      </c>
      <c r="D13" s="31" t="s">
        <v>1087</v>
      </c>
      <c r="E13" s="31" t="s">
        <v>530</v>
      </c>
      <c r="F13" s="84">
        <v>180000</v>
      </c>
      <c r="G13" s="32">
        <v>5.27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45492</v>
      </c>
      <c r="B14" s="32">
        <v>530249</v>
      </c>
      <c r="C14" s="31" t="s">
        <v>1032</v>
      </c>
      <c r="D14" s="31" t="s">
        <v>887</v>
      </c>
      <c r="E14" s="31" t="s">
        <v>530</v>
      </c>
      <c r="F14" s="84">
        <v>530570</v>
      </c>
      <c r="G14" s="32">
        <v>5.27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45492</v>
      </c>
      <c r="B15" s="32">
        <v>543516</v>
      </c>
      <c r="C15" s="31" t="s">
        <v>1088</v>
      </c>
      <c r="D15" s="31" t="s">
        <v>1089</v>
      </c>
      <c r="E15" s="31" t="s">
        <v>529</v>
      </c>
      <c r="F15" s="84">
        <v>50400</v>
      </c>
      <c r="G15" s="32">
        <v>21.81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45492</v>
      </c>
      <c r="B16" s="32">
        <v>538882</v>
      </c>
      <c r="C16" s="31" t="s">
        <v>1090</v>
      </c>
      <c r="D16" s="31" t="s">
        <v>1091</v>
      </c>
      <c r="E16" s="31" t="s">
        <v>530</v>
      </c>
      <c r="F16" s="84">
        <v>187871</v>
      </c>
      <c r="G16" s="32">
        <v>57.07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45492</v>
      </c>
      <c r="B17" s="32">
        <v>540190</v>
      </c>
      <c r="C17" s="31" t="s">
        <v>1000</v>
      </c>
      <c r="D17" s="31" t="s">
        <v>887</v>
      </c>
      <c r="E17" s="31" t="s">
        <v>529</v>
      </c>
      <c r="F17" s="84">
        <v>10000000</v>
      </c>
      <c r="G17" s="32">
        <v>3.71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45492</v>
      </c>
      <c r="B18" s="32">
        <v>540190</v>
      </c>
      <c r="C18" s="31" t="s">
        <v>1000</v>
      </c>
      <c r="D18" s="31" t="s">
        <v>1033</v>
      </c>
      <c r="E18" s="31" t="s">
        <v>530</v>
      </c>
      <c r="F18" s="84">
        <v>3400001</v>
      </c>
      <c r="G18" s="32">
        <v>3.75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45492</v>
      </c>
      <c r="B19" s="32">
        <v>540190</v>
      </c>
      <c r="C19" s="31" t="s">
        <v>1000</v>
      </c>
      <c r="D19" s="31" t="s">
        <v>1033</v>
      </c>
      <c r="E19" s="31" t="s">
        <v>529</v>
      </c>
      <c r="F19" s="84">
        <v>2550001</v>
      </c>
      <c r="G19" s="32">
        <v>3.72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45492</v>
      </c>
      <c r="B20" s="32">
        <v>540190</v>
      </c>
      <c r="C20" s="31" t="s">
        <v>1000</v>
      </c>
      <c r="D20" s="31" t="s">
        <v>1092</v>
      </c>
      <c r="E20" s="31" t="s">
        <v>530</v>
      </c>
      <c r="F20" s="84">
        <v>7000000</v>
      </c>
      <c r="G20" s="32">
        <v>3.71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45492</v>
      </c>
      <c r="B21" s="32">
        <v>540190</v>
      </c>
      <c r="C21" s="31" t="s">
        <v>1000</v>
      </c>
      <c r="D21" s="31" t="s">
        <v>1052</v>
      </c>
      <c r="E21" s="31" t="s">
        <v>530</v>
      </c>
      <c r="F21" s="84">
        <v>910791</v>
      </c>
      <c r="G21" s="32">
        <v>3.81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45492</v>
      </c>
      <c r="B22" s="32">
        <v>540190</v>
      </c>
      <c r="C22" s="31" t="s">
        <v>1000</v>
      </c>
      <c r="D22" s="31" t="s">
        <v>1034</v>
      </c>
      <c r="E22" s="31" t="s">
        <v>529</v>
      </c>
      <c r="F22" s="84">
        <v>500000</v>
      </c>
      <c r="G22" s="32">
        <v>3.73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45492</v>
      </c>
      <c r="B23" s="32">
        <v>540190</v>
      </c>
      <c r="C23" s="31" t="s">
        <v>1000</v>
      </c>
      <c r="D23" s="31" t="s">
        <v>1034</v>
      </c>
      <c r="E23" s="31" t="s">
        <v>530</v>
      </c>
      <c r="F23" s="84">
        <v>2999000</v>
      </c>
      <c r="G23" s="32">
        <v>3.81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45492</v>
      </c>
      <c r="B24" s="32">
        <v>540190</v>
      </c>
      <c r="C24" s="31" t="s">
        <v>1000</v>
      </c>
      <c r="D24" s="31" t="s">
        <v>1053</v>
      </c>
      <c r="E24" s="31" t="s">
        <v>529</v>
      </c>
      <c r="F24" s="84">
        <v>123852</v>
      </c>
      <c r="G24" s="32">
        <v>3.91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45492</v>
      </c>
      <c r="B25" s="32">
        <v>540190</v>
      </c>
      <c r="C25" s="31" t="s">
        <v>1000</v>
      </c>
      <c r="D25" s="31" t="s">
        <v>1053</v>
      </c>
      <c r="E25" s="31" t="s">
        <v>530</v>
      </c>
      <c r="F25" s="84">
        <v>1701046</v>
      </c>
      <c r="G25" s="32">
        <v>3.74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45492</v>
      </c>
      <c r="B26" s="32">
        <v>540190</v>
      </c>
      <c r="C26" s="31" t="s">
        <v>1000</v>
      </c>
      <c r="D26" s="31" t="s">
        <v>1054</v>
      </c>
      <c r="E26" s="31" t="s">
        <v>529</v>
      </c>
      <c r="F26" s="84">
        <v>251524</v>
      </c>
      <c r="G26" s="32">
        <v>3.8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45492</v>
      </c>
      <c r="B27" s="32">
        <v>540190</v>
      </c>
      <c r="C27" s="31" t="s">
        <v>1000</v>
      </c>
      <c r="D27" s="31" t="s">
        <v>1054</v>
      </c>
      <c r="E27" s="31" t="s">
        <v>530</v>
      </c>
      <c r="F27" s="84">
        <v>3248124</v>
      </c>
      <c r="G27" s="32">
        <v>3.75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45492</v>
      </c>
      <c r="B28" s="32">
        <v>531911</v>
      </c>
      <c r="C28" s="31" t="s">
        <v>1035</v>
      </c>
      <c r="D28" s="31" t="s">
        <v>1036</v>
      </c>
      <c r="E28" s="31" t="s">
        <v>529</v>
      </c>
      <c r="F28" s="84">
        <v>19273</v>
      </c>
      <c r="G28" s="32">
        <v>53.6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45492</v>
      </c>
      <c r="B29" s="32">
        <v>513536</v>
      </c>
      <c r="C29" s="31" t="s">
        <v>1093</v>
      </c>
      <c r="D29" s="31" t="s">
        <v>1094</v>
      </c>
      <c r="E29" s="31" t="s">
        <v>529</v>
      </c>
      <c r="F29" s="84">
        <v>600000</v>
      </c>
      <c r="G29" s="32">
        <v>14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45492</v>
      </c>
      <c r="B30" s="32">
        <v>513536</v>
      </c>
      <c r="C30" s="31" t="s">
        <v>1093</v>
      </c>
      <c r="D30" s="31" t="s">
        <v>1095</v>
      </c>
      <c r="E30" s="31" t="s">
        <v>530</v>
      </c>
      <c r="F30" s="84">
        <v>549195</v>
      </c>
      <c r="G30" s="32">
        <v>14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45492</v>
      </c>
      <c r="B31" s="32">
        <v>542850</v>
      </c>
      <c r="C31" s="31" t="s">
        <v>1096</v>
      </c>
      <c r="D31" s="31" t="s">
        <v>1097</v>
      </c>
      <c r="E31" s="31" t="s">
        <v>529</v>
      </c>
      <c r="F31" s="84">
        <v>100000</v>
      </c>
      <c r="G31" s="32">
        <v>42.27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45492</v>
      </c>
      <c r="B32" s="32">
        <v>543916</v>
      </c>
      <c r="C32" s="31" t="s">
        <v>595</v>
      </c>
      <c r="D32" s="31" t="s">
        <v>1098</v>
      </c>
      <c r="E32" s="31" t="s">
        <v>529</v>
      </c>
      <c r="F32" s="84">
        <v>75200</v>
      </c>
      <c r="G32" s="32">
        <v>203.83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45492</v>
      </c>
      <c r="B33" s="32">
        <v>540377</v>
      </c>
      <c r="C33" s="31" t="s">
        <v>1021</v>
      </c>
      <c r="D33" s="31" t="s">
        <v>887</v>
      </c>
      <c r="E33" s="31" t="s">
        <v>529</v>
      </c>
      <c r="F33" s="84">
        <v>5000000</v>
      </c>
      <c r="G33" s="32">
        <v>1.3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45492</v>
      </c>
      <c r="B34" s="32">
        <v>540377</v>
      </c>
      <c r="C34" s="31" t="s">
        <v>1021</v>
      </c>
      <c r="D34" s="31" t="s">
        <v>1099</v>
      </c>
      <c r="E34" s="31" t="s">
        <v>530</v>
      </c>
      <c r="F34" s="84">
        <v>42178704</v>
      </c>
      <c r="G34" s="32">
        <v>1.4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45492</v>
      </c>
      <c r="B35" s="32">
        <v>540377</v>
      </c>
      <c r="C35" s="31" t="s">
        <v>1021</v>
      </c>
      <c r="D35" s="31" t="s">
        <v>1055</v>
      </c>
      <c r="E35" s="31" t="s">
        <v>530</v>
      </c>
      <c r="F35" s="84">
        <v>28457317</v>
      </c>
      <c r="G35" s="32">
        <v>1.38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45492</v>
      </c>
      <c r="B36" s="32">
        <v>535730</v>
      </c>
      <c r="C36" s="31" t="s">
        <v>1037</v>
      </c>
      <c r="D36" s="31" t="s">
        <v>1100</v>
      </c>
      <c r="E36" s="31" t="s">
        <v>530</v>
      </c>
      <c r="F36" s="84">
        <v>2500000</v>
      </c>
      <c r="G36" s="32">
        <v>1.49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45492</v>
      </c>
      <c r="B37" s="32">
        <v>535730</v>
      </c>
      <c r="C37" s="31" t="s">
        <v>1037</v>
      </c>
      <c r="D37" s="31" t="s">
        <v>1101</v>
      </c>
      <c r="E37" s="31" t="s">
        <v>530</v>
      </c>
      <c r="F37" s="84">
        <v>7042521</v>
      </c>
      <c r="G37" s="32">
        <v>1.49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45492</v>
      </c>
      <c r="B38" s="32">
        <v>535730</v>
      </c>
      <c r="C38" s="31" t="s">
        <v>1037</v>
      </c>
      <c r="D38" s="31" t="s">
        <v>1102</v>
      </c>
      <c r="E38" s="31" t="s">
        <v>530</v>
      </c>
      <c r="F38" s="84">
        <v>2500000</v>
      </c>
      <c r="G38" s="32">
        <v>1.49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45492</v>
      </c>
      <c r="B39" s="32">
        <v>535730</v>
      </c>
      <c r="C39" s="31" t="s">
        <v>1037</v>
      </c>
      <c r="D39" s="31" t="s">
        <v>1103</v>
      </c>
      <c r="E39" s="31" t="s">
        <v>530</v>
      </c>
      <c r="F39" s="84">
        <v>2861255</v>
      </c>
      <c r="G39" s="32">
        <v>1.49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45492</v>
      </c>
      <c r="B40" s="32">
        <v>535730</v>
      </c>
      <c r="C40" s="31" t="s">
        <v>1037</v>
      </c>
      <c r="D40" s="31" t="s">
        <v>1103</v>
      </c>
      <c r="E40" s="31" t="s">
        <v>529</v>
      </c>
      <c r="F40" s="84">
        <v>2862324</v>
      </c>
      <c r="G40" s="32">
        <v>1.49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45492</v>
      </c>
      <c r="B41" s="32">
        <v>519230</v>
      </c>
      <c r="C41" s="31" t="s">
        <v>1104</v>
      </c>
      <c r="D41" s="31" t="s">
        <v>1105</v>
      </c>
      <c r="E41" s="31" t="s">
        <v>529</v>
      </c>
      <c r="F41" s="84">
        <v>61380</v>
      </c>
      <c r="G41" s="32">
        <v>24.33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45492</v>
      </c>
      <c r="B42" s="32">
        <v>541973</v>
      </c>
      <c r="C42" s="31" t="s">
        <v>1106</v>
      </c>
      <c r="D42" s="31" t="s">
        <v>1107</v>
      </c>
      <c r="E42" s="31" t="s">
        <v>530</v>
      </c>
      <c r="F42" s="84">
        <v>21000</v>
      </c>
      <c r="G42" s="32">
        <v>41.21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45492</v>
      </c>
      <c r="B43" s="32">
        <v>541973</v>
      </c>
      <c r="C43" s="31" t="s">
        <v>1106</v>
      </c>
      <c r="D43" s="31" t="s">
        <v>1108</v>
      </c>
      <c r="E43" s="31" t="s">
        <v>529</v>
      </c>
      <c r="F43" s="84">
        <v>21000</v>
      </c>
      <c r="G43" s="32">
        <v>41.21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45492</v>
      </c>
      <c r="B44" s="32">
        <v>531494</v>
      </c>
      <c r="C44" s="31" t="s">
        <v>1109</v>
      </c>
      <c r="D44" s="31" t="s">
        <v>1110</v>
      </c>
      <c r="E44" s="31" t="s">
        <v>530</v>
      </c>
      <c r="F44" s="84">
        <v>1194923</v>
      </c>
      <c r="G44" s="32">
        <v>13.25</v>
      </c>
      <c r="H44" s="32" t="s">
        <v>325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45492</v>
      </c>
      <c r="B45" s="32">
        <v>540243</v>
      </c>
      <c r="C45" s="31" t="s">
        <v>1111</v>
      </c>
      <c r="D45" s="31" t="s">
        <v>887</v>
      </c>
      <c r="E45" s="31" t="s">
        <v>529</v>
      </c>
      <c r="F45" s="84">
        <v>40000</v>
      </c>
      <c r="G45" s="32">
        <v>33.01</v>
      </c>
      <c r="H45" s="32" t="s">
        <v>325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45492</v>
      </c>
      <c r="B46" s="32">
        <v>517554</v>
      </c>
      <c r="C46" s="31" t="s">
        <v>1112</v>
      </c>
      <c r="D46" s="31" t="s">
        <v>887</v>
      </c>
      <c r="E46" s="31" t="s">
        <v>529</v>
      </c>
      <c r="F46" s="84">
        <v>70001</v>
      </c>
      <c r="G46" s="32">
        <v>70.13</v>
      </c>
      <c r="H46" s="32" t="s">
        <v>325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45492</v>
      </c>
      <c r="B47" s="32">
        <v>531512</v>
      </c>
      <c r="C47" s="31" t="s">
        <v>1056</v>
      </c>
      <c r="D47" s="31" t="s">
        <v>1057</v>
      </c>
      <c r="E47" s="31" t="s">
        <v>529</v>
      </c>
      <c r="F47" s="84">
        <v>32630</v>
      </c>
      <c r="G47" s="32">
        <v>13.86</v>
      </c>
      <c r="H47" s="32" t="s">
        <v>325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45492</v>
      </c>
      <c r="B48" s="32">
        <v>531512</v>
      </c>
      <c r="C48" s="31" t="s">
        <v>1056</v>
      </c>
      <c r="D48" s="31" t="s">
        <v>1057</v>
      </c>
      <c r="E48" s="31" t="s">
        <v>530</v>
      </c>
      <c r="F48" s="84">
        <v>185500</v>
      </c>
      <c r="G48" s="32">
        <v>13.9</v>
      </c>
      <c r="H48" s="32" t="s">
        <v>325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45492</v>
      </c>
      <c r="B49" s="32">
        <v>540198</v>
      </c>
      <c r="C49" s="31" t="s">
        <v>1113</v>
      </c>
      <c r="D49" s="31" t="s">
        <v>1114</v>
      </c>
      <c r="E49" s="31" t="s">
        <v>529</v>
      </c>
      <c r="F49" s="84">
        <v>28731</v>
      </c>
      <c r="G49" s="32">
        <v>37.67</v>
      </c>
      <c r="H49" s="32" t="s">
        <v>325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45492</v>
      </c>
      <c r="B50" s="32">
        <v>540198</v>
      </c>
      <c r="C50" s="31" t="s">
        <v>1113</v>
      </c>
      <c r="D50" s="31" t="s">
        <v>1114</v>
      </c>
      <c r="E50" s="31" t="s">
        <v>530</v>
      </c>
      <c r="F50" s="84">
        <v>2412</v>
      </c>
      <c r="G50" s="32">
        <v>37.11</v>
      </c>
      <c r="H50" s="32" t="s">
        <v>325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45492</v>
      </c>
      <c r="B51" s="32">
        <v>512217</v>
      </c>
      <c r="C51" s="31" t="s">
        <v>1038</v>
      </c>
      <c r="D51" s="31" t="s">
        <v>1115</v>
      </c>
      <c r="E51" s="31" t="s">
        <v>530</v>
      </c>
      <c r="F51" s="84">
        <v>52656</v>
      </c>
      <c r="G51" s="32">
        <v>26.37</v>
      </c>
      <c r="H51" s="32" t="s">
        <v>325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45492</v>
      </c>
      <c r="B52" s="32">
        <v>512217</v>
      </c>
      <c r="C52" s="31" t="s">
        <v>1038</v>
      </c>
      <c r="D52" s="31" t="s">
        <v>1058</v>
      </c>
      <c r="E52" s="31" t="s">
        <v>529</v>
      </c>
      <c r="F52" s="84">
        <v>30603</v>
      </c>
      <c r="G52" s="32">
        <v>25.82</v>
      </c>
      <c r="H52" s="32" t="s">
        <v>325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45492</v>
      </c>
      <c r="B53" s="32">
        <v>512217</v>
      </c>
      <c r="C53" s="31" t="s">
        <v>1038</v>
      </c>
      <c r="D53" s="31" t="s">
        <v>1116</v>
      </c>
      <c r="E53" s="31" t="s">
        <v>529</v>
      </c>
      <c r="F53" s="84">
        <v>58613</v>
      </c>
      <c r="G53" s="32">
        <v>26.57</v>
      </c>
      <c r="H53" s="32" t="s">
        <v>325</v>
      </c>
    </row>
    <row r="54" spans="1:28" ht="15" customHeight="1">
      <c r="A54" s="83">
        <v>45492</v>
      </c>
      <c r="B54" s="32">
        <v>541601</v>
      </c>
      <c r="C54" s="31" t="s">
        <v>1117</v>
      </c>
      <c r="D54" s="31" t="s">
        <v>1118</v>
      </c>
      <c r="E54" s="31" t="s">
        <v>530</v>
      </c>
      <c r="F54" s="84">
        <v>4207622</v>
      </c>
      <c r="G54" s="32">
        <v>4.59</v>
      </c>
      <c r="H54" s="32" t="s">
        <v>325</v>
      </c>
    </row>
    <row r="55" spans="1:28" ht="15" customHeight="1">
      <c r="A55" s="83">
        <v>45492</v>
      </c>
      <c r="B55" s="32">
        <v>526081</v>
      </c>
      <c r="C55" s="31" t="s">
        <v>1119</v>
      </c>
      <c r="D55" s="31" t="s">
        <v>887</v>
      </c>
      <c r="E55" s="31" t="s">
        <v>530</v>
      </c>
      <c r="F55" s="84">
        <v>34498</v>
      </c>
      <c r="G55" s="32">
        <v>19.3</v>
      </c>
      <c r="H55" s="32" t="s">
        <v>325</v>
      </c>
    </row>
    <row r="56" spans="1:28" ht="15" customHeight="1">
      <c r="A56" s="83">
        <v>45492</v>
      </c>
      <c r="B56" s="32">
        <v>543924</v>
      </c>
      <c r="C56" s="31" t="s">
        <v>1120</v>
      </c>
      <c r="D56" s="31" t="s">
        <v>1121</v>
      </c>
      <c r="E56" s="31" t="s">
        <v>529</v>
      </c>
      <c r="F56" s="84">
        <v>14000</v>
      </c>
      <c r="G56" s="32">
        <v>69.86</v>
      </c>
      <c r="H56" s="32" t="s">
        <v>325</v>
      </c>
    </row>
    <row r="57" spans="1:28" ht="15" customHeight="1">
      <c r="A57" s="83">
        <v>45492</v>
      </c>
      <c r="B57" s="32">
        <v>531398</v>
      </c>
      <c r="C57" s="31" t="s">
        <v>1122</v>
      </c>
      <c r="D57" s="31" t="s">
        <v>1123</v>
      </c>
      <c r="E57" s="31" t="s">
        <v>529</v>
      </c>
      <c r="F57" s="84">
        <v>40884</v>
      </c>
      <c r="G57" s="32">
        <v>174.67</v>
      </c>
      <c r="H57" s="32" t="s">
        <v>325</v>
      </c>
    </row>
    <row r="58" spans="1:28" ht="15" customHeight="1">
      <c r="A58" s="83">
        <v>45492</v>
      </c>
      <c r="B58" s="32">
        <v>543745</v>
      </c>
      <c r="C58" s="31" t="s">
        <v>1022</v>
      </c>
      <c r="D58" s="31" t="s">
        <v>1124</v>
      </c>
      <c r="E58" s="31" t="s">
        <v>529</v>
      </c>
      <c r="F58" s="84">
        <v>138000</v>
      </c>
      <c r="G58" s="32">
        <v>12.11</v>
      </c>
      <c r="H58" s="32" t="s">
        <v>325</v>
      </c>
    </row>
    <row r="59" spans="1:28" ht="15" customHeight="1">
      <c r="A59" s="83">
        <v>45492</v>
      </c>
      <c r="B59" s="32">
        <v>543745</v>
      </c>
      <c r="C59" s="31" t="s">
        <v>1022</v>
      </c>
      <c r="D59" s="31" t="s">
        <v>1125</v>
      </c>
      <c r="E59" s="31" t="s">
        <v>530</v>
      </c>
      <c r="F59" s="84">
        <v>210000</v>
      </c>
      <c r="G59" s="32">
        <v>11.79</v>
      </c>
      <c r="H59" s="32" t="s">
        <v>325</v>
      </c>
    </row>
    <row r="60" spans="1:28" ht="15" customHeight="1">
      <c r="A60" s="83">
        <v>45492</v>
      </c>
      <c r="B60" s="32">
        <v>542765</v>
      </c>
      <c r="C60" s="31" t="s">
        <v>1059</v>
      </c>
      <c r="D60" s="31" t="s">
        <v>1126</v>
      </c>
      <c r="E60" s="31" t="s">
        <v>529</v>
      </c>
      <c r="F60" s="84">
        <v>2000</v>
      </c>
      <c r="G60" s="32">
        <v>325</v>
      </c>
      <c r="H60" s="32" t="s">
        <v>325</v>
      </c>
    </row>
    <row r="61" spans="1:28" ht="15" customHeight="1">
      <c r="A61" s="83">
        <v>45492</v>
      </c>
      <c r="B61" s="32">
        <v>539040</v>
      </c>
      <c r="C61" s="31" t="s">
        <v>1060</v>
      </c>
      <c r="D61" s="31" t="s">
        <v>1063</v>
      </c>
      <c r="E61" s="31" t="s">
        <v>529</v>
      </c>
      <c r="F61" s="84">
        <v>200000</v>
      </c>
      <c r="G61" s="32">
        <v>21.1</v>
      </c>
      <c r="H61" s="32" t="s">
        <v>325</v>
      </c>
    </row>
    <row r="62" spans="1:28" ht="15" customHeight="1">
      <c r="A62" s="83">
        <v>45492</v>
      </c>
      <c r="B62" s="32">
        <v>539040</v>
      </c>
      <c r="C62" s="31" t="s">
        <v>1060</v>
      </c>
      <c r="D62" s="31" t="s">
        <v>1127</v>
      </c>
      <c r="E62" s="31" t="s">
        <v>530</v>
      </c>
      <c r="F62" s="84">
        <v>540507</v>
      </c>
      <c r="G62" s="32">
        <v>20.69</v>
      </c>
      <c r="H62" s="32" t="s">
        <v>325</v>
      </c>
    </row>
    <row r="63" spans="1:28" ht="15" customHeight="1">
      <c r="A63" s="83">
        <v>45492</v>
      </c>
      <c r="B63" s="32">
        <v>539040</v>
      </c>
      <c r="C63" s="31" t="s">
        <v>1060</v>
      </c>
      <c r="D63" s="31" t="s">
        <v>1128</v>
      </c>
      <c r="E63" s="31" t="s">
        <v>529</v>
      </c>
      <c r="F63" s="84">
        <v>300000</v>
      </c>
      <c r="G63" s="32">
        <v>21.1</v>
      </c>
      <c r="H63" s="32" t="s">
        <v>325</v>
      </c>
    </row>
    <row r="64" spans="1:28" ht="15" customHeight="1">
      <c r="A64" s="83">
        <v>45492</v>
      </c>
      <c r="B64" s="32">
        <v>539040</v>
      </c>
      <c r="C64" s="31" t="s">
        <v>1060</v>
      </c>
      <c r="D64" s="31" t="s">
        <v>1062</v>
      </c>
      <c r="E64" s="31" t="s">
        <v>529</v>
      </c>
      <c r="F64" s="84">
        <v>160000</v>
      </c>
      <c r="G64" s="32">
        <v>20.28</v>
      </c>
      <c r="H64" s="32" t="s">
        <v>325</v>
      </c>
    </row>
    <row r="65" spans="1:8" ht="15" customHeight="1">
      <c r="A65" s="83">
        <v>45492</v>
      </c>
      <c r="B65" s="32">
        <v>539040</v>
      </c>
      <c r="C65" s="31" t="s">
        <v>1060</v>
      </c>
      <c r="D65" s="31" t="s">
        <v>1061</v>
      </c>
      <c r="E65" s="31" t="s">
        <v>530</v>
      </c>
      <c r="F65" s="84">
        <v>300134</v>
      </c>
      <c r="G65" s="32">
        <v>21.1</v>
      </c>
      <c r="H65" s="32" t="s">
        <v>325</v>
      </c>
    </row>
    <row r="66" spans="1:8" ht="15" customHeight="1">
      <c r="A66" s="83">
        <v>45492</v>
      </c>
      <c r="B66" s="32">
        <v>543931</v>
      </c>
      <c r="C66" s="31" t="s">
        <v>1129</v>
      </c>
      <c r="D66" s="31" t="s">
        <v>887</v>
      </c>
      <c r="E66" s="31" t="s">
        <v>530</v>
      </c>
      <c r="F66" s="84">
        <v>121200</v>
      </c>
      <c r="G66" s="32">
        <v>420.19</v>
      </c>
      <c r="H66" s="32" t="s">
        <v>325</v>
      </c>
    </row>
    <row r="67" spans="1:8" ht="15" customHeight="1">
      <c r="A67" s="83">
        <v>45492</v>
      </c>
      <c r="B67" s="32">
        <v>543931</v>
      </c>
      <c r="C67" s="31" t="s">
        <v>1129</v>
      </c>
      <c r="D67" s="31" t="s">
        <v>887</v>
      </c>
      <c r="E67" s="31" t="s">
        <v>529</v>
      </c>
      <c r="F67" s="84">
        <v>121200</v>
      </c>
      <c r="G67" s="32">
        <v>417.3</v>
      </c>
      <c r="H67" s="32" t="s">
        <v>325</v>
      </c>
    </row>
    <row r="68" spans="1:8" ht="15" customHeight="1">
      <c r="A68" s="83">
        <v>45492</v>
      </c>
      <c r="B68" s="32">
        <v>511523</v>
      </c>
      <c r="C68" s="31" t="s">
        <v>1008</v>
      </c>
      <c r="D68" s="31" t="s">
        <v>1130</v>
      </c>
      <c r="E68" s="31" t="s">
        <v>530</v>
      </c>
      <c r="F68" s="84">
        <v>20923</v>
      </c>
      <c r="G68" s="32">
        <v>24.27</v>
      </c>
      <c r="H68" s="32" t="s">
        <v>325</v>
      </c>
    </row>
    <row r="69" spans="1:8" ht="15" customHeight="1">
      <c r="A69" s="83">
        <v>45492</v>
      </c>
      <c r="B69" s="32">
        <v>511523</v>
      </c>
      <c r="C69" s="31" t="s">
        <v>1008</v>
      </c>
      <c r="D69" s="31" t="s">
        <v>1130</v>
      </c>
      <c r="E69" s="31" t="s">
        <v>529</v>
      </c>
      <c r="F69" s="84">
        <v>161857</v>
      </c>
      <c r="G69" s="32">
        <v>24.23</v>
      </c>
      <c r="H69" s="32" t="s">
        <v>325</v>
      </c>
    </row>
    <row r="70" spans="1:8" ht="15" customHeight="1">
      <c r="A70" s="83">
        <v>45492</v>
      </c>
      <c r="B70" s="32">
        <v>543545</v>
      </c>
      <c r="C70" s="31" t="s">
        <v>1064</v>
      </c>
      <c r="D70" s="31" t="s">
        <v>1065</v>
      </c>
      <c r="E70" s="31" t="s">
        <v>530</v>
      </c>
      <c r="F70" s="84">
        <v>4291900</v>
      </c>
      <c r="G70" s="32">
        <v>2.08</v>
      </c>
      <c r="H70" s="32" t="s">
        <v>325</v>
      </c>
    </row>
    <row r="71" spans="1:8" ht="15" customHeight="1">
      <c r="A71" s="83">
        <v>45492</v>
      </c>
      <c r="B71" s="32">
        <v>509026</v>
      </c>
      <c r="C71" s="31" t="s">
        <v>1131</v>
      </c>
      <c r="D71" s="31" t="s">
        <v>1132</v>
      </c>
      <c r="E71" s="31" t="s">
        <v>529</v>
      </c>
      <c r="F71" s="84">
        <v>100000</v>
      </c>
      <c r="G71" s="32">
        <v>86.91</v>
      </c>
      <c r="H71" s="32" t="s">
        <v>325</v>
      </c>
    </row>
    <row r="72" spans="1:8" ht="15" customHeight="1">
      <c r="A72" s="83">
        <v>45492</v>
      </c>
      <c r="B72" s="32">
        <v>509026</v>
      </c>
      <c r="C72" s="31" t="s">
        <v>1131</v>
      </c>
      <c r="D72" s="31" t="s">
        <v>1133</v>
      </c>
      <c r="E72" s="31" t="s">
        <v>530</v>
      </c>
      <c r="F72" s="84">
        <v>99099</v>
      </c>
      <c r="G72" s="32">
        <v>87</v>
      </c>
      <c r="H72" s="32" t="s">
        <v>325</v>
      </c>
    </row>
    <row r="73" spans="1:8" ht="15" customHeight="1">
      <c r="A73" s="83">
        <v>45492</v>
      </c>
      <c r="B73" s="32">
        <v>522209</v>
      </c>
      <c r="C73" s="31" t="s">
        <v>1134</v>
      </c>
      <c r="D73" s="31" t="s">
        <v>1135</v>
      </c>
      <c r="E73" s="31" t="s">
        <v>529</v>
      </c>
      <c r="F73" s="84">
        <v>100000</v>
      </c>
      <c r="G73" s="32">
        <v>12.01</v>
      </c>
      <c r="H73" s="32" t="s">
        <v>325</v>
      </c>
    </row>
    <row r="74" spans="1:8" ht="15" customHeight="1">
      <c r="A74" s="83">
        <v>45492</v>
      </c>
      <c r="B74" s="32">
        <v>522209</v>
      </c>
      <c r="C74" s="31" t="s">
        <v>1134</v>
      </c>
      <c r="D74" s="31" t="s">
        <v>1136</v>
      </c>
      <c r="E74" s="31" t="s">
        <v>530</v>
      </c>
      <c r="F74" s="84">
        <v>87795</v>
      </c>
      <c r="G74" s="32">
        <v>12.01</v>
      </c>
      <c r="H74" s="32" t="s">
        <v>325</v>
      </c>
    </row>
    <row r="75" spans="1:8" ht="15" customHeight="1">
      <c r="A75" s="83">
        <v>45492</v>
      </c>
      <c r="B75" s="32" t="s">
        <v>1137</v>
      </c>
      <c r="C75" s="31" t="s">
        <v>1138</v>
      </c>
      <c r="D75" s="31" t="s">
        <v>885</v>
      </c>
      <c r="E75" s="31" t="s">
        <v>529</v>
      </c>
      <c r="F75" s="84">
        <v>232308</v>
      </c>
      <c r="G75" s="32">
        <v>246.94</v>
      </c>
      <c r="H75" s="32" t="s">
        <v>844</v>
      </c>
    </row>
    <row r="76" spans="1:8" ht="15" customHeight="1">
      <c r="A76" s="83">
        <v>45492</v>
      </c>
      <c r="B76" s="32" t="s">
        <v>1139</v>
      </c>
      <c r="C76" s="31" t="s">
        <v>1140</v>
      </c>
      <c r="D76" s="31" t="s">
        <v>887</v>
      </c>
      <c r="E76" s="31" t="s">
        <v>529</v>
      </c>
      <c r="F76" s="84">
        <v>311000</v>
      </c>
      <c r="G76" s="32">
        <v>23.9</v>
      </c>
      <c r="H76" s="32" t="s">
        <v>844</v>
      </c>
    </row>
    <row r="77" spans="1:8" ht="15" customHeight="1">
      <c r="A77" s="83">
        <v>45492</v>
      </c>
      <c r="B77" s="32" t="s">
        <v>1141</v>
      </c>
      <c r="C77" s="31" t="s">
        <v>1142</v>
      </c>
      <c r="D77" s="31" t="s">
        <v>889</v>
      </c>
      <c r="E77" s="31" t="s">
        <v>529</v>
      </c>
      <c r="F77" s="84">
        <v>169205</v>
      </c>
      <c r="G77" s="32">
        <v>206</v>
      </c>
      <c r="H77" s="32" t="s">
        <v>844</v>
      </c>
    </row>
    <row r="78" spans="1:8" ht="15" customHeight="1">
      <c r="A78" s="83">
        <v>45492</v>
      </c>
      <c r="B78" s="32" t="s">
        <v>1141</v>
      </c>
      <c r="C78" s="31" t="s">
        <v>1142</v>
      </c>
      <c r="D78" s="31" t="s">
        <v>885</v>
      </c>
      <c r="E78" s="31" t="s">
        <v>529</v>
      </c>
      <c r="F78" s="84">
        <v>290103</v>
      </c>
      <c r="G78" s="32">
        <v>208.83</v>
      </c>
      <c r="H78" s="32" t="s">
        <v>844</v>
      </c>
    </row>
    <row r="79" spans="1:8" ht="15" customHeight="1">
      <c r="A79" s="83">
        <v>45492</v>
      </c>
      <c r="B79" s="32" t="s">
        <v>1143</v>
      </c>
      <c r="C79" s="31" t="s">
        <v>1144</v>
      </c>
      <c r="D79" s="31" t="s">
        <v>1004</v>
      </c>
      <c r="E79" s="31" t="s">
        <v>529</v>
      </c>
      <c r="F79" s="84">
        <v>36600</v>
      </c>
      <c r="G79" s="32">
        <v>460.39</v>
      </c>
      <c r="H79" s="32" t="s">
        <v>844</v>
      </c>
    </row>
    <row r="80" spans="1:8" ht="15" customHeight="1">
      <c r="A80" s="83">
        <v>45492</v>
      </c>
      <c r="B80" s="32" t="s">
        <v>1143</v>
      </c>
      <c r="C80" s="31" t="s">
        <v>1144</v>
      </c>
      <c r="D80" s="31" t="s">
        <v>887</v>
      </c>
      <c r="E80" s="31" t="s">
        <v>529</v>
      </c>
      <c r="F80" s="84">
        <v>135000</v>
      </c>
      <c r="G80" s="32">
        <v>460.65</v>
      </c>
      <c r="H80" s="32" t="s">
        <v>844</v>
      </c>
    </row>
    <row r="81" spans="1:8" ht="15" customHeight="1">
      <c r="A81" s="83">
        <v>45492</v>
      </c>
      <c r="B81" s="32" t="s">
        <v>1143</v>
      </c>
      <c r="C81" s="31" t="s">
        <v>1144</v>
      </c>
      <c r="D81" s="31" t="s">
        <v>1145</v>
      </c>
      <c r="E81" s="31" t="s">
        <v>529</v>
      </c>
      <c r="F81" s="84">
        <v>36000</v>
      </c>
      <c r="G81" s="32">
        <v>460.65</v>
      </c>
      <c r="H81" s="32" t="s">
        <v>844</v>
      </c>
    </row>
    <row r="82" spans="1:8" ht="15" customHeight="1">
      <c r="A82" s="83">
        <v>45492</v>
      </c>
      <c r="B82" s="32" t="s">
        <v>1146</v>
      </c>
      <c r="C82" s="31" t="s">
        <v>1147</v>
      </c>
      <c r="D82" s="31" t="s">
        <v>1033</v>
      </c>
      <c r="E82" s="31" t="s">
        <v>529</v>
      </c>
      <c r="F82" s="84">
        <v>83909901</v>
      </c>
      <c r="G82" s="32">
        <v>2.59</v>
      </c>
      <c r="H82" s="32" t="s">
        <v>844</v>
      </c>
    </row>
    <row r="83" spans="1:8" ht="15" customHeight="1">
      <c r="A83" s="83">
        <v>45492</v>
      </c>
      <c r="B83" s="32" t="s">
        <v>1146</v>
      </c>
      <c r="C83" s="31" t="s">
        <v>1147</v>
      </c>
      <c r="D83" s="31" t="s">
        <v>913</v>
      </c>
      <c r="E83" s="31" t="s">
        <v>529</v>
      </c>
      <c r="F83" s="84">
        <v>72246180</v>
      </c>
      <c r="G83" s="32">
        <v>2.57</v>
      </c>
      <c r="H83" s="32" t="s">
        <v>844</v>
      </c>
    </row>
    <row r="84" spans="1:8" ht="15" customHeight="1">
      <c r="A84" s="83">
        <v>45492</v>
      </c>
      <c r="B84" s="32" t="s">
        <v>1146</v>
      </c>
      <c r="C84" s="31" t="s">
        <v>1147</v>
      </c>
      <c r="D84" s="31" t="s">
        <v>1148</v>
      </c>
      <c r="E84" s="31" t="s">
        <v>529</v>
      </c>
      <c r="F84" s="84">
        <v>95442289</v>
      </c>
      <c r="G84" s="32">
        <v>2.58</v>
      </c>
      <c r="H84" s="32" t="s">
        <v>844</v>
      </c>
    </row>
    <row r="85" spans="1:8" ht="15" customHeight="1">
      <c r="A85" s="83">
        <v>45492</v>
      </c>
      <c r="B85" s="32" t="s">
        <v>1146</v>
      </c>
      <c r="C85" s="31" t="s">
        <v>1147</v>
      </c>
      <c r="D85" s="31" t="s">
        <v>887</v>
      </c>
      <c r="E85" s="31" t="s">
        <v>529</v>
      </c>
      <c r="F85" s="84">
        <v>80000000</v>
      </c>
      <c r="G85" s="32">
        <v>2.57</v>
      </c>
      <c r="H85" s="32" t="s">
        <v>844</v>
      </c>
    </row>
    <row r="86" spans="1:8" ht="15" customHeight="1">
      <c r="A86" s="83">
        <v>45492</v>
      </c>
      <c r="B86" s="32" t="s">
        <v>1146</v>
      </c>
      <c r="C86" s="31" t="s">
        <v>1147</v>
      </c>
      <c r="D86" s="31" t="s">
        <v>1034</v>
      </c>
      <c r="E86" s="31" t="s">
        <v>529</v>
      </c>
      <c r="F86" s="84">
        <v>79305325</v>
      </c>
      <c r="G86" s="32">
        <v>2.58</v>
      </c>
      <c r="H86" s="32" t="s">
        <v>844</v>
      </c>
    </row>
    <row r="87" spans="1:8" ht="15" customHeight="1">
      <c r="A87" s="83">
        <v>45492</v>
      </c>
      <c r="B87" s="32" t="s">
        <v>1040</v>
      </c>
      <c r="C87" s="31" t="s">
        <v>1041</v>
      </c>
      <c r="D87" s="31" t="s">
        <v>1042</v>
      </c>
      <c r="E87" s="31" t="s">
        <v>529</v>
      </c>
      <c r="F87" s="84">
        <v>1350000</v>
      </c>
      <c r="G87" s="32">
        <v>67.900000000000006</v>
      </c>
      <c r="H87" s="32" t="s">
        <v>844</v>
      </c>
    </row>
    <row r="88" spans="1:8" ht="15" customHeight="1">
      <c r="A88" s="83">
        <v>45492</v>
      </c>
      <c r="B88" s="32" t="s">
        <v>144</v>
      </c>
      <c r="C88" s="31" t="s">
        <v>1066</v>
      </c>
      <c r="D88" s="31" t="s">
        <v>889</v>
      </c>
      <c r="E88" s="31" t="s">
        <v>529</v>
      </c>
      <c r="F88" s="84">
        <v>1380706</v>
      </c>
      <c r="G88" s="32">
        <v>343.02</v>
      </c>
      <c r="H88" s="32" t="s">
        <v>844</v>
      </c>
    </row>
    <row r="89" spans="1:8" ht="15" customHeight="1">
      <c r="A89" s="83">
        <v>45492</v>
      </c>
      <c r="B89" s="32" t="s">
        <v>411</v>
      </c>
      <c r="C89" s="31" t="s">
        <v>1067</v>
      </c>
      <c r="D89" s="31" t="s">
        <v>885</v>
      </c>
      <c r="E89" s="31" t="s">
        <v>529</v>
      </c>
      <c r="F89" s="84">
        <v>634851</v>
      </c>
      <c r="G89" s="32">
        <v>1244.67</v>
      </c>
      <c r="H89" s="32" t="s">
        <v>844</v>
      </c>
    </row>
    <row r="90" spans="1:8" ht="15" customHeight="1">
      <c r="A90" s="83">
        <v>45492</v>
      </c>
      <c r="B90" s="32" t="s">
        <v>1149</v>
      </c>
      <c r="C90" s="31" t="s">
        <v>1150</v>
      </c>
      <c r="D90" s="31" t="s">
        <v>1151</v>
      </c>
      <c r="E90" s="31" t="s">
        <v>529</v>
      </c>
      <c r="F90" s="84">
        <v>117638</v>
      </c>
      <c r="G90" s="32">
        <v>115.39</v>
      </c>
      <c r="H90" s="32" t="s">
        <v>844</v>
      </c>
    </row>
    <row r="91" spans="1:8" ht="15" customHeight="1">
      <c r="A91" s="83">
        <v>45492</v>
      </c>
      <c r="B91" s="32" t="s">
        <v>1149</v>
      </c>
      <c r="C91" s="31" t="s">
        <v>1150</v>
      </c>
      <c r="D91" s="31" t="s">
        <v>984</v>
      </c>
      <c r="E91" s="31" t="s">
        <v>529</v>
      </c>
      <c r="F91" s="84">
        <v>371224</v>
      </c>
      <c r="G91" s="32">
        <v>114.96</v>
      </c>
      <c r="H91" s="32" t="s">
        <v>844</v>
      </c>
    </row>
    <row r="92" spans="1:8" ht="15" customHeight="1">
      <c r="A92" s="83">
        <v>45492</v>
      </c>
      <c r="B92" s="32" t="s">
        <v>1152</v>
      </c>
      <c r="C92" s="31" t="s">
        <v>1153</v>
      </c>
      <c r="D92" s="31" t="s">
        <v>1154</v>
      </c>
      <c r="E92" s="31" t="s">
        <v>529</v>
      </c>
      <c r="F92" s="84">
        <v>500000</v>
      </c>
      <c r="G92" s="32">
        <v>7.85</v>
      </c>
      <c r="H92" s="32" t="s">
        <v>844</v>
      </c>
    </row>
    <row r="93" spans="1:8" ht="15" customHeight="1">
      <c r="A93" s="83">
        <v>45492</v>
      </c>
      <c r="B93" s="32" t="s">
        <v>1009</v>
      </c>
      <c r="C93" s="31" t="s">
        <v>1010</v>
      </c>
      <c r="D93" s="31" t="s">
        <v>1155</v>
      </c>
      <c r="E93" s="31" t="s">
        <v>529</v>
      </c>
      <c r="F93" s="84">
        <v>1969990</v>
      </c>
      <c r="G93" s="32">
        <v>69.27</v>
      </c>
      <c r="H93" s="32" t="s">
        <v>844</v>
      </c>
    </row>
    <row r="94" spans="1:8" ht="15" customHeight="1">
      <c r="A94" s="83">
        <v>45492</v>
      </c>
      <c r="B94" s="32" t="s">
        <v>1009</v>
      </c>
      <c r="C94" s="31" t="s">
        <v>1010</v>
      </c>
      <c r="D94" s="31" t="s">
        <v>887</v>
      </c>
      <c r="E94" s="31" t="s">
        <v>529</v>
      </c>
      <c r="F94" s="84">
        <v>1412635</v>
      </c>
      <c r="G94" s="32">
        <v>70.31</v>
      </c>
      <c r="H94" s="32" t="s">
        <v>844</v>
      </c>
    </row>
    <row r="95" spans="1:8" ht="15" customHeight="1">
      <c r="A95" s="83">
        <v>45492</v>
      </c>
      <c r="B95" s="32" t="s">
        <v>1009</v>
      </c>
      <c r="C95" s="31" t="s">
        <v>1010</v>
      </c>
      <c r="D95" s="31" t="s">
        <v>1148</v>
      </c>
      <c r="E95" s="31" t="s">
        <v>529</v>
      </c>
      <c r="F95" s="84">
        <v>4243576</v>
      </c>
      <c r="G95" s="32">
        <v>70.3</v>
      </c>
      <c r="H95" s="32" t="s">
        <v>844</v>
      </c>
    </row>
    <row r="96" spans="1:8" ht="15" customHeight="1">
      <c r="A96" s="83">
        <v>45492</v>
      </c>
      <c r="B96" s="32" t="s">
        <v>1009</v>
      </c>
      <c r="C96" s="31" t="s">
        <v>1010</v>
      </c>
      <c r="D96" s="31" t="s">
        <v>1069</v>
      </c>
      <c r="E96" s="31" t="s">
        <v>529</v>
      </c>
      <c r="F96" s="84">
        <v>1455407</v>
      </c>
      <c r="G96" s="32">
        <v>69.08</v>
      </c>
      <c r="H96" s="32" t="s">
        <v>844</v>
      </c>
    </row>
    <row r="97" spans="1:8" ht="15" customHeight="1">
      <c r="A97" s="83">
        <v>45492</v>
      </c>
      <c r="B97" s="32" t="s">
        <v>1009</v>
      </c>
      <c r="C97" s="31" t="s">
        <v>1010</v>
      </c>
      <c r="D97" s="31" t="s">
        <v>1151</v>
      </c>
      <c r="E97" s="31" t="s">
        <v>529</v>
      </c>
      <c r="F97" s="84">
        <v>1592770</v>
      </c>
      <c r="G97" s="32">
        <v>68.650000000000006</v>
      </c>
      <c r="H97" s="32" t="s">
        <v>844</v>
      </c>
    </row>
    <row r="98" spans="1:8" ht="15" customHeight="1">
      <c r="A98" s="83">
        <v>45492</v>
      </c>
      <c r="B98" s="32" t="s">
        <v>1009</v>
      </c>
      <c r="C98" s="31" t="s">
        <v>1010</v>
      </c>
      <c r="D98" s="31" t="s">
        <v>1068</v>
      </c>
      <c r="E98" s="31" t="s">
        <v>529</v>
      </c>
      <c r="F98" s="84">
        <v>915463</v>
      </c>
      <c r="G98" s="32">
        <v>68.2</v>
      </c>
      <c r="H98" s="32" t="s">
        <v>844</v>
      </c>
    </row>
    <row r="99" spans="1:8" ht="15" customHeight="1">
      <c r="A99" s="83">
        <v>45492</v>
      </c>
      <c r="B99" s="32" t="s">
        <v>1009</v>
      </c>
      <c r="C99" s="31" t="s">
        <v>1010</v>
      </c>
      <c r="D99" s="31" t="s">
        <v>1039</v>
      </c>
      <c r="E99" s="31" t="s">
        <v>529</v>
      </c>
      <c r="F99" s="84">
        <v>1776019</v>
      </c>
      <c r="G99" s="32">
        <v>69.7</v>
      </c>
      <c r="H99" s="32" t="s">
        <v>844</v>
      </c>
    </row>
    <row r="100" spans="1:8" ht="15" customHeight="1">
      <c r="A100" s="83">
        <v>45492</v>
      </c>
      <c r="B100" s="32" t="s">
        <v>1009</v>
      </c>
      <c r="C100" s="31" t="s">
        <v>1010</v>
      </c>
      <c r="D100" s="31" t="s">
        <v>986</v>
      </c>
      <c r="E100" s="31" t="s">
        <v>529</v>
      </c>
      <c r="F100" s="84">
        <v>3042035</v>
      </c>
      <c r="G100" s="32">
        <v>68.959999999999994</v>
      </c>
      <c r="H100" s="32" t="s">
        <v>844</v>
      </c>
    </row>
    <row r="101" spans="1:8" ht="15" customHeight="1">
      <c r="A101" s="83">
        <v>45492</v>
      </c>
      <c r="B101" s="32" t="s">
        <v>1009</v>
      </c>
      <c r="C101" s="31" t="s">
        <v>1010</v>
      </c>
      <c r="D101" s="31" t="s">
        <v>1011</v>
      </c>
      <c r="E101" s="31" t="s">
        <v>529</v>
      </c>
      <c r="F101" s="84">
        <v>1715124</v>
      </c>
      <c r="G101" s="32">
        <v>69.12</v>
      </c>
      <c r="H101" s="32" t="s">
        <v>844</v>
      </c>
    </row>
    <row r="102" spans="1:8" ht="15" customHeight="1">
      <c r="A102" s="83">
        <v>45492</v>
      </c>
      <c r="B102" s="32" t="s">
        <v>1009</v>
      </c>
      <c r="C102" s="31" t="s">
        <v>1010</v>
      </c>
      <c r="D102" s="31" t="s">
        <v>1156</v>
      </c>
      <c r="E102" s="31" t="s">
        <v>529</v>
      </c>
      <c r="F102" s="84">
        <v>1740050</v>
      </c>
      <c r="G102" s="32">
        <v>69.319999999999993</v>
      </c>
      <c r="H102" s="32" t="s">
        <v>844</v>
      </c>
    </row>
    <row r="103" spans="1:8" ht="15" customHeight="1">
      <c r="A103" s="83">
        <v>45492</v>
      </c>
      <c r="B103" s="32" t="s">
        <v>1009</v>
      </c>
      <c r="C103" s="31" t="s">
        <v>1010</v>
      </c>
      <c r="D103" s="31" t="s">
        <v>1157</v>
      </c>
      <c r="E103" s="31" t="s">
        <v>529</v>
      </c>
      <c r="F103" s="84">
        <v>2058083</v>
      </c>
      <c r="G103" s="32">
        <v>70.48</v>
      </c>
      <c r="H103" s="32" t="s">
        <v>844</v>
      </c>
    </row>
    <row r="104" spans="1:8" ht="15" customHeight="1">
      <c r="A104" s="83">
        <v>45492</v>
      </c>
      <c r="B104" s="32" t="s">
        <v>1009</v>
      </c>
      <c r="C104" s="31" t="s">
        <v>1010</v>
      </c>
      <c r="D104" s="31" t="s">
        <v>1158</v>
      </c>
      <c r="E104" s="31" t="s">
        <v>529</v>
      </c>
      <c r="F104" s="84">
        <v>1345699</v>
      </c>
      <c r="G104" s="32">
        <v>69.63</v>
      </c>
      <c r="H104" s="32" t="s">
        <v>844</v>
      </c>
    </row>
    <row r="105" spans="1:8" ht="15" customHeight="1">
      <c r="A105" s="83">
        <v>45492</v>
      </c>
      <c r="B105" s="32" t="s">
        <v>1009</v>
      </c>
      <c r="C105" s="31" t="s">
        <v>1010</v>
      </c>
      <c r="D105" s="31" t="s">
        <v>913</v>
      </c>
      <c r="E105" s="31" t="s">
        <v>529</v>
      </c>
      <c r="F105" s="84">
        <v>6257121</v>
      </c>
      <c r="G105" s="32">
        <v>70.28</v>
      </c>
      <c r="H105" s="32" t="s">
        <v>844</v>
      </c>
    </row>
    <row r="106" spans="1:8" ht="15" customHeight="1">
      <c r="A106" s="83">
        <v>45492</v>
      </c>
      <c r="B106" s="32" t="s">
        <v>1009</v>
      </c>
      <c r="C106" s="31" t="s">
        <v>1010</v>
      </c>
      <c r="D106" s="31" t="s">
        <v>984</v>
      </c>
      <c r="E106" s="31" t="s">
        <v>529</v>
      </c>
      <c r="F106" s="84">
        <v>4490323</v>
      </c>
      <c r="G106" s="32">
        <v>68.59</v>
      </c>
      <c r="H106" s="32" t="s">
        <v>844</v>
      </c>
    </row>
    <row r="107" spans="1:8" ht="15" customHeight="1">
      <c r="A107" s="83">
        <v>45492</v>
      </c>
      <c r="B107" s="32" t="s">
        <v>1009</v>
      </c>
      <c r="C107" s="31" t="s">
        <v>1010</v>
      </c>
      <c r="D107" s="31" t="s">
        <v>985</v>
      </c>
      <c r="E107" s="31" t="s">
        <v>529</v>
      </c>
      <c r="F107" s="84">
        <v>4103543</v>
      </c>
      <c r="G107" s="32">
        <v>69.430000000000007</v>
      </c>
      <c r="H107" s="32" t="s">
        <v>844</v>
      </c>
    </row>
    <row r="108" spans="1:8" ht="15" customHeight="1">
      <c r="A108" s="83">
        <v>45492</v>
      </c>
      <c r="B108" s="32" t="s">
        <v>1009</v>
      </c>
      <c r="C108" s="31" t="s">
        <v>1010</v>
      </c>
      <c r="D108" s="31" t="s">
        <v>889</v>
      </c>
      <c r="E108" s="31" t="s">
        <v>529</v>
      </c>
      <c r="F108" s="84">
        <v>4738383</v>
      </c>
      <c r="G108" s="32">
        <v>69.239999999999995</v>
      </c>
      <c r="H108" s="32" t="s">
        <v>844</v>
      </c>
    </row>
    <row r="109" spans="1:8" ht="15" customHeight="1">
      <c r="A109" s="83">
        <v>45492</v>
      </c>
      <c r="B109" s="32" t="s">
        <v>1009</v>
      </c>
      <c r="C109" s="31" t="s">
        <v>1010</v>
      </c>
      <c r="D109" s="31" t="s">
        <v>1070</v>
      </c>
      <c r="E109" s="31" t="s">
        <v>529</v>
      </c>
      <c r="F109" s="84">
        <v>1830614</v>
      </c>
      <c r="G109" s="32">
        <v>69.06</v>
      </c>
      <c r="H109" s="32" t="s">
        <v>844</v>
      </c>
    </row>
    <row r="110" spans="1:8" ht="15" customHeight="1">
      <c r="A110" s="83">
        <v>45492</v>
      </c>
      <c r="B110" s="32" t="s">
        <v>1159</v>
      </c>
      <c r="C110" s="31" t="s">
        <v>1160</v>
      </c>
      <c r="D110" s="31" t="s">
        <v>1161</v>
      </c>
      <c r="E110" s="31" t="s">
        <v>529</v>
      </c>
      <c r="F110" s="84">
        <v>1716406</v>
      </c>
      <c r="G110" s="32">
        <v>125.37</v>
      </c>
      <c r="H110" s="32" t="s">
        <v>844</v>
      </c>
    </row>
    <row r="111" spans="1:8" ht="15" customHeight="1">
      <c r="A111" s="83">
        <v>45492</v>
      </c>
      <c r="B111" s="32" t="s">
        <v>1159</v>
      </c>
      <c r="C111" s="31" t="s">
        <v>1160</v>
      </c>
      <c r="D111" s="31" t="s">
        <v>885</v>
      </c>
      <c r="E111" s="31" t="s">
        <v>529</v>
      </c>
      <c r="F111" s="84">
        <v>1118498</v>
      </c>
      <c r="G111" s="32">
        <v>126.32</v>
      </c>
      <c r="H111" s="32" t="s">
        <v>844</v>
      </c>
    </row>
    <row r="112" spans="1:8" ht="15" customHeight="1">
      <c r="A112" s="83">
        <v>45492</v>
      </c>
      <c r="B112" s="32" t="s">
        <v>1162</v>
      </c>
      <c r="C112" s="31" t="s">
        <v>1163</v>
      </c>
      <c r="D112" s="31" t="s">
        <v>984</v>
      </c>
      <c r="E112" s="31" t="s">
        <v>529</v>
      </c>
      <c r="F112" s="84">
        <v>834097</v>
      </c>
      <c r="G112" s="32">
        <v>35.82</v>
      </c>
      <c r="H112" s="32" t="s">
        <v>844</v>
      </c>
    </row>
    <row r="113" spans="1:8" ht="15" customHeight="1">
      <c r="A113" s="83">
        <v>45492</v>
      </c>
      <c r="B113" s="32" t="s">
        <v>1162</v>
      </c>
      <c r="C113" s="31" t="s">
        <v>1163</v>
      </c>
      <c r="D113" s="31" t="s">
        <v>985</v>
      </c>
      <c r="E113" s="31" t="s">
        <v>529</v>
      </c>
      <c r="F113" s="84">
        <v>590402</v>
      </c>
      <c r="G113" s="32">
        <v>34.909999999999997</v>
      </c>
      <c r="H113" s="32" t="s">
        <v>844</v>
      </c>
    </row>
    <row r="114" spans="1:8" ht="15" customHeight="1">
      <c r="A114" s="83">
        <v>45492</v>
      </c>
      <c r="B114" s="32" t="s">
        <v>1162</v>
      </c>
      <c r="C114" s="31" t="s">
        <v>1163</v>
      </c>
      <c r="D114" s="31" t="s">
        <v>885</v>
      </c>
      <c r="E114" s="31" t="s">
        <v>529</v>
      </c>
      <c r="F114" s="84">
        <v>739508</v>
      </c>
      <c r="G114" s="32">
        <v>34.24</v>
      </c>
      <c r="H114" s="32" t="s">
        <v>844</v>
      </c>
    </row>
    <row r="115" spans="1:8" ht="15" customHeight="1">
      <c r="A115" s="83">
        <v>45492</v>
      </c>
      <c r="B115" s="32" t="s">
        <v>1162</v>
      </c>
      <c r="C115" s="31" t="s">
        <v>1163</v>
      </c>
      <c r="D115" s="31" t="s">
        <v>1039</v>
      </c>
      <c r="E115" s="31" t="s">
        <v>529</v>
      </c>
      <c r="F115" s="84">
        <v>479539</v>
      </c>
      <c r="G115" s="32">
        <v>36.01</v>
      </c>
      <c r="H115" s="32" t="s">
        <v>844</v>
      </c>
    </row>
    <row r="116" spans="1:8" ht="15" customHeight="1">
      <c r="A116" s="83">
        <v>45492</v>
      </c>
      <c r="B116" s="32" t="s">
        <v>1072</v>
      </c>
      <c r="C116" s="31" t="s">
        <v>1073</v>
      </c>
      <c r="D116" s="31" t="s">
        <v>887</v>
      </c>
      <c r="E116" s="31" t="s">
        <v>529</v>
      </c>
      <c r="F116" s="84">
        <v>160000</v>
      </c>
      <c r="G116" s="32">
        <v>278.3</v>
      </c>
      <c r="H116" s="32" t="s">
        <v>844</v>
      </c>
    </row>
    <row r="117" spans="1:8" ht="15" customHeight="1">
      <c r="A117" s="83">
        <v>45492</v>
      </c>
      <c r="B117" s="32" t="s">
        <v>1164</v>
      </c>
      <c r="C117" s="31" t="s">
        <v>1165</v>
      </c>
      <c r="D117" s="31" t="s">
        <v>913</v>
      </c>
      <c r="E117" s="31" t="s">
        <v>529</v>
      </c>
      <c r="F117" s="84">
        <v>95000</v>
      </c>
      <c r="G117" s="32">
        <v>376.25</v>
      </c>
      <c r="H117" s="32" t="s">
        <v>844</v>
      </c>
    </row>
    <row r="118" spans="1:8" ht="15" customHeight="1">
      <c r="A118" s="83">
        <v>45492</v>
      </c>
      <c r="B118" s="32" t="s">
        <v>1166</v>
      </c>
      <c r="C118" s="31" t="s">
        <v>1167</v>
      </c>
      <c r="D118" s="31" t="s">
        <v>1074</v>
      </c>
      <c r="E118" s="31" t="s">
        <v>529</v>
      </c>
      <c r="F118" s="84">
        <v>68749</v>
      </c>
      <c r="G118" s="32">
        <v>1592.62</v>
      </c>
      <c r="H118" s="32" t="s">
        <v>844</v>
      </c>
    </row>
    <row r="119" spans="1:8" ht="15" customHeight="1">
      <c r="A119" s="83">
        <v>45492</v>
      </c>
      <c r="B119" s="32" t="s">
        <v>876</v>
      </c>
      <c r="C119" s="31" t="s">
        <v>1168</v>
      </c>
      <c r="D119" s="31" t="s">
        <v>885</v>
      </c>
      <c r="E119" s="31" t="s">
        <v>529</v>
      </c>
      <c r="F119" s="84">
        <v>1663966</v>
      </c>
      <c r="G119" s="32">
        <v>527.89</v>
      </c>
      <c r="H119" s="32" t="s">
        <v>844</v>
      </c>
    </row>
    <row r="120" spans="1:8" ht="15" customHeight="1">
      <c r="A120" s="83">
        <v>45492</v>
      </c>
      <c r="B120" s="32" t="s">
        <v>876</v>
      </c>
      <c r="C120" s="31" t="s">
        <v>1168</v>
      </c>
      <c r="D120" s="31" t="s">
        <v>889</v>
      </c>
      <c r="E120" s="31" t="s">
        <v>529</v>
      </c>
      <c r="F120" s="84">
        <v>1584329</v>
      </c>
      <c r="G120" s="32">
        <v>526.13</v>
      </c>
      <c r="H120" s="32" t="s">
        <v>844</v>
      </c>
    </row>
    <row r="121" spans="1:8" ht="15" customHeight="1">
      <c r="A121" s="83">
        <v>45492</v>
      </c>
      <c r="B121" s="32" t="s">
        <v>1075</v>
      </c>
      <c r="C121" s="31" t="s">
        <v>1076</v>
      </c>
      <c r="D121" s="31" t="s">
        <v>1169</v>
      </c>
      <c r="E121" s="31" t="s">
        <v>529</v>
      </c>
      <c r="F121" s="84">
        <v>548109</v>
      </c>
      <c r="G121" s="32">
        <v>34.11</v>
      </c>
      <c r="H121" s="32" t="s">
        <v>844</v>
      </c>
    </row>
    <row r="122" spans="1:8" ht="15" customHeight="1">
      <c r="A122" s="83">
        <v>45492</v>
      </c>
      <c r="B122" s="32" t="s">
        <v>1170</v>
      </c>
      <c r="C122" s="31" t="s">
        <v>1171</v>
      </c>
      <c r="D122" s="31" t="s">
        <v>1004</v>
      </c>
      <c r="E122" s="31" t="s">
        <v>529</v>
      </c>
      <c r="F122" s="84">
        <v>108800</v>
      </c>
      <c r="G122" s="32">
        <v>342</v>
      </c>
      <c r="H122" s="32" t="s">
        <v>844</v>
      </c>
    </row>
    <row r="123" spans="1:8" ht="15" customHeight="1">
      <c r="A123" s="83">
        <v>45492</v>
      </c>
      <c r="B123" s="32" t="s">
        <v>1170</v>
      </c>
      <c r="C123" s="31" t="s">
        <v>1171</v>
      </c>
      <c r="D123" s="31" t="s">
        <v>1172</v>
      </c>
      <c r="E123" s="31" t="s">
        <v>529</v>
      </c>
      <c r="F123" s="84">
        <v>80000</v>
      </c>
      <c r="G123" s="32">
        <v>359.1</v>
      </c>
      <c r="H123" s="32" t="s">
        <v>844</v>
      </c>
    </row>
    <row r="124" spans="1:8" ht="15" customHeight="1">
      <c r="A124" s="83">
        <v>45492</v>
      </c>
      <c r="B124" s="32" t="s">
        <v>1173</v>
      </c>
      <c r="C124" s="31" t="s">
        <v>1174</v>
      </c>
      <c r="D124" s="31" t="s">
        <v>1175</v>
      </c>
      <c r="E124" s="31" t="s">
        <v>529</v>
      </c>
      <c r="F124" s="84">
        <v>80000</v>
      </c>
      <c r="G124" s="32">
        <v>244.1</v>
      </c>
      <c r="H124" s="32" t="s">
        <v>844</v>
      </c>
    </row>
    <row r="125" spans="1:8" ht="15" customHeight="1">
      <c r="A125" s="83">
        <v>45492</v>
      </c>
      <c r="B125" s="32" t="s">
        <v>1176</v>
      </c>
      <c r="C125" s="31" t="s">
        <v>1177</v>
      </c>
      <c r="D125" s="31" t="s">
        <v>1178</v>
      </c>
      <c r="E125" s="31" t="s">
        <v>529</v>
      </c>
      <c r="F125" s="84">
        <v>262891</v>
      </c>
      <c r="G125" s="32">
        <v>8.75</v>
      </c>
      <c r="H125" s="32" t="s">
        <v>844</v>
      </c>
    </row>
    <row r="126" spans="1:8" ht="15" customHeight="1">
      <c r="A126" s="83">
        <v>45492</v>
      </c>
      <c r="B126" s="32" t="s">
        <v>1179</v>
      </c>
      <c r="C126" s="31" t="s">
        <v>1180</v>
      </c>
      <c r="D126" s="31" t="s">
        <v>1039</v>
      </c>
      <c r="E126" s="31" t="s">
        <v>529</v>
      </c>
      <c r="F126" s="84">
        <v>3881770</v>
      </c>
      <c r="G126" s="32">
        <v>32.97</v>
      </c>
      <c r="H126" s="32" t="s">
        <v>844</v>
      </c>
    </row>
    <row r="127" spans="1:8" ht="15" customHeight="1">
      <c r="A127" s="83">
        <v>45492</v>
      </c>
      <c r="B127" s="32" t="s">
        <v>1179</v>
      </c>
      <c r="C127" s="31" t="s">
        <v>1180</v>
      </c>
      <c r="D127" s="31" t="s">
        <v>885</v>
      </c>
      <c r="E127" s="31" t="s">
        <v>529</v>
      </c>
      <c r="F127" s="84">
        <v>4732464</v>
      </c>
      <c r="G127" s="32">
        <v>32.659999999999997</v>
      </c>
      <c r="H127" s="32" t="s">
        <v>844</v>
      </c>
    </row>
    <row r="128" spans="1:8" ht="15" customHeight="1">
      <c r="A128" s="83">
        <v>45492</v>
      </c>
      <c r="B128" s="32" t="s">
        <v>1179</v>
      </c>
      <c r="C128" s="31" t="s">
        <v>1180</v>
      </c>
      <c r="D128" s="31" t="s">
        <v>889</v>
      </c>
      <c r="E128" s="31" t="s">
        <v>529</v>
      </c>
      <c r="F128" s="84">
        <v>4209216</v>
      </c>
      <c r="G128" s="32">
        <v>32.53</v>
      </c>
      <c r="H128" s="32" t="s">
        <v>844</v>
      </c>
    </row>
    <row r="129" spans="1:8" ht="15" customHeight="1">
      <c r="A129" s="83">
        <v>45492</v>
      </c>
      <c r="B129" s="32" t="s">
        <v>1181</v>
      </c>
      <c r="C129" s="31" t="s">
        <v>1182</v>
      </c>
      <c r="D129" s="31" t="s">
        <v>887</v>
      </c>
      <c r="E129" s="31" t="s">
        <v>529</v>
      </c>
      <c r="F129" s="84">
        <v>248836</v>
      </c>
      <c r="G129" s="32">
        <v>43.36</v>
      </c>
      <c r="H129" s="32" t="s">
        <v>844</v>
      </c>
    </row>
    <row r="130" spans="1:8" ht="15" customHeight="1">
      <c r="A130" s="83">
        <v>45492</v>
      </c>
      <c r="B130" s="32" t="s">
        <v>1023</v>
      </c>
      <c r="C130" s="31" t="s">
        <v>1024</v>
      </c>
      <c r="D130" s="31" t="s">
        <v>1183</v>
      </c>
      <c r="E130" s="31" t="s">
        <v>529</v>
      </c>
      <c r="F130" s="84">
        <v>144000</v>
      </c>
      <c r="G130" s="32">
        <v>112.54</v>
      </c>
      <c r="H130" s="32" t="s">
        <v>844</v>
      </c>
    </row>
    <row r="131" spans="1:8" ht="15" customHeight="1">
      <c r="A131" s="83">
        <v>45492</v>
      </c>
      <c r="B131" s="32" t="s">
        <v>901</v>
      </c>
      <c r="C131" s="31" t="s">
        <v>902</v>
      </c>
      <c r="D131" s="31" t="s">
        <v>889</v>
      </c>
      <c r="E131" s="31" t="s">
        <v>529</v>
      </c>
      <c r="F131" s="84">
        <v>628730</v>
      </c>
      <c r="G131" s="32">
        <v>47.64</v>
      </c>
      <c r="H131" s="32" t="s">
        <v>844</v>
      </c>
    </row>
    <row r="132" spans="1:8" ht="15" customHeight="1">
      <c r="A132" s="83">
        <v>45492</v>
      </c>
      <c r="B132" s="32" t="s">
        <v>901</v>
      </c>
      <c r="C132" s="31" t="s">
        <v>902</v>
      </c>
      <c r="D132" s="31" t="s">
        <v>903</v>
      </c>
      <c r="E132" s="31" t="s">
        <v>529</v>
      </c>
      <c r="F132" s="84">
        <v>2002269</v>
      </c>
      <c r="G132" s="32">
        <v>47.86</v>
      </c>
      <c r="H132" s="32" t="s">
        <v>844</v>
      </c>
    </row>
    <row r="133" spans="1:8" ht="15" customHeight="1">
      <c r="A133" s="83">
        <v>45492</v>
      </c>
      <c r="B133" s="32" t="s">
        <v>293</v>
      </c>
      <c r="C133" s="31" t="s">
        <v>1077</v>
      </c>
      <c r="D133" s="31" t="s">
        <v>885</v>
      </c>
      <c r="E133" s="31" t="s">
        <v>529</v>
      </c>
      <c r="F133" s="84">
        <v>23819918</v>
      </c>
      <c r="G133" s="32">
        <v>105.71</v>
      </c>
      <c r="H133" s="32" t="s">
        <v>844</v>
      </c>
    </row>
    <row r="134" spans="1:8" ht="15" customHeight="1">
      <c r="A134" s="83">
        <v>45492</v>
      </c>
      <c r="B134" s="32" t="s">
        <v>293</v>
      </c>
      <c r="C134" s="31" t="s">
        <v>1077</v>
      </c>
      <c r="D134" s="31" t="s">
        <v>986</v>
      </c>
      <c r="E134" s="31" t="s">
        <v>529</v>
      </c>
      <c r="F134" s="84">
        <v>17444422</v>
      </c>
      <c r="G134" s="32">
        <v>105.46</v>
      </c>
      <c r="H134" s="32" t="s">
        <v>844</v>
      </c>
    </row>
    <row r="135" spans="1:8" ht="15" customHeight="1">
      <c r="A135" s="83">
        <v>45492</v>
      </c>
      <c r="B135" s="32" t="s">
        <v>293</v>
      </c>
      <c r="C135" s="31" t="s">
        <v>1077</v>
      </c>
      <c r="D135" s="31" t="s">
        <v>889</v>
      </c>
      <c r="E135" s="31" t="s">
        <v>529</v>
      </c>
      <c r="F135" s="84">
        <v>15195807</v>
      </c>
      <c r="G135" s="32">
        <v>105.34</v>
      </c>
      <c r="H135" s="32" t="s">
        <v>844</v>
      </c>
    </row>
    <row r="136" spans="1:8" ht="15" customHeight="1">
      <c r="A136" s="83">
        <v>45492</v>
      </c>
      <c r="B136" s="32" t="s">
        <v>1184</v>
      </c>
      <c r="C136" s="31" t="s">
        <v>1185</v>
      </c>
      <c r="D136" s="31" t="s">
        <v>885</v>
      </c>
      <c r="E136" s="31" t="s">
        <v>529</v>
      </c>
      <c r="F136" s="84">
        <v>88747</v>
      </c>
      <c r="G136" s="32">
        <v>4674.17</v>
      </c>
      <c r="H136" s="32" t="s">
        <v>844</v>
      </c>
    </row>
    <row r="137" spans="1:8" ht="15" customHeight="1">
      <c r="A137" s="83">
        <v>45492</v>
      </c>
      <c r="B137" s="32" t="s">
        <v>1186</v>
      </c>
      <c r="C137" s="31" t="s">
        <v>1187</v>
      </c>
      <c r="D137" s="31" t="s">
        <v>1188</v>
      </c>
      <c r="E137" s="31" t="s">
        <v>530</v>
      </c>
      <c r="F137" s="84">
        <v>1542442</v>
      </c>
      <c r="G137" s="32">
        <v>2.2200000000000002</v>
      </c>
      <c r="H137" s="32" t="s">
        <v>844</v>
      </c>
    </row>
    <row r="138" spans="1:8" ht="15" customHeight="1">
      <c r="A138" s="83">
        <v>45492</v>
      </c>
      <c r="B138" s="32" t="s">
        <v>1137</v>
      </c>
      <c r="C138" s="31" t="s">
        <v>1138</v>
      </c>
      <c r="D138" s="31" t="s">
        <v>885</v>
      </c>
      <c r="E138" s="31" t="s">
        <v>530</v>
      </c>
      <c r="F138" s="84">
        <v>232308</v>
      </c>
      <c r="G138" s="32">
        <v>246.55</v>
      </c>
      <c r="H138" s="32" t="s">
        <v>844</v>
      </c>
    </row>
    <row r="139" spans="1:8" ht="15" customHeight="1">
      <c r="A139" s="83">
        <v>45492</v>
      </c>
      <c r="B139" s="32" t="s">
        <v>1141</v>
      </c>
      <c r="C139" s="31" t="s">
        <v>1142</v>
      </c>
      <c r="D139" s="31" t="s">
        <v>885</v>
      </c>
      <c r="E139" s="31" t="s">
        <v>530</v>
      </c>
      <c r="F139" s="84">
        <v>290103</v>
      </c>
      <c r="G139" s="32">
        <v>208.67</v>
      </c>
      <c r="H139" s="32" t="s">
        <v>844</v>
      </c>
    </row>
    <row r="140" spans="1:8" ht="15" customHeight="1">
      <c r="A140" s="83">
        <v>45492</v>
      </c>
      <c r="B140" s="32" t="s">
        <v>1141</v>
      </c>
      <c r="C140" s="31" t="s">
        <v>1142</v>
      </c>
      <c r="D140" s="31" t="s">
        <v>889</v>
      </c>
      <c r="E140" s="31" t="s">
        <v>530</v>
      </c>
      <c r="F140" s="84">
        <v>166330</v>
      </c>
      <c r="G140" s="32">
        <v>206.42</v>
      </c>
      <c r="H140" s="32" t="s">
        <v>844</v>
      </c>
    </row>
    <row r="141" spans="1:8" ht="15" customHeight="1">
      <c r="A141" s="83">
        <v>45492</v>
      </c>
      <c r="B141" s="32" t="s">
        <v>1143</v>
      </c>
      <c r="C141" s="31" t="s">
        <v>1144</v>
      </c>
      <c r="D141" s="31" t="s">
        <v>1078</v>
      </c>
      <c r="E141" s="31" t="s">
        <v>530</v>
      </c>
      <c r="F141" s="84">
        <v>181200</v>
      </c>
      <c r="G141" s="32">
        <v>460.65</v>
      </c>
      <c r="H141" s="32" t="s">
        <v>844</v>
      </c>
    </row>
    <row r="142" spans="1:8" ht="15" customHeight="1">
      <c r="A142" s="83">
        <v>45492</v>
      </c>
      <c r="B142" s="32" t="s">
        <v>1143</v>
      </c>
      <c r="C142" s="31" t="s">
        <v>1144</v>
      </c>
      <c r="D142" s="31" t="s">
        <v>1004</v>
      </c>
      <c r="E142" s="31" t="s">
        <v>530</v>
      </c>
      <c r="F142" s="84">
        <v>131400</v>
      </c>
      <c r="G142" s="32">
        <v>460.65</v>
      </c>
      <c r="H142" s="32" t="s">
        <v>844</v>
      </c>
    </row>
    <row r="143" spans="1:8" ht="15" customHeight="1">
      <c r="A143" s="83">
        <v>45492</v>
      </c>
      <c r="B143" s="32" t="s">
        <v>1143</v>
      </c>
      <c r="C143" s="31" t="s">
        <v>1144</v>
      </c>
      <c r="D143" s="31" t="s">
        <v>887</v>
      </c>
      <c r="E143" s="31" t="s">
        <v>530</v>
      </c>
      <c r="F143" s="84">
        <v>399600</v>
      </c>
      <c r="G143" s="32">
        <v>460.65</v>
      </c>
      <c r="H143" s="32" t="s">
        <v>844</v>
      </c>
    </row>
    <row r="144" spans="1:8" ht="15" customHeight="1">
      <c r="A144" s="83">
        <v>45492</v>
      </c>
      <c r="B144" s="32" t="s">
        <v>1143</v>
      </c>
      <c r="C144" s="31" t="s">
        <v>1144</v>
      </c>
      <c r="D144" s="31" t="s">
        <v>1145</v>
      </c>
      <c r="E144" s="31" t="s">
        <v>530</v>
      </c>
      <c r="F144" s="84">
        <v>150000</v>
      </c>
      <c r="G144" s="32">
        <v>460.65</v>
      </c>
      <c r="H144" s="32" t="s">
        <v>844</v>
      </c>
    </row>
    <row r="145" spans="1:8" ht="15" customHeight="1">
      <c r="A145" s="83">
        <v>45492</v>
      </c>
      <c r="B145" s="32" t="s">
        <v>1143</v>
      </c>
      <c r="C145" s="31" t="s">
        <v>1144</v>
      </c>
      <c r="D145" s="31" t="s">
        <v>1079</v>
      </c>
      <c r="E145" s="31" t="s">
        <v>530</v>
      </c>
      <c r="F145" s="84">
        <v>322200</v>
      </c>
      <c r="G145" s="32">
        <v>460.65</v>
      </c>
      <c r="H145" s="32" t="s">
        <v>844</v>
      </c>
    </row>
    <row r="146" spans="1:8" ht="15" customHeight="1">
      <c r="A146" s="83">
        <v>45492</v>
      </c>
      <c r="B146" s="32" t="s">
        <v>1146</v>
      </c>
      <c r="C146" s="31" t="s">
        <v>1147</v>
      </c>
      <c r="D146" s="31" t="s">
        <v>887</v>
      </c>
      <c r="E146" s="31" t="s">
        <v>530</v>
      </c>
      <c r="F146" s="84">
        <v>70000000</v>
      </c>
      <c r="G146" s="32">
        <v>2.58</v>
      </c>
      <c r="H146" s="32" t="s">
        <v>844</v>
      </c>
    </row>
    <row r="147" spans="1:8" ht="15" customHeight="1">
      <c r="A147" s="83">
        <v>45492</v>
      </c>
      <c r="B147" s="32" t="s">
        <v>1146</v>
      </c>
      <c r="C147" s="31" t="s">
        <v>1147</v>
      </c>
      <c r="D147" s="31" t="s">
        <v>1033</v>
      </c>
      <c r="E147" s="31" t="s">
        <v>530</v>
      </c>
      <c r="F147" s="84">
        <v>64509901</v>
      </c>
      <c r="G147" s="32">
        <v>2.59</v>
      </c>
      <c r="H147" s="32" t="s">
        <v>844</v>
      </c>
    </row>
    <row r="148" spans="1:8" ht="15" customHeight="1">
      <c r="A148" s="83">
        <v>45492</v>
      </c>
      <c r="B148" s="32" t="s">
        <v>1146</v>
      </c>
      <c r="C148" s="31" t="s">
        <v>1147</v>
      </c>
      <c r="D148" s="31" t="s">
        <v>1148</v>
      </c>
      <c r="E148" s="31" t="s">
        <v>530</v>
      </c>
      <c r="F148" s="84">
        <v>98747571</v>
      </c>
      <c r="G148" s="32">
        <v>2.58</v>
      </c>
      <c r="H148" s="32" t="s">
        <v>844</v>
      </c>
    </row>
    <row r="149" spans="1:8" ht="15" customHeight="1">
      <c r="A149" s="83">
        <v>45492</v>
      </c>
      <c r="B149" s="32" t="s">
        <v>1146</v>
      </c>
      <c r="C149" s="31" t="s">
        <v>1147</v>
      </c>
      <c r="D149" s="31" t="s">
        <v>913</v>
      </c>
      <c r="E149" s="31" t="s">
        <v>530</v>
      </c>
      <c r="F149" s="84">
        <v>72246242</v>
      </c>
      <c r="G149" s="32">
        <v>2.57</v>
      </c>
      <c r="H149" s="32" t="s">
        <v>844</v>
      </c>
    </row>
    <row r="150" spans="1:8" ht="15" customHeight="1">
      <c r="A150" s="83">
        <v>45492</v>
      </c>
      <c r="B150" s="32" t="s">
        <v>1146</v>
      </c>
      <c r="C150" s="31" t="s">
        <v>1147</v>
      </c>
      <c r="D150" s="31" t="s">
        <v>1034</v>
      </c>
      <c r="E150" s="31" t="s">
        <v>530</v>
      </c>
      <c r="F150" s="84">
        <v>72363619</v>
      </c>
      <c r="G150" s="32">
        <v>2.6</v>
      </c>
      <c r="H150" s="32" t="s">
        <v>844</v>
      </c>
    </row>
    <row r="151" spans="1:8" ht="15" customHeight="1">
      <c r="A151" s="83">
        <v>45492</v>
      </c>
      <c r="B151" s="32" t="s">
        <v>144</v>
      </c>
      <c r="C151" s="31" t="s">
        <v>1066</v>
      </c>
      <c r="D151" s="31" t="s">
        <v>889</v>
      </c>
      <c r="E151" s="31" t="s">
        <v>530</v>
      </c>
      <c r="F151" s="84">
        <v>1610686</v>
      </c>
      <c r="G151" s="32">
        <v>342.78</v>
      </c>
      <c r="H151" s="32" t="s">
        <v>844</v>
      </c>
    </row>
    <row r="152" spans="1:8" ht="15" customHeight="1">
      <c r="A152" s="83">
        <v>45492</v>
      </c>
      <c r="B152" s="32" t="s">
        <v>411</v>
      </c>
      <c r="C152" s="31" t="s">
        <v>1067</v>
      </c>
      <c r="D152" s="31" t="s">
        <v>885</v>
      </c>
      <c r="E152" s="31" t="s">
        <v>530</v>
      </c>
      <c r="F152" s="84">
        <v>634851</v>
      </c>
      <c r="G152" s="32">
        <v>1245.3900000000001</v>
      </c>
      <c r="H152" s="32" t="s">
        <v>844</v>
      </c>
    </row>
    <row r="153" spans="1:8" ht="15" customHeight="1">
      <c r="A153" s="83">
        <v>45492</v>
      </c>
      <c r="B153" s="32" t="s">
        <v>1149</v>
      </c>
      <c r="C153" s="31" t="s">
        <v>1150</v>
      </c>
      <c r="D153" s="31" t="s">
        <v>984</v>
      </c>
      <c r="E153" s="31" t="s">
        <v>530</v>
      </c>
      <c r="F153" s="84">
        <v>371224</v>
      </c>
      <c r="G153" s="32">
        <v>115.16</v>
      </c>
      <c r="H153" s="32" t="s">
        <v>844</v>
      </c>
    </row>
    <row r="154" spans="1:8" ht="15" customHeight="1">
      <c r="A154" s="83">
        <v>45492</v>
      </c>
      <c r="B154" s="32" t="s">
        <v>1149</v>
      </c>
      <c r="C154" s="31" t="s">
        <v>1150</v>
      </c>
      <c r="D154" s="31" t="s">
        <v>1151</v>
      </c>
      <c r="E154" s="31" t="s">
        <v>530</v>
      </c>
      <c r="F154" s="84">
        <v>117638</v>
      </c>
      <c r="G154" s="32">
        <v>115.52</v>
      </c>
      <c r="H154" s="32" t="s">
        <v>844</v>
      </c>
    </row>
    <row r="155" spans="1:8" ht="15" customHeight="1">
      <c r="A155" s="83">
        <v>45492</v>
      </c>
      <c r="B155" s="32" t="s">
        <v>1152</v>
      </c>
      <c r="C155" s="31" t="s">
        <v>1153</v>
      </c>
      <c r="D155" s="31" t="s">
        <v>1189</v>
      </c>
      <c r="E155" s="31" t="s">
        <v>530</v>
      </c>
      <c r="F155" s="84">
        <v>402718</v>
      </c>
      <c r="G155" s="32">
        <v>7.89</v>
      </c>
      <c r="H155" s="32" t="s">
        <v>844</v>
      </c>
    </row>
    <row r="156" spans="1:8" ht="15" customHeight="1">
      <c r="A156" s="83">
        <v>45492</v>
      </c>
      <c r="B156" s="32" t="s">
        <v>1009</v>
      </c>
      <c r="C156" s="31" t="s">
        <v>1010</v>
      </c>
      <c r="D156" s="31" t="s">
        <v>913</v>
      </c>
      <c r="E156" s="31" t="s">
        <v>530</v>
      </c>
      <c r="F156" s="84">
        <v>5893193</v>
      </c>
      <c r="G156" s="32">
        <v>70.069999999999993</v>
      </c>
      <c r="H156" s="32" t="s">
        <v>844</v>
      </c>
    </row>
    <row r="157" spans="1:8" ht="15" customHeight="1">
      <c r="A157" s="83">
        <v>45492</v>
      </c>
      <c r="B157" s="32" t="s">
        <v>1009</v>
      </c>
      <c r="C157" s="31" t="s">
        <v>1010</v>
      </c>
      <c r="D157" s="31" t="s">
        <v>1158</v>
      </c>
      <c r="E157" s="31" t="s">
        <v>530</v>
      </c>
      <c r="F157" s="84">
        <v>1453699</v>
      </c>
      <c r="G157" s="32">
        <v>69.790000000000006</v>
      </c>
      <c r="H157" s="32" t="s">
        <v>844</v>
      </c>
    </row>
    <row r="158" spans="1:8" ht="15" customHeight="1">
      <c r="A158" s="83">
        <v>45492</v>
      </c>
      <c r="B158" s="32" t="s">
        <v>1009</v>
      </c>
      <c r="C158" s="31" t="s">
        <v>1010</v>
      </c>
      <c r="D158" s="31" t="s">
        <v>1157</v>
      </c>
      <c r="E158" s="31" t="s">
        <v>530</v>
      </c>
      <c r="F158" s="84">
        <v>2058083</v>
      </c>
      <c r="G158" s="32">
        <v>70.3</v>
      </c>
      <c r="H158" s="32" t="s">
        <v>844</v>
      </c>
    </row>
    <row r="159" spans="1:8" ht="15" customHeight="1">
      <c r="A159" s="83">
        <v>45492</v>
      </c>
      <c r="B159" s="32" t="s">
        <v>1009</v>
      </c>
      <c r="C159" s="31" t="s">
        <v>1010</v>
      </c>
      <c r="D159" s="31" t="s">
        <v>1156</v>
      </c>
      <c r="E159" s="31" t="s">
        <v>530</v>
      </c>
      <c r="F159" s="84">
        <v>1306351</v>
      </c>
      <c r="G159" s="32">
        <v>68.319999999999993</v>
      </c>
      <c r="H159" s="32" t="s">
        <v>844</v>
      </c>
    </row>
    <row r="160" spans="1:8" ht="15" customHeight="1">
      <c r="A160" s="83">
        <v>45492</v>
      </c>
      <c r="B160" s="32" t="s">
        <v>1009</v>
      </c>
      <c r="C160" s="31" t="s">
        <v>1010</v>
      </c>
      <c r="D160" s="31" t="s">
        <v>1011</v>
      </c>
      <c r="E160" s="31" t="s">
        <v>530</v>
      </c>
      <c r="F160" s="84">
        <v>1715124</v>
      </c>
      <c r="G160" s="32">
        <v>69.16</v>
      </c>
      <c r="H160" s="32" t="s">
        <v>844</v>
      </c>
    </row>
    <row r="161" spans="1:8" ht="15" customHeight="1">
      <c r="A161" s="83">
        <v>45492</v>
      </c>
      <c r="B161" s="32" t="s">
        <v>1009</v>
      </c>
      <c r="C161" s="31" t="s">
        <v>1010</v>
      </c>
      <c r="D161" s="31" t="s">
        <v>986</v>
      </c>
      <c r="E161" s="31" t="s">
        <v>530</v>
      </c>
      <c r="F161" s="84">
        <v>3031257</v>
      </c>
      <c r="G161" s="32">
        <v>69.040000000000006</v>
      </c>
      <c r="H161" s="32" t="s">
        <v>844</v>
      </c>
    </row>
    <row r="162" spans="1:8" ht="15" customHeight="1">
      <c r="A162" s="83">
        <v>45492</v>
      </c>
      <c r="B162" s="32" t="s">
        <v>1009</v>
      </c>
      <c r="C162" s="31" t="s">
        <v>1010</v>
      </c>
      <c r="D162" s="31" t="s">
        <v>1039</v>
      </c>
      <c r="E162" s="31" t="s">
        <v>530</v>
      </c>
      <c r="F162" s="84">
        <v>1814532</v>
      </c>
      <c r="G162" s="32">
        <v>69.61</v>
      </c>
      <c r="H162" s="32" t="s">
        <v>844</v>
      </c>
    </row>
    <row r="163" spans="1:8" ht="15" customHeight="1">
      <c r="A163" s="83">
        <v>45492</v>
      </c>
      <c r="B163" s="32" t="s">
        <v>1009</v>
      </c>
      <c r="C163" s="31" t="s">
        <v>1010</v>
      </c>
      <c r="D163" s="31" t="s">
        <v>1068</v>
      </c>
      <c r="E163" s="31" t="s">
        <v>530</v>
      </c>
      <c r="F163" s="84">
        <v>2715463</v>
      </c>
      <c r="G163" s="32">
        <v>69.849999999999994</v>
      </c>
      <c r="H163" s="32" t="s">
        <v>844</v>
      </c>
    </row>
    <row r="164" spans="1:8" ht="15" customHeight="1">
      <c r="A164" s="83">
        <v>45492</v>
      </c>
      <c r="B164" s="32" t="s">
        <v>1009</v>
      </c>
      <c r="C164" s="31" t="s">
        <v>1010</v>
      </c>
      <c r="D164" s="31" t="s">
        <v>1151</v>
      </c>
      <c r="E164" s="31" t="s">
        <v>530</v>
      </c>
      <c r="F164" s="84">
        <v>1592770</v>
      </c>
      <c r="G164" s="32">
        <v>68.680000000000007</v>
      </c>
      <c r="H164" s="32" t="s">
        <v>844</v>
      </c>
    </row>
    <row r="165" spans="1:8" ht="15" customHeight="1">
      <c r="A165" s="83">
        <v>45492</v>
      </c>
      <c r="B165" s="32" t="s">
        <v>1009</v>
      </c>
      <c r="C165" s="31" t="s">
        <v>1010</v>
      </c>
      <c r="D165" s="31" t="s">
        <v>1069</v>
      </c>
      <c r="E165" s="31" t="s">
        <v>530</v>
      </c>
      <c r="F165" s="84">
        <v>1599707</v>
      </c>
      <c r="G165" s="32">
        <v>68.8</v>
      </c>
      <c r="H165" s="32" t="s">
        <v>844</v>
      </c>
    </row>
    <row r="166" spans="1:8" ht="15" customHeight="1">
      <c r="A166" s="83">
        <v>45492</v>
      </c>
      <c r="B166" s="32" t="s">
        <v>1009</v>
      </c>
      <c r="C166" s="31" t="s">
        <v>1010</v>
      </c>
      <c r="D166" s="31" t="s">
        <v>1148</v>
      </c>
      <c r="E166" s="31" t="s">
        <v>530</v>
      </c>
      <c r="F166" s="84">
        <v>4869654</v>
      </c>
      <c r="G166" s="32">
        <v>69.87</v>
      </c>
      <c r="H166" s="32" t="s">
        <v>844</v>
      </c>
    </row>
    <row r="167" spans="1:8" ht="15" customHeight="1">
      <c r="A167" s="83">
        <v>45492</v>
      </c>
      <c r="B167" s="32" t="s">
        <v>1009</v>
      </c>
      <c r="C167" s="31" t="s">
        <v>1010</v>
      </c>
      <c r="D167" s="31" t="s">
        <v>887</v>
      </c>
      <c r="E167" s="31" t="s">
        <v>530</v>
      </c>
      <c r="F167" s="84">
        <v>1375009</v>
      </c>
      <c r="G167" s="32">
        <v>70.45</v>
      </c>
      <c r="H167" s="32" t="s">
        <v>844</v>
      </c>
    </row>
    <row r="168" spans="1:8" ht="15" customHeight="1">
      <c r="A168" s="83">
        <v>45492</v>
      </c>
      <c r="B168" s="32" t="s">
        <v>1009</v>
      </c>
      <c r="C168" s="31" t="s">
        <v>1010</v>
      </c>
      <c r="D168" s="31" t="s">
        <v>1071</v>
      </c>
      <c r="E168" s="31" t="s">
        <v>530</v>
      </c>
      <c r="F168" s="84">
        <v>1507143</v>
      </c>
      <c r="G168" s="32">
        <v>69</v>
      </c>
      <c r="H168" s="32" t="s">
        <v>844</v>
      </c>
    </row>
    <row r="169" spans="1:8" ht="15" customHeight="1">
      <c r="A169" s="83">
        <v>45492</v>
      </c>
      <c r="B169" s="32" t="s">
        <v>1009</v>
      </c>
      <c r="C169" s="31" t="s">
        <v>1010</v>
      </c>
      <c r="D169" s="31" t="s">
        <v>1155</v>
      </c>
      <c r="E169" s="31" t="s">
        <v>530</v>
      </c>
      <c r="F169" s="84">
        <v>2405337</v>
      </c>
      <c r="G169" s="32">
        <v>68.56</v>
      </c>
      <c r="H169" s="32" t="s">
        <v>844</v>
      </c>
    </row>
    <row r="170" spans="1:8" ht="15" customHeight="1">
      <c r="A170" s="83">
        <v>45492</v>
      </c>
      <c r="B170" s="32" t="s">
        <v>1009</v>
      </c>
      <c r="C170" s="31" t="s">
        <v>1010</v>
      </c>
      <c r="D170" s="31" t="s">
        <v>1070</v>
      </c>
      <c r="E170" s="31" t="s">
        <v>530</v>
      </c>
      <c r="F170" s="84">
        <v>1830614</v>
      </c>
      <c r="G170" s="32">
        <v>69.17</v>
      </c>
      <c r="H170" s="32" t="s">
        <v>844</v>
      </c>
    </row>
    <row r="171" spans="1:8" ht="15" customHeight="1">
      <c r="A171" s="83">
        <v>45492</v>
      </c>
      <c r="B171" s="32" t="s">
        <v>1009</v>
      </c>
      <c r="C171" s="31" t="s">
        <v>1010</v>
      </c>
      <c r="D171" s="31" t="s">
        <v>889</v>
      </c>
      <c r="E171" s="31" t="s">
        <v>530</v>
      </c>
      <c r="F171" s="84">
        <v>2813325</v>
      </c>
      <c r="G171" s="32">
        <v>69.09</v>
      </c>
      <c r="H171" s="32" t="s">
        <v>844</v>
      </c>
    </row>
    <row r="172" spans="1:8" ht="15" customHeight="1">
      <c r="A172" s="83">
        <v>45492</v>
      </c>
      <c r="B172" s="32" t="s">
        <v>1009</v>
      </c>
      <c r="C172" s="31" t="s">
        <v>1010</v>
      </c>
      <c r="D172" s="31" t="s">
        <v>985</v>
      </c>
      <c r="E172" s="31" t="s">
        <v>530</v>
      </c>
      <c r="F172" s="84">
        <v>4130724</v>
      </c>
      <c r="G172" s="32">
        <v>69.36</v>
      </c>
      <c r="H172" s="32" t="s">
        <v>844</v>
      </c>
    </row>
    <row r="173" spans="1:8" ht="15" customHeight="1">
      <c r="A173" s="83">
        <v>45492</v>
      </c>
      <c r="B173" s="32" t="s">
        <v>1009</v>
      </c>
      <c r="C173" s="31" t="s">
        <v>1010</v>
      </c>
      <c r="D173" s="31" t="s">
        <v>984</v>
      </c>
      <c r="E173" s="31" t="s">
        <v>530</v>
      </c>
      <c r="F173" s="84">
        <v>4490323</v>
      </c>
      <c r="G173" s="32">
        <v>68.63</v>
      </c>
      <c r="H173" s="32" t="s">
        <v>844</v>
      </c>
    </row>
    <row r="174" spans="1:8" ht="15" customHeight="1">
      <c r="A174" s="83">
        <v>45492</v>
      </c>
      <c r="B174" s="32" t="s">
        <v>1159</v>
      </c>
      <c r="C174" s="31" t="s">
        <v>1160</v>
      </c>
      <c r="D174" s="31" t="s">
        <v>885</v>
      </c>
      <c r="E174" s="31" t="s">
        <v>530</v>
      </c>
      <c r="F174" s="84">
        <v>1118498</v>
      </c>
      <c r="G174" s="32">
        <v>126.31</v>
      </c>
      <c r="H174" s="32" t="s">
        <v>844</v>
      </c>
    </row>
    <row r="175" spans="1:8" ht="15" customHeight="1">
      <c r="A175" s="83">
        <v>45492</v>
      </c>
      <c r="B175" s="32" t="s">
        <v>1162</v>
      </c>
      <c r="C175" s="31" t="s">
        <v>1163</v>
      </c>
      <c r="D175" s="31" t="s">
        <v>1039</v>
      </c>
      <c r="E175" s="31" t="s">
        <v>530</v>
      </c>
      <c r="F175" s="84">
        <v>482039</v>
      </c>
      <c r="G175" s="32">
        <v>36.479999999999997</v>
      </c>
      <c r="H175" s="32" t="s">
        <v>844</v>
      </c>
    </row>
    <row r="176" spans="1:8" ht="15" customHeight="1">
      <c r="A176" s="83">
        <v>45492</v>
      </c>
      <c r="B176" s="32" t="s">
        <v>1162</v>
      </c>
      <c r="C176" s="31" t="s">
        <v>1163</v>
      </c>
      <c r="D176" s="31" t="s">
        <v>984</v>
      </c>
      <c r="E176" s="31" t="s">
        <v>530</v>
      </c>
      <c r="F176" s="84">
        <v>834097</v>
      </c>
      <c r="G176" s="32">
        <v>35.85</v>
      </c>
      <c r="H176" s="32" t="s">
        <v>844</v>
      </c>
    </row>
    <row r="177" spans="1:8" ht="15" customHeight="1">
      <c r="A177" s="83">
        <v>45492</v>
      </c>
      <c r="B177" s="32" t="s">
        <v>1162</v>
      </c>
      <c r="C177" s="31" t="s">
        <v>1163</v>
      </c>
      <c r="D177" s="31" t="s">
        <v>985</v>
      </c>
      <c r="E177" s="31" t="s">
        <v>530</v>
      </c>
      <c r="F177" s="84">
        <v>580451</v>
      </c>
      <c r="G177" s="32">
        <v>34.950000000000003</v>
      </c>
      <c r="H177" s="32" t="s">
        <v>844</v>
      </c>
    </row>
    <row r="178" spans="1:8" ht="15" customHeight="1">
      <c r="A178" s="83">
        <v>45492</v>
      </c>
      <c r="B178" s="32" t="s">
        <v>1162</v>
      </c>
      <c r="C178" s="31" t="s">
        <v>1163</v>
      </c>
      <c r="D178" s="31" t="s">
        <v>885</v>
      </c>
      <c r="E178" s="31" t="s">
        <v>530</v>
      </c>
      <c r="F178" s="84">
        <v>739508</v>
      </c>
      <c r="G178" s="32">
        <v>34.159999999999997</v>
      </c>
      <c r="H178" s="32" t="s">
        <v>844</v>
      </c>
    </row>
    <row r="179" spans="1:8" ht="15" customHeight="1">
      <c r="A179" s="83">
        <v>45492</v>
      </c>
      <c r="B179" s="32" t="s">
        <v>1166</v>
      </c>
      <c r="C179" s="31" t="s">
        <v>1167</v>
      </c>
      <c r="D179" s="31" t="s">
        <v>1074</v>
      </c>
      <c r="E179" s="31" t="s">
        <v>530</v>
      </c>
      <c r="F179" s="84">
        <v>67747</v>
      </c>
      <c r="G179" s="32">
        <v>1597.41</v>
      </c>
      <c r="H179" s="32" t="s">
        <v>844</v>
      </c>
    </row>
    <row r="180" spans="1:8" ht="15" customHeight="1">
      <c r="A180" s="83">
        <v>45492</v>
      </c>
      <c r="B180" s="32" t="s">
        <v>876</v>
      </c>
      <c r="C180" s="31" t="s">
        <v>1168</v>
      </c>
      <c r="D180" s="31" t="s">
        <v>885</v>
      </c>
      <c r="E180" s="31" t="s">
        <v>530</v>
      </c>
      <c r="F180" s="84">
        <v>1663966</v>
      </c>
      <c r="G180" s="32">
        <v>528.03</v>
      </c>
      <c r="H180" s="32" t="s">
        <v>844</v>
      </c>
    </row>
    <row r="181" spans="1:8" ht="15" customHeight="1">
      <c r="A181" s="83">
        <v>45492</v>
      </c>
      <c r="B181" s="32" t="s">
        <v>876</v>
      </c>
      <c r="C181" s="31" t="s">
        <v>1168</v>
      </c>
      <c r="D181" s="31" t="s">
        <v>889</v>
      </c>
      <c r="E181" s="31" t="s">
        <v>530</v>
      </c>
      <c r="F181" s="84">
        <v>1750427</v>
      </c>
      <c r="G181" s="32">
        <v>528</v>
      </c>
      <c r="H181" s="32" t="s">
        <v>844</v>
      </c>
    </row>
    <row r="182" spans="1:8" ht="15" customHeight="1">
      <c r="A182" s="83">
        <v>45492</v>
      </c>
      <c r="B182" s="32" t="s">
        <v>1075</v>
      </c>
      <c r="C182" s="31" t="s">
        <v>1076</v>
      </c>
      <c r="D182" s="31" t="s">
        <v>1169</v>
      </c>
      <c r="E182" s="31" t="s">
        <v>530</v>
      </c>
      <c r="F182" s="84">
        <v>330191</v>
      </c>
      <c r="G182" s="32">
        <v>33.549999999999997</v>
      </c>
      <c r="H182" s="32" t="s">
        <v>844</v>
      </c>
    </row>
    <row r="183" spans="1:8" ht="15" customHeight="1">
      <c r="A183" s="83">
        <v>45492</v>
      </c>
      <c r="B183" s="32" t="s">
        <v>1173</v>
      </c>
      <c r="C183" s="31" t="s">
        <v>1174</v>
      </c>
      <c r="D183" s="31" t="s">
        <v>1175</v>
      </c>
      <c r="E183" s="31" t="s">
        <v>530</v>
      </c>
      <c r="F183" s="84">
        <v>30500</v>
      </c>
      <c r="G183" s="32">
        <v>247.05</v>
      </c>
      <c r="H183" s="32" t="s">
        <v>844</v>
      </c>
    </row>
    <row r="184" spans="1:8" ht="15" customHeight="1">
      <c r="A184" s="83">
        <v>45492</v>
      </c>
      <c r="B184" s="32" t="s">
        <v>1179</v>
      </c>
      <c r="C184" s="31" t="s">
        <v>1180</v>
      </c>
      <c r="D184" s="31" t="s">
        <v>889</v>
      </c>
      <c r="E184" s="31" t="s">
        <v>530</v>
      </c>
      <c r="F184" s="84">
        <v>4636421</v>
      </c>
      <c r="G184" s="32">
        <v>32.49</v>
      </c>
      <c r="H184" s="32" t="s">
        <v>844</v>
      </c>
    </row>
    <row r="185" spans="1:8" ht="15" customHeight="1">
      <c r="A185" s="83">
        <v>45492</v>
      </c>
      <c r="B185" s="32" t="s">
        <v>1179</v>
      </c>
      <c r="C185" s="31" t="s">
        <v>1180</v>
      </c>
      <c r="D185" s="31" t="s">
        <v>885</v>
      </c>
      <c r="E185" s="31" t="s">
        <v>530</v>
      </c>
      <c r="F185" s="84">
        <v>4732464</v>
      </c>
      <c r="G185" s="32">
        <v>32.630000000000003</v>
      </c>
      <c r="H185" s="32" t="s">
        <v>844</v>
      </c>
    </row>
    <row r="186" spans="1:8" ht="15" customHeight="1">
      <c r="A186" s="83">
        <v>45492</v>
      </c>
      <c r="B186" s="32" t="s">
        <v>1179</v>
      </c>
      <c r="C186" s="31" t="s">
        <v>1180</v>
      </c>
      <c r="D186" s="31" t="s">
        <v>1039</v>
      </c>
      <c r="E186" s="31" t="s">
        <v>530</v>
      </c>
      <c r="F186" s="84">
        <v>3868765</v>
      </c>
      <c r="G186" s="32">
        <v>32.93</v>
      </c>
      <c r="H186" s="32" t="s">
        <v>844</v>
      </c>
    </row>
    <row r="187" spans="1:8" ht="15" customHeight="1">
      <c r="A187" s="83">
        <v>45492</v>
      </c>
      <c r="B187" s="32" t="s">
        <v>1181</v>
      </c>
      <c r="C187" s="31" t="s">
        <v>1182</v>
      </c>
      <c r="D187" s="31" t="s">
        <v>887</v>
      </c>
      <c r="E187" s="31" t="s">
        <v>530</v>
      </c>
      <c r="F187" s="84">
        <v>248836</v>
      </c>
      <c r="G187" s="32">
        <v>43.39</v>
      </c>
      <c r="H187" s="32" t="s">
        <v>844</v>
      </c>
    </row>
    <row r="188" spans="1:8" ht="15" customHeight="1">
      <c r="A188" s="83">
        <v>45492</v>
      </c>
      <c r="B188" s="32" t="s">
        <v>1023</v>
      </c>
      <c r="C188" s="31" t="s">
        <v>1024</v>
      </c>
      <c r="D188" s="31" t="s">
        <v>1183</v>
      </c>
      <c r="E188" s="31" t="s">
        <v>530</v>
      </c>
      <c r="F188" s="84">
        <v>158000</v>
      </c>
      <c r="G188" s="32">
        <v>113.08</v>
      </c>
      <c r="H188" s="32" t="s">
        <v>844</v>
      </c>
    </row>
    <row r="189" spans="1:8" ht="15" customHeight="1">
      <c r="A189" s="83">
        <v>45492</v>
      </c>
      <c r="B189" s="32" t="s">
        <v>901</v>
      </c>
      <c r="C189" s="31" t="s">
        <v>902</v>
      </c>
      <c r="D189" s="31" t="s">
        <v>903</v>
      </c>
      <c r="E189" s="31" t="s">
        <v>530</v>
      </c>
      <c r="F189" s="84">
        <v>1522846</v>
      </c>
      <c r="G189" s="32">
        <v>47.47</v>
      </c>
      <c r="H189" s="32" t="s">
        <v>844</v>
      </c>
    </row>
    <row r="190" spans="1:8" ht="15" customHeight="1">
      <c r="A190" s="83">
        <v>45492</v>
      </c>
      <c r="B190" s="32" t="s">
        <v>901</v>
      </c>
      <c r="C190" s="31" t="s">
        <v>902</v>
      </c>
      <c r="D190" s="31" t="s">
        <v>889</v>
      </c>
      <c r="E190" s="31" t="s">
        <v>530</v>
      </c>
      <c r="F190" s="84">
        <v>677547</v>
      </c>
      <c r="G190" s="32">
        <v>47.89</v>
      </c>
      <c r="H190" s="32" t="s">
        <v>844</v>
      </c>
    </row>
    <row r="191" spans="1:8" ht="15" customHeight="1">
      <c r="A191" s="83">
        <v>45492</v>
      </c>
      <c r="B191" s="32" t="s">
        <v>293</v>
      </c>
      <c r="C191" s="31" t="s">
        <v>1077</v>
      </c>
      <c r="D191" s="31" t="s">
        <v>885</v>
      </c>
      <c r="E191" s="31" t="s">
        <v>530</v>
      </c>
      <c r="F191" s="84">
        <v>23819918</v>
      </c>
      <c r="G191" s="32">
        <v>105.81</v>
      </c>
      <c r="H191" s="32" t="s">
        <v>844</v>
      </c>
    </row>
    <row r="192" spans="1:8" ht="15" customHeight="1">
      <c r="A192" s="83">
        <v>45492</v>
      </c>
      <c r="B192" s="32" t="s">
        <v>293</v>
      </c>
      <c r="C192" s="31" t="s">
        <v>1077</v>
      </c>
      <c r="D192" s="31" t="s">
        <v>986</v>
      </c>
      <c r="E192" s="31" t="s">
        <v>530</v>
      </c>
      <c r="F192" s="84">
        <v>17443330</v>
      </c>
      <c r="G192" s="32">
        <v>105.51</v>
      </c>
      <c r="H192" s="32" t="s">
        <v>844</v>
      </c>
    </row>
    <row r="193" spans="1:8" ht="15" customHeight="1">
      <c r="A193" s="83">
        <v>45492</v>
      </c>
      <c r="B193" s="32" t="s">
        <v>293</v>
      </c>
      <c r="C193" s="31" t="s">
        <v>1077</v>
      </c>
      <c r="D193" s="31" t="s">
        <v>889</v>
      </c>
      <c r="E193" s="31" t="s">
        <v>530</v>
      </c>
      <c r="F193" s="84">
        <v>14957558</v>
      </c>
      <c r="G193" s="32">
        <v>106.02</v>
      </c>
      <c r="H193" s="32" t="s">
        <v>844</v>
      </c>
    </row>
    <row r="194" spans="1:8" ht="15" customHeight="1">
      <c r="A194" s="83">
        <v>45492</v>
      </c>
      <c r="B194" s="32" t="s">
        <v>1184</v>
      </c>
      <c r="C194" s="31" t="s">
        <v>1185</v>
      </c>
      <c r="D194" s="31" t="s">
        <v>885</v>
      </c>
      <c r="E194" s="31" t="s">
        <v>530</v>
      </c>
      <c r="F194" s="84">
        <v>88747</v>
      </c>
      <c r="G194" s="32">
        <v>4679.2</v>
      </c>
      <c r="H194" s="32" t="s">
        <v>844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4"/>
  <sheetViews>
    <sheetView zoomScale="70" zoomScaleNormal="70" workbookViewId="0"/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42" bestFit="1" customWidth="1"/>
    <col min="5" max="5" width="8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999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45495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315">
        <v>1</v>
      </c>
      <c r="B10" s="265">
        <v>45419</v>
      </c>
      <c r="C10" s="316"/>
      <c r="D10" s="317" t="s">
        <v>154</v>
      </c>
      <c r="E10" s="318" t="s">
        <v>846</v>
      </c>
      <c r="F10" s="248">
        <v>429.5</v>
      </c>
      <c r="G10" s="249">
        <v>408.5</v>
      </c>
      <c r="H10" s="248">
        <v>454</v>
      </c>
      <c r="I10" s="248" t="s">
        <v>845</v>
      </c>
      <c r="J10" s="247" t="s">
        <v>972</v>
      </c>
      <c r="K10" s="247">
        <f t="shared" ref="K10" si="0">H10-F10</f>
        <v>24.5</v>
      </c>
      <c r="L10" s="261">
        <f t="shared" ref="L10" si="1">(F10*-0.3)/100</f>
        <v>-1.2885</v>
      </c>
      <c r="M10" s="262">
        <f t="shared" ref="M10" si="2">(K10+L10)/F10</f>
        <v>5.4043073341094296E-2</v>
      </c>
      <c r="N10" s="247" t="s">
        <v>547</v>
      </c>
      <c r="O10" s="263">
        <v>45482</v>
      </c>
      <c r="P10" s="264"/>
      <c r="Q10" s="228"/>
      <c r="R10" s="54" t="s">
        <v>847</v>
      </c>
    </row>
    <row r="11" spans="1:26" ht="15" customHeight="1">
      <c r="A11" s="334">
        <v>2</v>
      </c>
      <c r="B11" s="265">
        <v>45449</v>
      </c>
      <c r="C11" s="333"/>
      <c r="D11" s="317" t="s">
        <v>220</v>
      </c>
      <c r="E11" s="318" t="s">
        <v>545</v>
      </c>
      <c r="F11" s="248">
        <v>1100</v>
      </c>
      <c r="G11" s="249">
        <v>1045</v>
      </c>
      <c r="H11" s="248">
        <v>1163</v>
      </c>
      <c r="I11" s="248" t="s">
        <v>893</v>
      </c>
      <c r="J11" s="247" t="s">
        <v>982</v>
      </c>
      <c r="K11" s="247">
        <f t="shared" ref="K11" si="3">H11-F11</f>
        <v>63</v>
      </c>
      <c r="L11" s="261">
        <f t="shared" ref="L11" si="4">(F11*-0.3)/100</f>
        <v>-3.3</v>
      </c>
      <c r="M11" s="262">
        <f t="shared" ref="M11" si="5">(K11+L11)/F11</f>
        <v>5.4272727272727278E-2</v>
      </c>
      <c r="N11" s="247" t="s">
        <v>547</v>
      </c>
      <c r="O11" s="263">
        <v>45481</v>
      </c>
      <c r="P11" s="264"/>
      <c r="Q11" s="330"/>
      <c r="R11" s="331" t="s">
        <v>847</v>
      </c>
      <c r="S11" s="332"/>
      <c r="T11" s="332"/>
      <c r="U11" s="332"/>
      <c r="V11" s="332"/>
      <c r="W11" s="332"/>
      <c r="X11" s="332"/>
    </row>
    <row r="12" spans="1:26" ht="15" customHeight="1">
      <c r="A12" s="315">
        <v>3</v>
      </c>
      <c r="B12" s="265">
        <v>45450</v>
      </c>
      <c r="C12" s="316"/>
      <c r="D12" s="317" t="s">
        <v>221</v>
      </c>
      <c r="E12" s="318" t="s">
        <v>846</v>
      </c>
      <c r="F12" s="248">
        <v>952</v>
      </c>
      <c r="G12" s="249">
        <v>887</v>
      </c>
      <c r="H12" s="248">
        <v>1015.5</v>
      </c>
      <c r="I12" s="248" t="s">
        <v>890</v>
      </c>
      <c r="J12" s="247" t="s">
        <v>1043</v>
      </c>
      <c r="K12" s="247">
        <f t="shared" ref="K12" si="6">H12-F12</f>
        <v>63.5</v>
      </c>
      <c r="L12" s="261">
        <f t="shared" ref="L12" si="7">(F12*-0.3)/100</f>
        <v>-2.8559999999999999</v>
      </c>
      <c r="M12" s="262">
        <f t="shared" ref="M12" si="8">(K12+L12)/F12</f>
        <v>6.3701680672268904E-2</v>
      </c>
      <c r="N12" s="247" t="s">
        <v>547</v>
      </c>
      <c r="O12" s="263">
        <v>45481</v>
      </c>
      <c r="P12" s="264"/>
      <c r="Q12" s="228"/>
      <c r="R12" s="54" t="s">
        <v>848</v>
      </c>
    </row>
    <row r="13" spans="1:26" ht="15" customHeight="1">
      <c r="A13" s="187">
        <v>4</v>
      </c>
      <c r="B13" s="184">
        <v>45462</v>
      </c>
      <c r="C13" s="188"/>
      <c r="D13" s="192" t="s">
        <v>139</v>
      </c>
      <c r="E13" s="189" t="s">
        <v>846</v>
      </c>
      <c r="F13" s="183" t="s">
        <v>1044</v>
      </c>
      <c r="G13" s="185">
        <v>112</v>
      </c>
      <c r="H13" s="183"/>
      <c r="I13" s="183" t="s">
        <v>1045</v>
      </c>
      <c r="J13" s="185" t="s">
        <v>546</v>
      </c>
      <c r="K13" s="185"/>
      <c r="L13" s="186"/>
      <c r="M13" s="190"/>
      <c r="N13" s="185"/>
      <c r="O13" s="191"/>
      <c r="P13" s="186">
        <f>VLOOKUP(D13,'MidCap Intra'!$B$11:$C$571,2,0)</f>
        <v>113.44</v>
      </c>
      <c r="Q13" s="228"/>
      <c r="R13" s="54" t="s">
        <v>847</v>
      </c>
    </row>
    <row r="14" spans="1:26" ht="15" customHeight="1">
      <c r="A14" s="315">
        <v>5</v>
      </c>
      <c r="B14" s="265">
        <v>45463</v>
      </c>
      <c r="C14" s="316"/>
      <c r="D14" s="317" t="s">
        <v>92</v>
      </c>
      <c r="E14" s="318" t="s">
        <v>545</v>
      </c>
      <c r="F14" s="248">
        <v>468</v>
      </c>
      <c r="G14" s="249">
        <v>448</v>
      </c>
      <c r="H14" s="248">
        <v>492</v>
      </c>
      <c r="I14" s="248" t="s">
        <v>894</v>
      </c>
      <c r="J14" s="247" t="s">
        <v>964</v>
      </c>
      <c r="K14" s="247">
        <f t="shared" ref="K14" si="9">H14-F14</f>
        <v>24</v>
      </c>
      <c r="L14" s="261">
        <f t="shared" ref="L14" si="10">(F14*-0.3)/100</f>
        <v>-1.4040000000000001</v>
      </c>
      <c r="M14" s="262">
        <f t="shared" ref="M14" si="11">(K14+L14)/F14</f>
        <v>4.8282051282051285E-2</v>
      </c>
      <c r="N14" s="247" t="s">
        <v>547</v>
      </c>
      <c r="O14" s="263">
        <v>45478</v>
      </c>
      <c r="P14" s="264"/>
      <c r="Q14" s="228"/>
      <c r="R14" s="54" t="s">
        <v>847</v>
      </c>
    </row>
    <row r="15" spans="1:26" ht="15" customHeight="1">
      <c r="A15" s="187">
        <v>6</v>
      </c>
      <c r="B15" s="184">
        <v>45463</v>
      </c>
      <c r="C15" s="188"/>
      <c r="D15" s="192" t="s">
        <v>385</v>
      </c>
      <c r="E15" s="189" t="s">
        <v>545</v>
      </c>
      <c r="F15" s="183" t="s">
        <v>895</v>
      </c>
      <c r="G15" s="185">
        <v>3180</v>
      </c>
      <c r="H15" s="183"/>
      <c r="I15" s="183" t="s">
        <v>896</v>
      </c>
      <c r="J15" s="185" t="s">
        <v>546</v>
      </c>
      <c r="K15" s="185"/>
      <c r="L15" s="186"/>
      <c r="M15" s="190"/>
      <c r="N15" s="185"/>
      <c r="O15" s="191"/>
      <c r="P15" s="186">
        <f>VLOOKUP(D15,'MidCap Intra'!$B$11:$C$571,2,0)</f>
        <v>3254.7</v>
      </c>
      <c r="Q15" s="228"/>
      <c r="R15" s="54" t="s">
        <v>847</v>
      </c>
    </row>
    <row r="16" spans="1:26" ht="15" customHeight="1">
      <c r="A16" s="315">
        <v>7</v>
      </c>
      <c r="B16" s="265">
        <v>45464</v>
      </c>
      <c r="C16" s="316"/>
      <c r="D16" s="317" t="s">
        <v>93</v>
      </c>
      <c r="E16" s="318" t="s">
        <v>545</v>
      </c>
      <c r="F16" s="248">
        <v>5450</v>
      </c>
      <c r="G16" s="249">
        <v>5145</v>
      </c>
      <c r="H16" s="248">
        <v>5802.5</v>
      </c>
      <c r="I16" s="248" t="s">
        <v>897</v>
      </c>
      <c r="J16" s="247" t="s">
        <v>948</v>
      </c>
      <c r="K16" s="247">
        <f t="shared" ref="K16" si="12">H16-F16</f>
        <v>352.5</v>
      </c>
      <c r="L16" s="261">
        <f t="shared" ref="L16" si="13">(F16*-0.3)/100</f>
        <v>-16.350000000000001</v>
      </c>
      <c r="M16" s="262">
        <f t="shared" ref="M16" si="14">(K16+L16)/F16</f>
        <v>6.1678899082568801E-2</v>
      </c>
      <c r="N16" s="247" t="s">
        <v>547</v>
      </c>
      <c r="O16" s="263">
        <v>45477</v>
      </c>
      <c r="P16" s="264"/>
      <c r="Q16" s="228"/>
      <c r="R16" s="54" t="s">
        <v>847</v>
      </c>
    </row>
    <row r="17" spans="1:18" ht="15" customHeight="1">
      <c r="A17" s="187">
        <v>8</v>
      </c>
      <c r="B17" s="184">
        <v>45468</v>
      </c>
      <c r="C17" s="188"/>
      <c r="D17" s="192" t="s">
        <v>390</v>
      </c>
      <c r="E17" s="189" t="s">
        <v>545</v>
      </c>
      <c r="F17" s="183" t="s">
        <v>898</v>
      </c>
      <c r="G17" s="185">
        <v>795</v>
      </c>
      <c r="H17" s="183"/>
      <c r="I17" s="183" t="s">
        <v>899</v>
      </c>
      <c r="J17" s="185" t="s">
        <v>546</v>
      </c>
      <c r="K17" s="185"/>
      <c r="L17" s="186"/>
      <c r="M17" s="190"/>
      <c r="N17" s="185"/>
      <c r="O17" s="191"/>
      <c r="P17" s="186">
        <f>VLOOKUP(D17,'MidCap Intra'!$B$11:$C$571,2,0)</f>
        <v>814.85</v>
      </c>
      <c r="Q17" s="228"/>
      <c r="R17" s="54" t="s">
        <v>847</v>
      </c>
    </row>
    <row r="18" spans="1:18" ht="15" customHeight="1">
      <c r="A18" s="187">
        <v>9</v>
      </c>
      <c r="B18" s="184">
        <v>45469</v>
      </c>
      <c r="C18" s="188"/>
      <c r="D18" s="192" t="s">
        <v>298</v>
      </c>
      <c r="E18" s="189" t="s">
        <v>545</v>
      </c>
      <c r="F18" s="183" t="s">
        <v>904</v>
      </c>
      <c r="G18" s="185">
        <v>1480</v>
      </c>
      <c r="H18" s="183"/>
      <c r="I18" s="183" t="s">
        <v>905</v>
      </c>
      <c r="J18" s="185" t="s">
        <v>546</v>
      </c>
      <c r="K18" s="185"/>
      <c r="L18" s="186"/>
      <c r="M18" s="190"/>
      <c r="N18" s="185"/>
      <c r="O18" s="191"/>
      <c r="P18" s="186">
        <f>VLOOKUP(D18,'MidCap Intra'!$B$11:$C$571,2,0)</f>
        <v>1559.7</v>
      </c>
      <c r="Q18" s="228"/>
      <c r="R18" s="54" t="s">
        <v>847</v>
      </c>
    </row>
    <row r="19" spans="1:18" ht="15" customHeight="1">
      <c r="A19" s="187">
        <v>10</v>
      </c>
      <c r="B19" s="184">
        <v>45470</v>
      </c>
      <c r="C19" s="188"/>
      <c r="D19" s="192" t="s">
        <v>65</v>
      </c>
      <c r="E19" s="189" t="s">
        <v>545</v>
      </c>
      <c r="F19" s="183" t="s">
        <v>906</v>
      </c>
      <c r="G19" s="185">
        <v>8900</v>
      </c>
      <c r="H19" s="183"/>
      <c r="I19" s="183" t="s">
        <v>907</v>
      </c>
      <c r="J19" s="185" t="s">
        <v>546</v>
      </c>
      <c r="K19" s="185"/>
      <c r="L19" s="186"/>
      <c r="M19" s="190"/>
      <c r="N19" s="185"/>
      <c r="O19" s="191"/>
      <c r="P19" s="186">
        <f>VLOOKUP(D19,'MidCap Intra'!$B$11:$C$571,2,0)</f>
        <v>9386.0499999999993</v>
      </c>
      <c r="Q19" s="228"/>
      <c r="R19" s="54" t="s">
        <v>847</v>
      </c>
    </row>
    <row r="20" spans="1:18" ht="15" customHeight="1">
      <c r="A20" s="315">
        <v>11</v>
      </c>
      <c r="B20" s="265">
        <v>45470</v>
      </c>
      <c r="C20" s="316"/>
      <c r="D20" s="317" t="s">
        <v>908</v>
      </c>
      <c r="E20" s="318" t="s">
        <v>545</v>
      </c>
      <c r="F20" s="248">
        <v>144.5</v>
      </c>
      <c r="G20" s="249">
        <v>135</v>
      </c>
      <c r="H20" s="248">
        <v>155</v>
      </c>
      <c r="I20" s="248" t="s">
        <v>909</v>
      </c>
      <c r="J20" s="247" t="s">
        <v>935</v>
      </c>
      <c r="K20" s="247">
        <f t="shared" ref="K20" si="15">H20-F20</f>
        <v>10.5</v>
      </c>
      <c r="L20" s="261">
        <f t="shared" ref="L20" si="16">(F20*-0.3)/100</f>
        <v>-0.4335</v>
      </c>
      <c r="M20" s="262">
        <f t="shared" ref="M20" si="17">(K20+L20)/F20</f>
        <v>6.9664359861591696E-2</v>
      </c>
      <c r="N20" s="247" t="s">
        <v>547</v>
      </c>
      <c r="O20" s="263">
        <v>45475</v>
      </c>
      <c r="P20" s="264"/>
      <c r="Q20" s="228"/>
      <c r="R20" s="54" t="s">
        <v>848</v>
      </c>
    </row>
    <row r="21" spans="1:18" ht="15" customHeight="1">
      <c r="A21" s="315">
        <v>12</v>
      </c>
      <c r="B21" s="265">
        <v>45470</v>
      </c>
      <c r="C21" s="316"/>
      <c r="D21" s="317" t="s">
        <v>149</v>
      </c>
      <c r="E21" s="318" t="s">
        <v>545</v>
      </c>
      <c r="F21" s="248">
        <v>1560</v>
      </c>
      <c r="G21" s="249">
        <v>1470</v>
      </c>
      <c r="H21" s="248">
        <v>1642.5</v>
      </c>
      <c r="I21" s="248" t="s">
        <v>912</v>
      </c>
      <c r="J21" s="247" t="s">
        <v>768</v>
      </c>
      <c r="K21" s="247">
        <f t="shared" ref="K21" si="18">H21-F21</f>
        <v>82.5</v>
      </c>
      <c r="L21" s="261">
        <f t="shared" ref="L21" si="19">(F21*-0.3)/100</f>
        <v>-4.68</v>
      </c>
      <c r="M21" s="262">
        <f t="shared" ref="M21" si="20">(K21+L21)/F21</f>
        <v>4.9884615384615381E-2</v>
      </c>
      <c r="N21" s="247" t="s">
        <v>547</v>
      </c>
      <c r="O21" s="263">
        <v>45477</v>
      </c>
      <c r="P21" s="264"/>
      <c r="Q21" s="228"/>
      <c r="R21" s="54" t="s">
        <v>847</v>
      </c>
    </row>
    <row r="22" spans="1:18" ht="15" customHeight="1">
      <c r="A22" s="315">
        <v>13</v>
      </c>
      <c r="B22" s="265">
        <v>45474</v>
      </c>
      <c r="C22" s="316"/>
      <c r="D22" s="317" t="s">
        <v>142</v>
      </c>
      <c r="E22" s="318" t="s">
        <v>545</v>
      </c>
      <c r="F22" s="248">
        <v>507</v>
      </c>
      <c r="G22" s="249">
        <v>468</v>
      </c>
      <c r="H22" s="248">
        <v>536</v>
      </c>
      <c r="I22" s="248" t="s">
        <v>918</v>
      </c>
      <c r="J22" s="247" t="s">
        <v>934</v>
      </c>
      <c r="K22" s="247">
        <f t="shared" ref="K22" si="21">H22-F22</f>
        <v>29</v>
      </c>
      <c r="L22" s="261">
        <f t="shared" ref="L22" si="22">(F22*-0.3)/100</f>
        <v>-1.5209999999999999</v>
      </c>
      <c r="M22" s="262">
        <f t="shared" ref="M22" si="23">(K22+L22)/F22</f>
        <v>5.419921104536489E-2</v>
      </c>
      <c r="N22" s="247" t="s">
        <v>547</v>
      </c>
      <c r="O22" s="263">
        <v>45475</v>
      </c>
      <c r="P22" s="264"/>
      <c r="Q22" s="228"/>
      <c r="R22" s="54" t="s">
        <v>847</v>
      </c>
    </row>
    <row r="23" spans="1:18" ht="15" customHeight="1">
      <c r="A23" s="187">
        <v>14</v>
      </c>
      <c r="B23" s="184">
        <v>45474</v>
      </c>
      <c r="C23" s="188"/>
      <c r="D23" s="192" t="s">
        <v>206</v>
      </c>
      <c r="E23" s="189" t="s">
        <v>545</v>
      </c>
      <c r="F23" s="183" t="s">
        <v>919</v>
      </c>
      <c r="G23" s="185">
        <v>2940</v>
      </c>
      <c r="H23" s="183"/>
      <c r="I23" s="183" t="s">
        <v>920</v>
      </c>
      <c r="J23" s="185" t="s">
        <v>546</v>
      </c>
      <c r="K23" s="185"/>
      <c r="L23" s="186"/>
      <c r="M23" s="190"/>
      <c r="N23" s="185"/>
      <c r="O23" s="191"/>
      <c r="P23" s="186">
        <f>VLOOKUP(D23,'MidCap Intra'!$B$11:$C$571,2,0)</f>
        <v>3110.3</v>
      </c>
      <c r="Q23" s="228"/>
      <c r="R23" s="54" t="s">
        <v>847</v>
      </c>
    </row>
    <row r="24" spans="1:18" ht="15" customHeight="1">
      <c r="A24" s="315">
        <v>15</v>
      </c>
      <c r="B24" s="265">
        <v>45475</v>
      </c>
      <c r="C24" s="316"/>
      <c r="D24" s="317" t="s">
        <v>345</v>
      </c>
      <c r="E24" s="318" t="s">
        <v>545</v>
      </c>
      <c r="F24" s="248">
        <v>215</v>
      </c>
      <c r="G24" s="249">
        <v>200</v>
      </c>
      <c r="H24" s="248">
        <v>228.5</v>
      </c>
      <c r="I24" s="248" t="s">
        <v>928</v>
      </c>
      <c r="J24" s="247" t="s">
        <v>940</v>
      </c>
      <c r="K24" s="247">
        <f t="shared" ref="K24" si="24">H24-F24</f>
        <v>13.5</v>
      </c>
      <c r="L24" s="261">
        <f t="shared" ref="L24" si="25">(F24*-0.3)/100</f>
        <v>-0.64500000000000002</v>
      </c>
      <c r="M24" s="262">
        <f t="shared" ref="M24" si="26">(K24+L24)/F24</f>
        <v>5.9790697674418608E-2</v>
      </c>
      <c r="N24" s="247" t="s">
        <v>547</v>
      </c>
      <c r="O24" s="263">
        <v>45476</v>
      </c>
      <c r="P24" s="264"/>
      <c r="Q24" s="228"/>
      <c r="R24" s="54" t="s">
        <v>847</v>
      </c>
    </row>
    <row r="25" spans="1:18" ht="15" customHeight="1">
      <c r="A25" s="315">
        <v>16</v>
      </c>
      <c r="B25" s="265">
        <v>45475</v>
      </c>
      <c r="C25" s="316"/>
      <c r="D25" s="317" t="s">
        <v>442</v>
      </c>
      <c r="E25" s="318" t="s">
        <v>545</v>
      </c>
      <c r="F25" s="248">
        <v>257</v>
      </c>
      <c r="G25" s="249">
        <v>238</v>
      </c>
      <c r="H25" s="248">
        <v>271.5</v>
      </c>
      <c r="I25" s="248" t="s">
        <v>929</v>
      </c>
      <c r="J25" s="247" t="s">
        <v>968</v>
      </c>
      <c r="K25" s="247">
        <f t="shared" ref="K25" si="27">H25-F25</f>
        <v>14.5</v>
      </c>
      <c r="L25" s="261">
        <f t="shared" ref="L25" si="28">(F25*-0.3)/100</f>
        <v>-0.77099999999999991</v>
      </c>
      <c r="M25" s="262">
        <f t="shared" ref="M25" si="29">(K25+L25)/F25</f>
        <v>5.3420233463035018E-2</v>
      </c>
      <c r="N25" s="247" t="s">
        <v>547</v>
      </c>
      <c r="O25" s="263">
        <v>45481</v>
      </c>
      <c r="P25" s="264"/>
      <c r="Q25" s="228"/>
      <c r="R25" s="54" t="s">
        <v>849</v>
      </c>
    </row>
    <row r="26" spans="1:18" ht="15" customHeight="1">
      <c r="A26" s="315">
        <v>17</v>
      </c>
      <c r="B26" s="265">
        <v>45477</v>
      </c>
      <c r="C26" s="316"/>
      <c r="D26" s="317" t="s">
        <v>370</v>
      </c>
      <c r="E26" s="318" t="s">
        <v>545</v>
      </c>
      <c r="F26" s="248">
        <v>496</v>
      </c>
      <c r="G26" s="249">
        <v>468</v>
      </c>
      <c r="H26" s="248">
        <v>521.5</v>
      </c>
      <c r="I26" s="248" t="s">
        <v>946</v>
      </c>
      <c r="J26" s="247" t="s">
        <v>963</v>
      </c>
      <c r="K26" s="247">
        <f t="shared" ref="K26" si="30">H26-F26</f>
        <v>25.5</v>
      </c>
      <c r="L26" s="261">
        <f t="shared" ref="L26" si="31">(F26*-0.3)/100</f>
        <v>-1.4879999999999998</v>
      </c>
      <c r="M26" s="262">
        <f t="shared" ref="M26" si="32">(K26+L26)/F26</f>
        <v>4.8411290322580645E-2</v>
      </c>
      <c r="N26" s="247" t="s">
        <v>547</v>
      </c>
      <c r="O26" s="263">
        <v>45478</v>
      </c>
      <c r="P26" s="264"/>
      <c r="Q26" s="228"/>
      <c r="R26" s="54" t="s">
        <v>847</v>
      </c>
    </row>
    <row r="27" spans="1:18" ht="15" customHeight="1">
      <c r="A27" s="315">
        <v>18</v>
      </c>
      <c r="B27" s="265">
        <v>45477</v>
      </c>
      <c r="C27" s="316"/>
      <c r="D27" s="317" t="s">
        <v>86</v>
      </c>
      <c r="E27" s="318" t="s">
        <v>846</v>
      </c>
      <c r="F27" s="248">
        <v>700</v>
      </c>
      <c r="G27" s="249">
        <v>666</v>
      </c>
      <c r="H27" s="248">
        <v>748.5</v>
      </c>
      <c r="I27" s="248" t="s">
        <v>945</v>
      </c>
      <c r="J27" s="247" t="s">
        <v>1046</v>
      </c>
      <c r="K27" s="247">
        <f t="shared" ref="K27" si="33">H27-F27</f>
        <v>48.5</v>
      </c>
      <c r="L27" s="261">
        <f t="shared" ref="L27" si="34">(F27*-0.3)/100</f>
        <v>-2.1</v>
      </c>
      <c r="M27" s="262">
        <f t="shared" ref="M27" si="35">(K27+L27)/F27</f>
        <v>6.6285714285714281E-2</v>
      </c>
      <c r="N27" s="247" t="s">
        <v>547</v>
      </c>
      <c r="O27" s="263">
        <v>45488</v>
      </c>
      <c r="P27" s="264"/>
      <c r="Q27" s="228"/>
      <c r="R27" s="54" t="s">
        <v>847</v>
      </c>
    </row>
    <row r="28" spans="1:18" ht="15" customHeight="1">
      <c r="A28" s="315">
        <v>19</v>
      </c>
      <c r="B28" s="265">
        <v>45478</v>
      </c>
      <c r="C28" s="316"/>
      <c r="D28" s="317" t="s">
        <v>386</v>
      </c>
      <c r="E28" s="318" t="s">
        <v>545</v>
      </c>
      <c r="F28" s="248">
        <v>223</v>
      </c>
      <c r="G28" s="249">
        <v>214</v>
      </c>
      <c r="H28" s="248">
        <v>238</v>
      </c>
      <c r="I28" s="248" t="s">
        <v>950</v>
      </c>
      <c r="J28" s="247" t="s">
        <v>1002</v>
      </c>
      <c r="K28" s="247">
        <f t="shared" ref="K28:K29" si="36">H28-F28</f>
        <v>15</v>
      </c>
      <c r="L28" s="261">
        <f t="shared" ref="L28" si="37">(F28*-0.3)/100</f>
        <v>-0.66899999999999993</v>
      </c>
      <c r="M28" s="262">
        <f t="shared" ref="M28:M29" si="38">(K28+L28)/F28</f>
        <v>6.4264573991031387E-2</v>
      </c>
      <c r="N28" s="247" t="s">
        <v>547</v>
      </c>
      <c r="O28" s="263">
        <v>45484</v>
      </c>
      <c r="P28" s="264"/>
      <c r="Q28" s="228"/>
      <c r="R28" s="54" t="s">
        <v>847</v>
      </c>
    </row>
    <row r="29" spans="1:18" ht="15" customHeight="1">
      <c r="A29" s="315">
        <v>20</v>
      </c>
      <c r="B29" s="265">
        <v>45478</v>
      </c>
      <c r="C29" s="316"/>
      <c r="D29" s="317" t="s">
        <v>891</v>
      </c>
      <c r="E29" s="318" t="s">
        <v>846</v>
      </c>
      <c r="F29" s="248">
        <v>1250</v>
      </c>
      <c r="G29" s="249">
        <v>1185</v>
      </c>
      <c r="H29" s="248">
        <v>1317</v>
      </c>
      <c r="I29" s="248" t="s">
        <v>957</v>
      </c>
      <c r="J29" s="247" t="s">
        <v>640</v>
      </c>
      <c r="K29" s="247">
        <f t="shared" si="36"/>
        <v>67</v>
      </c>
      <c r="L29" s="261">
        <f>(F29*-0.3)/100</f>
        <v>-3.75</v>
      </c>
      <c r="M29" s="262">
        <f t="shared" si="38"/>
        <v>5.0599999999999999E-2</v>
      </c>
      <c r="N29" s="247" t="s">
        <v>547</v>
      </c>
      <c r="O29" s="263">
        <v>45489</v>
      </c>
      <c r="P29" s="264"/>
      <c r="Q29" s="228"/>
      <c r="R29" s="54" t="s">
        <v>847</v>
      </c>
    </row>
    <row r="30" spans="1:18" ht="15" customHeight="1">
      <c r="A30" s="315">
        <v>21</v>
      </c>
      <c r="B30" s="265">
        <v>45481</v>
      </c>
      <c r="C30" s="316"/>
      <c r="D30" s="317" t="s">
        <v>498</v>
      </c>
      <c r="E30" s="318" t="s">
        <v>545</v>
      </c>
      <c r="F30" s="248">
        <v>270</v>
      </c>
      <c r="G30" s="249">
        <v>251</v>
      </c>
      <c r="H30" s="248">
        <v>288.5</v>
      </c>
      <c r="I30" s="248" t="s">
        <v>977</v>
      </c>
      <c r="J30" s="247" t="s">
        <v>981</v>
      </c>
      <c r="K30" s="247">
        <f t="shared" ref="K30" si="39">H30-F30</f>
        <v>18.5</v>
      </c>
      <c r="L30" s="261">
        <f>(F30*-0.03)/100</f>
        <v>-8.1000000000000003E-2</v>
      </c>
      <c r="M30" s="262">
        <f t="shared" ref="M30" si="40">(K30+L30)/F30</f>
        <v>6.8218518518518526E-2</v>
      </c>
      <c r="N30" s="247" t="s">
        <v>547</v>
      </c>
      <c r="O30" s="263">
        <v>45481</v>
      </c>
      <c r="P30" s="264"/>
      <c r="Q30" s="228"/>
      <c r="R30" s="54" t="s">
        <v>848</v>
      </c>
    </row>
    <row r="31" spans="1:18" ht="15" customHeight="1">
      <c r="A31" s="315">
        <v>22</v>
      </c>
      <c r="B31" s="265">
        <v>45481</v>
      </c>
      <c r="C31" s="316"/>
      <c r="D31" s="317" t="s">
        <v>176</v>
      </c>
      <c r="E31" s="318" t="s">
        <v>545</v>
      </c>
      <c r="F31" s="248">
        <v>1660</v>
      </c>
      <c r="G31" s="249">
        <v>1530</v>
      </c>
      <c r="H31" s="248">
        <v>1735</v>
      </c>
      <c r="I31" s="248" t="s">
        <v>978</v>
      </c>
      <c r="J31" s="247" t="s">
        <v>1012</v>
      </c>
      <c r="K31" s="247">
        <f t="shared" ref="K31:K32" si="41">H31-F31</f>
        <v>75</v>
      </c>
      <c r="L31" s="261">
        <f>(F31*-0.03)/100</f>
        <v>-0.498</v>
      </c>
      <c r="M31" s="262">
        <f t="shared" ref="M31:M32" si="42">(K31+L31)/F31</f>
        <v>4.4880722891566263E-2</v>
      </c>
      <c r="N31" s="247" t="s">
        <v>547</v>
      </c>
      <c r="O31" s="263">
        <v>45488</v>
      </c>
      <c r="P31" s="264"/>
      <c r="Q31" s="228"/>
      <c r="R31" s="54" t="s">
        <v>847</v>
      </c>
    </row>
    <row r="32" spans="1:18" ht="15" customHeight="1">
      <c r="A32" s="353">
        <v>23</v>
      </c>
      <c r="B32" s="354">
        <v>45481</v>
      </c>
      <c r="C32" s="355"/>
      <c r="D32" s="356" t="s">
        <v>861</v>
      </c>
      <c r="E32" s="357" t="s">
        <v>545</v>
      </c>
      <c r="F32" s="290">
        <v>420</v>
      </c>
      <c r="G32" s="291">
        <v>398</v>
      </c>
      <c r="H32" s="290">
        <v>398</v>
      </c>
      <c r="I32" s="290" t="s">
        <v>980</v>
      </c>
      <c r="J32" s="292" t="s">
        <v>1082</v>
      </c>
      <c r="K32" s="292">
        <f t="shared" si="41"/>
        <v>-22</v>
      </c>
      <c r="L32" s="358">
        <f>(F32*-0.3)/100</f>
        <v>-1.26</v>
      </c>
      <c r="M32" s="359">
        <f t="shared" si="42"/>
        <v>-5.5380952380952385E-2</v>
      </c>
      <c r="N32" s="292" t="s">
        <v>557</v>
      </c>
      <c r="O32" s="360">
        <v>45492</v>
      </c>
      <c r="P32" s="361"/>
      <c r="Q32" s="228"/>
      <c r="R32" s="54" t="s">
        <v>847</v>
      </c>
    </row>
    <row r="33" spans="1:38" ht="15" customHeight="1">
      <c r="A33" s="315">
        <v>24</v>
      </c>
      <c r="B33" s="265">
        <v>45481</v>
      </c>
      <c r="C33" s="316"/>
      <c r="D33" s="317" t="s">
        <v>112</v>
      </c>
      <c r="E33" s="318" t="s">
        <v>545</v>
      </c>
      <c r="F33" s="248">
        <v>225</v>
      </c>
      <c r="G33" s="249">
        <v>217</v>
      </c>
      <c r="H33" s="248">
        <v>233</v>
      </c>
      <c r="I33" s="248" t="s">
        <v>950</v>
      </c>
      <c r="J33" s="247" t="s">
        <v>1006</v>
      </c>
      <c r="K33" s="247">
        <f t="shared" ref="K33" si="43">H33-F33</f>
        <v>8</v>
      </c>
      <c r="L33" s="261">
        <f>(F33*-0.3)/100</f>
        <v>-0.67500000000000004</v>
      </c>
      <c r="M33" s="262">
        <f t="shared" ref="M33" si="44">(K33+L33)/F33</f>
        <v>3.255555555555556E-2</v>
      </c>
      <c r="N33" s="247" t="s">
        <v>547</v>
      </c>
      <c r="O33" s="263">
        <v>45485</v>
      </c>
      <c r="P33" s="264"/>
      <c r="Q33" s="228"/>
      <c r="R33" s="54" t="s">
        <v>847</v>
      </c>
    </row>
    <row r="34" spans="1:38" ht="15" customHeight="1">
      <c r="A34" s="315">
        <v>25</v>
      </c>
      <c r="B34" s="265">
        <v>45482</v>
      </c>
      <c r="C34" s="316"/>
      <c r="D34" s="317" t="s">
        <v>498</v>
      </c>
      <c r="E34" s="318" t="s">
        <v>545</v>
      </c>
      <c r="F34" s="248">
        <v>268.5</v>
      </c>
      <c r="G34" s="249">
        <v>252.5</v>
      </c>
      <c r="H34" s="248">
        <v>288.5</v>
      </c>
      <c r="I34" s="248" t="s">
        <v>977</v>
      </c>
      <c r="J34" s="247" t="s">
        <v>1001</v>
      </c>
      <c r="K34" s="247">
        <f t="shared" ref="K34" si="45">H34-F34</f>
        <v>20</v>
      </c>
      <c r="L34" s="261">
        <f>(F34*-0.3)/100</f>
        <v>-0.80549999999999999</v>
      </c>
      <c r="M34" s="262">
        <f t="shared" ref="M34" si="46">(K34+L34)/F34</f>
        <v>7.1487895716945998E-2</v>
      </c>
      <c r="N34" s="247" t="s">
        <v>547</v>
      </c>
      <c r="O34" s="263">
        <v>45484</v>
      </c>
      <c r="P34" s="264"/>
      <c r="Q34" s="228"/>
      <c r="R34" s="54" t="s">
        <v>848</v>
      </c>
    </row>
    <row r="35" spans="1:38" ht="15" customHeight="1">
      <c r="A35" s="187">
        <v>26</v>
      </c>
      <c r="B35" s="184">
        <v>45483</v>
      </c>
      <c r="C35" s="188"/>
      <c r="D35" s="192" t="s">
        <v>477</v>
      </c>
      <c r="E35" s="189" t="s">
        <v>545</v>
      </c>
      <c r="F35" s="183" t="s">
        <v>987</v>
      </c>
      <c r="G35" s="185">
        <v>645</v>
      </c>
      <c r="H35" s="183"/>
      <c r="I35" s="183" t="s">
        <v>988</v>
      </c>
      <c r="J35" s="185" t="s">
        <v>546</v>
      </c>
      <c r="K35" s="185"/>
      <c r="L35" s="186"/>
      <c r="M35" s="190"/>
      <c r="N35" s="185"/>
      <c r="O35" s="191"/>
      <c r="P35" s="186">
        <f>VLOOKUP(D35,'MidCap Intra'!$B$11:$C$571,2,0)</f>
        <v>667.95</v>
      </c>
      <c r="Q35" s="228"/>
      <c r="R35" s="54" t="s">
        <v>847</v>
      </c>
    </row>
    <row r="36" spans="1:38" ht="15" customHeight="1">
      <c r="A36" s="353">
        <v>27</v>
      </c>
      <c r="B36" s="354">
        <v>45484</v>
      </c>
      <c r="C36" s="355"/>
      <c r="D36" s="356" t="s">
        <v>79</v>
      </c>
      <c r="E36" s="357" t="s">
        <v>545</v>
      </c>
      <c r="F36" s="290">
        <v>327.5</v>
      </c>
      <c r="G36" s="291">
        <v>310</v>
      </c>
      <c r="H36" s="290">
        <v>309</v>
      </c>
      <c r="I36" s="290" t="s">
        <v>1003</v>
      </c>
      <c r="J36" s="292" t="s">
        <v>1050</v>
      </c>
      <c r="K36" s="292">
        <f t="shared" ref="K36" si="47">H36-F36</f>
        <v>-18.5</v>
      </c>
      <c r="L36" s="358">
        <f>(F36*-0.3)/100</f>
        <v>-0.98250000000000004</v>
      </c>
      <c r="M36" s="359">
        <f t="shared" ref="M36" si="48">(K36+L36)/F36</f>
        <v>-5.9488549618320619E-2</v>
      </c>
      <c r="N36" s="292" t="s">
        <v>557</v>
      </c>
      <c r="O36" s="360">
        <v>45491</v>
      </c>
      <c r="P36" s="361"/>
      <c r="Q36" s="228"/>
      <c r="R36" s="54" t="s">
        <v>848</v>
      </c>
    </row>
    <row r="37" spans="1:38" ht="15" customHeight="1">
      <c r="A37" s="187">
        <v>28</v>
      </c>
      <c r="B37" s="184">
        <v>45485</v>
      </c>
      <c r="C37" s="188"/>
      <c r="D37" s="192" t="s">
        <v>829</v>
      </c>
      <c r="E37" s="189" t="s">
        <v>545</v>
      </c>
      <c r="F37" s="183" t="s">
        <v>1005</v>
      </c>
      <c r="G37" s="185">
        <v>790</v>
      </c>
      <c r="H37" s="183"/>
      <c r="I37" s="183" t="s">
        <v>899</v>
      </c>
      <c r="J37" s="185" t="s">
        <v>546</v>
      </c>
      <c r="K37" s="185"/>
      <c r="L37" s="186"/>
      <c r="M37" s="190"/>
      <c r="N37" s="185"/>
      <c r="O37" s="191"/>
      <c r="P37" s="186">
        <f>VLOOKUP(D37,'MidCap Intra'!$B$11:$C$571,2,0)</f>
        <v>847.35</v>
      </c>
      <c r="Q37" s="228"/>
    </row>
    <row r="38" spans="1:38" ht="15" customHeight="1">
      <c r="A38" s="315">
        <v>29</v>
      </c>
      <c r="B38" s="265">
        <v>45485</v>
      </c>
      <c r="C38" s="316"/>
      <c r="D38" s="317" t="s">
        <v>862</v>
      </c>
      <c r="E38" s="318" t="s">
        <v>545</v>
      </c>
      <c r="F38" s="248">
        <v>570</v>
      </c>
      <c r="G38" s="249">
        <v>535</v>
      </c>
      <c r="H38" s="248">
        <v>615</v>
      </c>
      <c r="I38" s="248" t="s">
        <v>1007</v>
      </c>
      <c r="J38" s="247" t="s">
        <v>1013</v>
      </c>
      <c r="K38" s="247">
        <f t="shared" ref="K38" si="49">H38-F38</f>
        <v>45</v>
      </c>
      <c r="L38" s="261">
        <f>(F38*-0.3)/100</f>
        <v>-1.71</v>
      </c>
      <c r="M38" s="262">
        <f t="shared" ref="M38" si="50">(K38+L38)/F38</f>
        <v>7.5947368421052625E-2</v>
      </c>
      <c r="N38" s="247" t="s">
        <v>547</v>
      </c>
      <c r="O38" s="263">
        <v>45488</v>
      </c>
      <c r="P38" s="264"/>
      <c r="Q38" s="228"/>
    </row>
    <row r="39" spans="1:38" ht="15" customHeight="1">
      <c r="A39" s="187">
        <v>30</v>
      </c>
      <c r="B39" s="184">
        <v>45488</v>
      </c>
      <c r="C39" s="188"/>
      <c r="D39" s="192" t="s">
        <v>237</v>
      </c>
      <c r="E39" s="189" t="s">
        <v>545</v>
      </c>
      <c r="F39" s="183" t="s">
        <v>1014</v>
      </c>
      <c r="G39" s="185">
        <v>1100</v>
      </c>
      <c r="H39" s="183"/>
      <c r="I39" s="183" t="s">
        <v>1015</v>
      </c>
      <c r="J39" s="185" t="s">
        <v>546</v>
      </c>
      <c r="K39" s="185"/>
      <c r="L39" s="186"/>
      <c r="M39" s="190"/>
      <c r="N39" s="185"/>
      <c r="O39" s="191"/>
      <c r="P39" s="186"/>
      <c r="Q39" s="228"/>
    </row>
    <row r="40" spans="1:38" ht="15" customHeight="1">
      <c r="A40" s="187">
        <v>31</v>
      </c>
      <c r="B40" s="184">
        <v>45488</v>
      </c>
      <c r="C40" s="188"/>
      <c r="D40" s="192" t="s">
        <v>500</v>
      </c>
      <c r="E40" s="189" t="s">
        <v>545</v>
      </c>
      <c r="F40" s="183" t="s">
        <v>1016</v>
      </c>
      <c r="G40" s="185">
        <v>3700</v>
      </c>
      <c r="H40" s="183"/>
      <c r="I40" s="183" t="s">
        <v>1017</v>
      </c>
      <c r="J40" s="185" t="s">
        <v>546</v>
      </c>
      <c r="K40" s="185"/>
      <c r="L40" s="186"/>
      <c r="M40" s="190"/>
      <c r="N40" s="185"/>
      <c r="O40" s="191"/>
      <c r="P40" s="186"/>
      <c r="Q40" s="228"/>
    </row>
    <row r="41" spans="1:38" ht="15" customHeight="1">
      <c r="A41" s="187">
        <v>32</v>
      </c>
      <c r="B41" s="184">
        <v>45489</v>
      </c>
      <c r="C41" s="188"/>
      <c r="D41" s="192" t="s">
        <v>86</v>
      </c>
      <c r="E41" s="189" t="s">
        <v>545</v>
      </c>
      <c r="F41" s="183" t="s">
        <v>1027</v>
      </c>
      <c r="G41" s="185">
        <v>680</v>
      </c>
      <c r="H41" s="183"/>
      <c r="I41" s="183" t="s">
        <v>1028</v>
      </c>
      <c r="J41" s="185" t="s">
        <v>546</v>
      </c>
      <c r="K41" s="185"/>
      <c r="L41" s="186"/>
      <c r="M41" s="190"/>
      <c r="N41" s="185"/>
      <c r="O41" s="191"/>
      <c r="P41" s="186"/>
      <c r="Q41" s="228"/>
    </row>
    <row r="42" spans="1:38" ht="15" customHeight="1">
      <c r="A42" s="187">
        <v>33</v>
      </c>
      <c r="B42" s="184">
        <v>45491</v>
      </c>
      <c r="C42" s="188"/>
      <c r="D42" s="192" t="s">
        <v>439</v>
      </c>
      <c r="E42" s="189" t="s">
        <v>545</v>
      </c>
      <c r="F42" s="183" t="s">
        <v>1048</v>
      </c>
      <c r="G42" s="185">
        <v>166</v>
      </c>
      <c r="H42" s="183"/>
      <c r="I42" s="183" t="s">
        <v>1049</v>
      </c>
      <c r="J42" s="185" t="s">
        <v>546</v>
      </c>
      <c r="K42" s="185"/>
      <c r="L42" s="186"/>
      <c r="M42" s="190"/>
      <c r="N42" s="185"/>
      <c r="O42" s="191"/>
      <c r="P42" s="186"/>
      <c r="Q42" s="228"/>
    </row>
    <row r="43" spans="1:38" ht="15" customHeight="1">
      <c r="A43" s="187">
        <v>34</v>
      </c>
      <c r="B43" s="184">
        <v>45492</v>
      </c>
      <c r="C43" s="188"/>
      <c r="D43" s="192" t="s">
        <v>67</v>
      </c>
      <c r="E43" s="189" t="s">
        <v>545</v>
      </c>
      <c r="F43" s="183" t="s">
        <v>1080</v>
      </c>
      <c r="G43" s="185">
        <v>1560</v>
      </c>
      <c r="H43" s="183"/>
      <c r="I43" s="183" t="s">
        <v>1081</v>
      </c>
      <c r="J43" s="185" t="s">
        <v>546</v>
      </c>
      <c r="K43" s="185"/>
      <c r="L43" s="186"/>
      <c r="M43" s="190"/>
      <c r="N43" s="185"/>
      <c r="O43" s="191"/>
      <c r="P43" s="186"/>
      <c r="Q43" s="228"/>
    </row>
    <row r="44" spans="1:38" ht="15" customHeight="1">
      <c r="A44" s="187"/>
      <c r="B44" s="184"/>
      <c r="C44" s="188"/>
      <c r="D44" s="192"/>
      <c r="E44" s="189"/>
      <c r="F44" s="183"/>
      <c r="G44" s="185"/>
      <c r="H44" s="183"/>
      <c r="I44" s="183"/>
      <c r="J44" s="185"/>
      <c r="K44" s="185"/>
      <c r="L44" s="186"/>
      <c r="M44" s="190"/>
      <c r="N44" s="185"/>
      <c r="O44" s="191"/>
      <c r="P44" s="186"/>
      <c r="Q44" s="228"/>
    </row>
    <row r="45" spans="1:38" ht="15" customHeight="1">
      <c r="A45" s="281"/>
      <c r="B45" s="281"/>
      <c r="C45" s="188"/>
      <c r="D45" s="192"/>
      <c r="E45" s="189"/>
      <c r="F45" s="183"/>
      <c r="G45" s="185"/>
      <c r="H45" s="183"/>
      <c r="I45" s="183"/>
      <c r="J45" s="185"/>
      <c r="K45" s="185"/>
      <c r="L45" s="186"/>
      <c r="M45" s="190"/>
      <c r="N45" s="185"/>
      <c r="O45" s="191"/>
      <c r="P45" s="186"/>
      <c r="Q45" s="228"/>
    </row>
    <row r="46" spans="1:38" ht="15" customHeight="1">
      <c r="G46" s="54"/>
      <c r="H46" s="54"/>
      <c r="I46" s="54"/>
      <c r="J46" s="54"/>
      <c r="K46" s="54"/>
      <c r="L46" s="54"/>
      <c r="M46" s="54"/>
      <c r="N46" s="54"/>
      <c r="O46" s="54"/>
      <c r="P46" s="54"/>
    </row>
    <row r="47" spans="1:38" ht="14.25" customHeight="1">
      <c r="A47" s="96"/>
      <c r="B47" s="97"/>
      <c r="C47" s="98"/>
      <c r="D47" s="99"/>
      <c r="E47" s="100"/>
      <c r="F47" s="100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102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12" customHeight="1">
      <c r="A48" s="103" t="s">
        <v>548</v>
      </c>
      <c r="B48" s="104"/>
      <c r="C48" s="105"/>
      <c r="E48" s="106"/>
      <c r="F48" s="106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ht="12" customHeight="1">
      <c r="A49" s="107" t="s">
        <v>549</v>
      </c>
      <c r="B49" s="103"/>
      <c r="C49" s="103"/>
      <c r="D49" s="103"/>
      <c r="E49" s="37"/>
      <c r="F49" s="108" t="s">
        <v>550</v>
      </c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12" customHeight="1">
      <c r="A50" s="103" t="s">
        <v>551</v>
      </c>
      <c r="B50" s="103"/>
      <c r="C50" s="103"/>
      <c r="D50" s="103" t="s">
        <v>552</v>
      </c>
      <c r="E50" s="6"/>
      <c r="F50" s="108" t="s">
        <v>553</v>
      </c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ht="12" customHeight="1">
      <c r="A51" s="103"/>
      <c r="B51" s="103"/>
      <c r="C51" s="103"/>
      <c r="D51" s="103"/>
      <c r="E51" s="6"/>
      <c r="F51" s="6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12" customHeight="1">
      <c r="A52" s="196"/>
      <c r="B52" s="196"/>
      <c r="C52" s="196"/>
      <c r="D52" s="196"/>
      <c r="E52" s="197"/>
      <c r="F52" s="197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 ht="14.25" customHeight="1">
      <c r="A53" s="103"/>
      <c r="B53" s="103"/>
      <c r="C53" s="103"/>
      <c r="D53" s="103"/>
      <c r="E53" s="6"/>
      <c r="F53" s="6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</row>
    <row r="54" spans="1:38" ht="12.75" customHeight="1">
      <c r="A54" s="115" t="s">
        <v>558</v>
      </c>
      <c r="B54" s="115"/>
      <c r="C54" s="115"/>
      <c r="D54" s="115"/>
      <c r="E54" s="6"/>
      <c r="F54" s="6"/>
      <c r="G54" s="54"/>
      <c r="H54" s="54"/>
      <c r="I54" s="54"/>
      <c r="J54" s="54"/>
      <c r="K54" s="54"/>
      <c r="L54" s="54"/>
      <c r="M54" s="54"/>
      <c r="N54" s="54"/>
      <c r="O54" s="54"/>
      <c r="P54" s="54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</row>
    <row r="55" spans="1:38" ht="38.25" customHeight="1">
      <c r="A55" s="93" t="s">
        <v>16</v>
      </c>
      <c r="B55" s="93" t="s">
        <v>521</v>
      </c>
      <c r="C55" s="93"/>
      <c r="D55" s="94" t="s">
        <v>532</v>
      </c>
      <c r="E55" s="93" t="s">
        <v>533</v>
      </c>
      <c r="F55" s="93" t="s">
        <v>534</v>
      </c>
      <c r="G55" s="93" t="s">
        <v>554</v>
      </c>
      <c r="H55" s="93" t="s">
        <v>536</v>
      </c>
      <c r="I55" s="193" t="s">
        <v>537</v>
      </c>
      <c r="J55" s="195" t="s">
        <v>538</v>
      </c>
      <c r="K55" s="194" t="s">
        <v>559</v>
      </c>
      <c r="L55" s="95" t="s">
        <v>540</v>
      </c>
      <c r="M55" s="116" t="s">
        <v>560</v>
      </c>
      <c r="N55" s="93" t="s">
        <v>561</v>
      </c>
      <c r="O55" s="92" t="s">
        <v>542</v>
      </c>
      <c r="P55" s="260" t="s">
        <v>543</v>
      </c>
      <c r="Q55" s="230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</row>
    <row r="56" spans="1:38" ht="12.75" customHeight="1">
      <c r="A56" s="248">
        <v>1</v>
      </c>
      <c r="B56" s="287">
        <v>45472</v>
      </c>
      <c r="C56" s="288"/>
      <c r="D56" s="288" t="s">
        <v>910</v>
      </c>
      <c r="E56" s="248" t="s">
        <v>556</v>
      </c>
      <c r="F56" s="248">
        <v>3917.5</v>
      </c>
      <c r="G56" s="248">
        <v>3848</v>
      </c>
      <c r="H56" s="248">
        <v>3974</v>
      </c>
      <c r="I56" s="249" t="s">
        <v>911</v>
      </c>
      <c r="J56" s="304" t="s">
        <v>927</v>
      </c>
      <c r="K56" s="303">
        <f t="shared" ref="K56" si="51">H56-F56</f>
        <v>56.5</v>
      </c>
      <c r="L56" s="305">
        <f t="shared" ref="L56:L57" si="52">(H56*N56)*0.03%</f>
        <v>208.63499999999999</v>
      </c>
      <c r="M56" s="306">
        <f t="shared" ref="M56:M57" si="53">(K56*N56)-L56</f>
        <v>9678.8649999999998</v>
      </c>
      <c r="N56" s="303">
        <v>175</v>
      </c>
      <c r="O56" s="307" t="s">
        <v>547</v>
      </c>
      <c r="P56" s="308">
        <v>45474</v>
      </c>
      <c r="Q56" s="226"/>
      <c r="R56" s="54" t="s">
        <v>847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118"/>
      <c r="AK56" s="118"/>
      <c r="AL56" s="118"/>
    </row>
    <row r="57" spans="1:38" ht="12.75" customHeight="1">
      <c r="A57" s="290">
        <v>2</v>
      </c>
      <c r="B57" s="295">
        <v>45474</v>
      </c>
      <c r="C57" s="289"/>
      <c r="D57" s="289" t="s">
        <v>916</v>
      </c>
      <c r="E57" s="290" t="s">
        <v>817</v>
      </c>
      <c r="F57" s="290">
        <v>24130</v>
      </c>
      <c r="G57" s="290">
        <v>24310</v>
      </c>
      <c r="H57" s="290">
        <v>24310</v>
      </c>
      <c r="I57" s="291" t="s">
        <v>917</v>
      </c>
      <c r="J57" s="309" t="s">
        <v>938</v>
      </c>
      <c r="K57" s="310">
        <f>F57-H57</f>
        <v>-180</v>
      </c>
      <c r="L57" s="311">
        <f t="shared" si="52"/>
        <v>182.32499999999999</v>
      </c>
      <c r="M57" s="312">
        <f t="shared" si="53"/>
        <v>-4682.3249999999998</v>
      </c>
      <c r="N57" s="310">
        <v>25</v>
      </c>
      <c r="O57" s="313" t="s">
        <v>557</v>
      </c>
      <c r="P57" s="314">
        <v>45476</v>
      </c>
      <c r="Q57" s="226"/>
      <c r="R57" s="54" t="s">
        <v>849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ht="12.75" customHeight="1">
      <c r="A58" s="319">
        <v>3</v>
      </c>
      <c r="B58" s="320">
        <v>45474</v>
      </c>
      <c r="C58" s="321"/>
      <c r="D58" s="321" t="s">
        <v>924</v>
      </c>
      <c r="E58" s="319" t="s">
        <v>556</v>
      </c>
      <c r="F58" s="319">
        <v>716</v>
      </c>
      <c r="G58" s="319">
        <v>704</v>
      </c>
      <c r="H58" s="319">
        <v>716</v>
      </c>
      <c r="I58" s="322" t="s">
        <v>925</v>
      </c>
      <c r="J58" s="323" t="s">
        <v>939</v>
      </c>
      <c r="K58" s="324">
        <f t="shared" ref="K58" si="54">H58-F58</f>
        <v>0</v>
      </c>
      <c r="L58" s="325">
        <f t="shared" ref="L58" si="55">(H58*N58)*0.03%</f>
        <v>214.79999999999998</v>
      </c>
      <c r="M58" s="326">
        <f t="shared" ref="M58" si="56">(K58*N58)-L58</f>
        <v>-214.79999999999998</v>
      </c>
      <c r="N58" s="324">
        <v>1000</v>
      </c>
      <c r="O58" s="327" t="s">
        <v>557</v>
      </c>
      <c r="P58" s="328">
        <v>45476</v>
      </c>
      <c r="Q58" s="226"/>
      <c r="R58" s="54" t="s">
        <v>849</v>
      </c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2.75" customHeight="1">
      <c r="A59" s="290">
        <v>4</v>
      </c>
      <c r="B59" s="295">
        <v>45474</v>
      </c>
      <c r="C59" s="289"/>
      <c r="D59" s="289" t="s">
        <v>900</v>
      </c>
      <c r="E59" s="290" t="s">
        <v>556</v>
      </c>
      <c r="F59" s="290">
        <v>2840</v>
      </c>
      <c r="G59" s="290">
        <v>2802</v>
      </c>
      <c r="H59" s="290">
        <v>2802</v>
      </c>
      <c r="I59" s="291" t="s">
        <v>926</v>
      </c>
      <c r="J59" s="309" t="s">
        <v>930</v>
      </c>
      <c r="K59" s="310">
        <f t="shared" ref="K59:K60" si="57">H59-F59</f>
        <v>-38</v>
      </c>
      <c r="L59" s="311">
        <f t="shared" ref="L59:L60" si="58">(H59*N59)*0.03%</f>
        <v>252.17999999999998</v>
      </c>
      <c r="M59" s="312">
        <f t="shared" ref="M59:M60" si="59">(K59*N59)-L59</f>
        <v>-11652.18</v>
      </c>
      <c r="N59" s="310">
        <v>300</v>
      </c>
      <c r="O59" s="313" t="s">
        <v>557</v>
      </c>
      <c r="P59" s="314">
        <v>45475</v>
      </c>
      <c r="Q59" s="226"/>
      <c r="R59" s="54" t="s">
        <v>849</v>
      </c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ht="12.75" customHeight="1">
      <c r="A60" s="248">
        <v>5</v>
      </c>
      <c r="B60" s="287">
        <v>45478</v>
      </c>
      <c r="C60" s="288"/>
      <c r="D60" s="288" t="s">
        <v>953</v>
      </c>
      <c r="E60" s="248" t="s">
        <v>556</v>
      </c>
      <c r="F60" s="248">
        <v>1512</v>
      </c>
      <c r="G60" s="248">
        <v>1495</v>
      </c>
      <c r="H60" s="248">
        <v>1526</v>
      </c>
      <c r="I60" s="329" t="s">
        <v>954</v>
      </c>
      <c r="J60" s="304" t="s">
        <v>966</v>
      </c>
      <c r="K60" s="303">
        <f t="shared" si="57"/>
        <v>14</v>
      </c>
      <c r="L60" s="305">
        <f t="shared" si="58"/>
        <v>297.57</v>
      </c>
      <c r="M60" s="306">
        <f t="shared" si="59"/>
        <v>8802.43</v>
      </c>
      <c r="N60" s="303">
        <v>650</v>
      </c>
      <c r="O60" s="307" t="s">
        <v>547</v>
      </c>
      <c r="P60" s="308">
        <v>45481</v>
      </c>
      <c r="Q60" s="226"/>
      <c r="R60" s="54" t="s">
        <v>847</v>
      </c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ht="12.75" customHeight="1">
      <c r="A61" s="248">
        <v>6</v>
      </c>
      <c r="B61" s="287">
        <v>45478</v>
      </c>
      <c r="C61" s="288"/>
      <c r="D61" s="288" t="s">
        <v>955</v>
      </c>
      <c r="E61" s="248" t="s">
        <v>556</v>
      </c>
      <c r="F61" s="248">
        <v>2398</v>
      </c>
      <c r="G61" s="248">
        <v>2370</v>
      </c>
      <c r="H61" s="248">
        <v>2422.5</v>
      </c>
      <c r="I61" s="249" t="s">
        <v>956</v>
      </c>
      <c r="J61" s="304" t="s">
        <v>972</v>
      </c>
      <c r="K61" s="303">
        <f t="shared" ref="K61:K62" si="60">H61-F61</f>
        <v>24.5</v>
      </c>
      <c r="L61" s="305">
        <f t="shared" ref="L61:L62" si="61">(H61*N61)*0.03%</f>
        <v>272.53125</v>
      </c>
      <c r="M61" s="306">
        <f t="shared" ref="M61:M62" si="62">(K61*N61)-L61</f>
        <v>8914.96875</v>
      </c>
      <c r="N61" s="303">
        <v>375</v>
      </c>
      <c r="O61" s="307" t="s">
        <v>547</v>
      </c>
      <c r="P61" s="308">
        <v>45481</v>
      </c>
      <c r="Q61" s="226"/>
      <c r="R61" s="54" t="s">
        <v>849</v>
      </c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 ht="12.75" customHeight="1">
      <c r="A62" s="290">
        <v>7</v>
      </c>
      <c r="B62" s="295">
        <v>45481</v>
      </c>
      <c r="C62" s="289"/>
      <c r="D62" s="289" t="s">
        <v>969</v>
      </c>
      <c r="E62" s="290" t="s">
        <v>556</v>
      </c>
      <c r="F62" s="290">
        <v>4555</v>
      </c>
      <c r="G62" s="290">
        <v>4495</v>
      </c>
      <c r="H62" s="290">
        <v>4502.5</v>
      </c>
      <c r="I62" s="290" t="s">
        <v>970</v>
      </c>
      <c r="J62" s="309" t="s">
        <v>973</v>
      </c>
      <c r="K62" s="310">
        <f t="shared" si="60"/>
        <v>-52.5</v>
      </c>
      <c r="L62" s="311">
        <f t="shared" si="61"/>
        <v>270.14999999999998</v>
      </c>
      <c r="M62" s="312">
        <f t="shared" si="62"/>
        <v>-10770.15</v>
      </c>
      <c r="N62" s="310">
        <v>200</v>
      </c>
      <c r="O62" s="313" t="s">
        <v>557</v>
      </c>
      <c r="P62" s="314">
        <v>45481</v>
      </c>
      <c r="Q62" s="226"/>
      <c r="R62" s="54" t="s">
        <v>849</v>
      </c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ht="12.75" customHeight="1">
      <c r="A63" s="290">
        <v>8</v>
      </c>
      <c r="B63" s="295">
        <v>45481</v>
      </c>
      <c r="C63" s="289"/>
      <c r="D63" s="289" t="s">
        <v>953</v>
      </c>
      <c r="E63" s="290" t="s">
        <v>556</v>
      </c>
      <c r="F63" s="290">
        <v>1511</v>
      </c>
      <c r="G63" s="290">
        <v>1496</v>
      </c>
      <c r="H63" s="290">
        <v>1496</v>
      </c>
      <c r="I63" s="290" t="s">
        <v>971</v>
      </c>
      <c r="J63" s="309" t="s">
        <v>979</v>
      </c>
      <c r="K63" s="310">
        <f t="shared" ref="K63" si="63">H63-F63</f>
        <v>-15</v>
      </c>
      <c r="L63" s="311">
        <f t="shared" ref="L63" si="64">(H63*N63)*0.03%</f>
        <v>291.71999999999997</v>
      </c>
      <c r="M63" s="312">
        <f t="shared" ref="M63" si="65">(K63*N63)-L63</f>
        <v>-10041.719999999999</v>
      </c>
      <c r="N63" s="310">
        <v>650</v>
      </c>
      <c r="O63" s="313" t="s">
        <v>557</v>
      </c>
      <c r="P63" s="314">
        <v>45481</v>
      </c>
      <c r="Q63" s="226"/>
      <c r="R63" s="54" t="s">
        <v>847</v>
      </c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ht="12.75" customHeight="1">
      <c r="A64" s="335">
        <v>9</v>
      </c>
      <c r="B64" s="336">
        <v>45481</v>
      </c>
      <c r="C64" s="337"/>
      <c r="D64" s="337" t="s">
        <v>974</v>
      </c>
      <c r="E64" s="335" t="s">
        <v>556</v>
      </c>
      <c r="F64" s="335">
        <v>2377</v>
      </c>
      <c r="G64" s="335">
        <v>2349</v>
      </c>
      <c r="H64" s="335">
        <v>2349</v>
      </c>
      <c r="I64" s="335" t="s">
        <v>975</v>
      </c>
      <c r="J64" s="338" t="s">
        <v>976</v>
      </c>
      <c r="K64" s="339">
        <f t="shared" ref="K64:K65" si="66">H64-F64</f>
        <v>-28</v>
      </c>
      <c r="L64" s="340">
        <f t="shared" ref="L64:L65" si="67">(H64*N64)*0.03%</f>
        <v>258.62489999999997</v>
      </c>
      <c r="M64" s="341">
        <f t="shared" ref="M64:M65" si="68">(K64*N64)-L64</f>
        <v>-10534.624900000001</v>
      </c>
      <c r="N64" s="339">
        <v>367</v>
      </c>
      <c r="O64" s="342" t="s">
        <v>557</v>
      </c>
      <c r="P64" s="343">
        <v>45481</v>
      </c>
      <c r="Q64" s="226"/>
      <c r="R64" s="54" t="s">
        <v>849</v>
      </c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2.75" customHeight="1">
      <c r="A65" s="248">
        <v>10</v>
      </c>
      <c r="B65" s="287">
        <v>45483</v>
      </c>
      <c r="C65" s="288"/>
      <c r="D65" s="288" t="s">
        <v>989</v>
      </c>
      <c r="E65" s="248" t="s">
        <v>556</v>
      </c>
      <c r="F65" s="248">
        <v>2601</v>
      </c>
      <c r="G65" s="248">
        <v>2568</v>
      </c>
      <c r="H65" s="248">
        <v>2630</v>
      </c>
      <c r="I65" s="248" t="s">
        <v>990</v>
      </c>
      <c r="J65" s="284" t="s">
        <v>934</v>
      </c>
      <c r="K65" s="247">
        <f t="shared" si="66"/>
        <v>29</v>
      </c>
      <c r="L65" s="285">
        <f t="shared" si="67"/>
        <v>236.7</v>
      </c>
      <c r="M65" s="286">
        <f t="shared" si="68"/>
        <v>8463.2999999999993</v>
      </c>
      <c r="N65" s="247">
        <v>300</v>
      </c>
      <c r="O65" s="284" t="s">
        <v>547</v>
      </c>
      <c r="P65" s="287">
        <v>45485</v>
      </c>
      <c r="Q65" s="226"/>
      <c r="R65" s="54" t="s">
        <v>848</v>
      </c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 ht="12.75" customHeight="1">
      <c r="A66" s="344">
        <v>11</v>
      </c>
      <c r="B66" s="345">
        <v>45483</v>
      </c>
      <c r="C66" s="346"/>
      <c r="D66" s="346" t="s">
        <v>993</v>
      </c>
      <c r="E66" s="344" t="s">
        <v>556</v>
      </c>
      <c r="F66" s="344">
        <v>448.5</v>
      </c>
      <c r="G66" s="344">
        <v>442</v>
      </c>
      <c r="H66" s="344">
        <v>453.5</v>
      </c>
      <c r="I66" s="344" t="s">
        <v>994</v>
      </c>
      <c r="J66" s="304" t="s">
        <v>995</v>
      </c>
      <c r="K66" s="347">
        <f t="shared" ref="K66" si="69">H66-F66</f>
        <v>5</v>
      </c>
      <c r="L66" s="348">
        <f t="shared" ref="L66" si="70">(H66*N66)*0.03%</f>
        <v>217.67999999999998</v>
      </c>
      <c r="M66" s="349">
        <f t="shared" ref="M66" si="71">(K66*N66)-L66</f>
        <v>7782.32</v>
      </c>
      <c r="N66" s="347">
        <v>1600</v>
      </c>
      <c r="O66" s="350" t="s">
        <v>547</v>
      </c>
      <c r="P66" s="351">
        <v>45483</v>
      </c>
      <c r="Q66" s="226"/>
      <c r="R66" s="54" t="s">
        <v>847</v>
      </c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ht="12.75" customHeight="1">
      <c r="A67" s="248">
        <v>12</v>
      </c>
      <c r="B67" s="287">
        <v>45483</v>
      </c>
      <c r="C67" s="288"/>
      <c r="D67" s="288" t="s">
        <v>916</v>
      </c>
      <c r="E67" s="248" t="s">
        <v>556</v>
      </c>
      <c r="F67" s="248">
        <v>24260</v>
      </c>
      <c r="G67" s="248">
        <v>24170</v>
      </c>
      <c r="H67" s="248">
        <v>24330</v>
      </c>
      <c r="I67" s="248" t="s">
        <v>992</v>
      </c>
      <c r="J67" s="304" t="s">
        <v>728</v>
      </c>
      <c r="K67" s="303">
        <f t="shared" ref="K67:K68" si="72">H67-F67</f>
        <v>70</v>
      </c>
      <c r="L67" s="305">
        <f t="shared" ref="L67:L68" si="73">(H67*N67)*0.03%</f>
        <v>182.47499999999999</v>
      </c>
      <c r="M67" s="306">
        <f t="shared" ref="M67:M68" si="74">(K67*N67)-L67</f>
        <v>1567.5250000000001</v>
      </c>
      <c r="N67" s="303">
        <v>25</v>
      </c>
      <c r="O67" s="307" t="s">
        <v>547</v>
      </c>
      <c r="P67" s="308">
        <v>45483</v>
      </c>
      <c r="Q67" s="226"/>
      <c r="R67" s="54" t="s">
        <v>847</v>
      </c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118"/>
      <c r="AK67" s="118"/>
      <c r="AL67" s="118"/>
    </row>
    <row r="68" spans="1:38" ht="12.75" customHeight="1">
      <c r="A68" s="290">
        <v>13</v>
      </c>
      <c r="B68" s="295">
        <v>45483</v>
      </c>
      <c r="C68" s="289"/>
      <c r="D68" s="289" t="s">
        <v>1029</v>
      </c>
      <c r="E68" s="290" t="s">
        <v>556</v>
      </c>
      <c r="F68" s="290">
        <v>40625</v>
      </c>
      <c r="G68" s="290">
        <v>39900</v>
      </c>
      <c r="H68" s="290">
        <v>39875</v>
      </c>
      <c r="I68" s="291" t="s">
        <v>1030</v>
      </c>
      <c r="J68" s="338" t="s">
        <v>1051</v>
      </c>
      <c r="K68" s="339">
        <f t="shared" si="72"/>
        <v>-750</v>
      </c>
      <c r="L68" s="340">
        <f t="shared" si="73"/>
        <v>179.43749999999997</v>
      </c>
      <c r="M68" s="341">
        <f t="shared" si="74"/>
        <v>-11429.4375</v>
      </c>
      <c r="N68" s="339">
        <v>15</v>
      </c>
      <c r="O68" s="342" t="s">
        <v>557</v>
      </c>
      <c r="P68" s="343">
        <v>45491</v>
      </c>
      <c r="Q68" s="226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 ht="12.75" customHeight="1">
      <c r="A69" s="183"/>
      <c r="B69" s="231"/>
      <c r="C69" s="227"/>
      <c r="D69" s="227"/>
      <c r="E69" s="183"/>
      <c r="F69" s="183"/>
      <c r="G69" s="183"/>
      <c r="H69" s="183"/>
      <c r="I69" s="185"/>
      <c r="J69" s="185"/>
      <c r="K69" s="183"/>
      <c r="L69" s="186"/>
      <c r="M69" s="273"/>
      <c r="N69" s="183"/>
      <c r="O69" s="185"/>
      <c r="P69" s="231"/>
      <c r="Q69" s="226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ht="12.75" customHeight="1">
      <c r="A70" s="183"/>
      <c r="B70" s="231"/>
      <c r="C70" s="227"/>
      <c r="D70" s="227"/>
      <c r="E70" s="183"/>
      <c r="F70" s="183"/>
      <c r="G70" s="183"/>
      <c r="H70" s="183"/>
      <c r="I70" s="185"/>
      <c r="J70" s="185"/>
      <c r="K70" s="183"/>
      <c r="L70" s="186"/>
      <c r="M70" s="273"/>
      <c r="N70" s="183"/>
      <c r="O70" s="185"/>
      <c r="P70" s="231"/>
      <c r="Q70" s="226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118"/>
      <c r="AK70" s="118"/>
      <c r="AL70" s="118"/>
    </row>
    <row r="71" spans="1:38" s="268" customFormat="1" ht="12.75" customHeight="1">
      <c r="A71" s="183"/>
      <c r="B71" s="231"/>
      <c r="C71" s="227"/>
      <c r="D71" s="227"/>
      <c r="E71" s="183"/>
      <c r="F71" s="183"/>
      <c r="G71" s="183"/>
      <c r="H71" s="183"/>
      <c r="I71" s="185"/>
      <c r="J71" s="185"/>
      <c r="K71" s="183"/>
      <c r="L71" s="186"/>
      <c r="M71" s="273"/>
      <c r="N71" s="183"/>
      <c r="O71" s="185"/>
      <c r="P71" s="231"/>
      <c r="Q71" s="226"/>
      <c r="R71" s="266"/>
      <c r="S71" s="266"/>
      <c r="T71" s="266"/>
      <c r="U71" s="266"/>
      <c r="V71" s="266"/>
      <c r="W71" s="266"/>
      <c r="X71" s="266"/>
      <c r="Y71" s="266"/>
      <c r="Z71" s="266"/>
      <c r="AA71" s="266"/>
      <c r="AB71" s="266"/>
      <c r="AC71" s="266"/>
      <c r="AD71" s="266"/>
      <c r="AE71" s="266"/>
      <c r="AF71" s="266"/>
      <c r="AG71" s="266"/>
      <c r="AH71" s="266"/>
      <c r="AI71" s="266"/>
      <c r="AJ71" s="267"/>
      <c r="AK71" s="267"/>
      <c r="AL71" s="267"/>
    </row>
    <row r="72" spans="1:38" s="268" customFormat="1" ht="15" customHeight="1">
      <c r="A72" s="267"/>
      <c r="B72" s="226"/>
      <c r="C72" s="269"/>
      <c r="D72" s="269"/>
      <c r="E72" s="267"/>
      <c r="F72" s="267"/>
      <c r="G72" s="267"/>
      <c r="H72" s="267"/>
      <c r="I72" s="270"/>
      <c r="J72" s="270"/>
      <c r="K72" s="267"/>
      <c r="L72" s="271"/>
      <c r="M72" s="272"/>
      <c r="N72" s="267"/>
      <c r="O72" s="270"/>
      <c r="P72" s="226"/>
      <c r="R72" s="266"/>
      <c r="S72" s="266"/>
      <c r="T72" s="266"/>
      <c r="U72" s="266"/>
      <c r="V72" s="266"/>
      <c r="W72" s="266"/>
      <c r="X72" s="266"/>
      <c r="Y72" s="266"/>
      <c r="Z72" s="266"/>
      <c r="AA72" s="266"/>
      <c r="AB72" s="266"/>
      <c r="AC72" s="266"/>
      <c r="AD72" s="266"/>
      <c r="AE72" s="266"/>
      <c r="AF72" s="266"/>
      <c r="AG72" s="266"/>
      <c r="AH72" s="266"/>
      <c r="AI72" s="266"/>
    </row>
    <row r="73" spans="1:38" ht="12.75" customHeight="1">
      <c r="A73" s="118"/>
      <c r="B73" s="120"/>
      <c r="C73" s="117"/>
      <c r="D73" s="117"/>
      <c r="E73" s="118"/>
      <c r="F73" s="118"/>
      <c r="G73" s="118"/>
      <c r="H73" s="121"/>
      <c r="I73" s="121"/>
      <c r="J73" s="121"/>
      <c r="K73" s="117"/>
      <c r="L73" s="118"/>
      <c r="M73" s="118"/>
      <c r="N73" s="118"/>
      <c r="O73" s="121"/>
      <c r="P73" s="121"/>
      <c r="Q73" s="121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118"/>
      <c r="AK73" s="118"/>
      <c r="AL73" s="118"/>
    </row>
    <row r="74" spans="1:38">
      <c r="A74" s="122" t="s">
        <v>562</v>
      </c>
      <c r="B74" s="122"/>
      <c r="C74" s="122"/>
      <c r="D74" s="122"/>
      <c r="E74" s="123"/>
      <c r="F74" s="101"/>
      <c r="G74" s="101"/>
      <c r="H74" s="101"/>
      <c r="I74" s="101"/>
      <c r="J74" s="1"/>
      <c r="K74" s="6"/>
      <c r="L74" s="6"/>
      <c r="M74" s="6"/>
      <c r="N74" s="1"/>
      <c r="O74" s="1"/>
      <c r="P74" s="37"/>
      <c r="Q74" s="37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37"/>
      <c r="AK74" s="37"/>
      <c r="AL74" s="37"/>
    </row>
    <row r="75" spans="1:38" ht="38.25">
      <c r="A75" s="93" t="s">
        <v>16</v>
      </c>
      <c r="B75" s="93" t="s">
        <v>521</v>
      </c>
      <c r="C75" s="93"/>
      <c r="D75" s="94" t="s">
        <v>532</v>
      </c>
      <c r="E75" s="93" t="s">
        <v>533</v>
      </c>
      <c r="F75" s="93" t="s">
        <v>534</v>
      </c>
      <c r="G75" s="93" t="s">
        <v>554</v>
      </c>
      <c r="H75" s="93" t="s">
        <v>536</v>
      </c>
      <c r="I75" s="93" t="s">
        <v>537</v>
      </c>
      <c r="J75" s="92" t="s">
        <v>538</v>
      </c>
      <c r="K75" s="92" t="s">
        <v>563</v>
      </c>
      <c r="L75" s="95" t="s">
        <v>540</v>
      </c>
      <c r="M75" s="116" t="s">
        <v>560</v>
      </c>
      <c r="N75" s="93" t="s">
        <v>561</v>
      </c>
      <c r="O75" s="93" t="s">
        <v>542</v>
      </c>
      <c r="P75" s="94" t="s">
        <v>543</v>
      </c>
      <c r="Q75" s="229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37"/>
      <c r="AK75" s="37"/>
      <c r="AL75" s="37"/>
    </row>
    <row r="76" spans="1:38" ht="12.75" customHeight="1">
      <c r="A76" s="248">
        <v>1</v>
      </c>
      <c r="B76" s="287">
        <v>45471</v>
      </c>
      <c r="C76" s="288"/>
      <c r="D76" s="288" t="s">
        <v>915</v>
      </c>
      <c r="E76" s="248" t="s">
        <v>817</v>
      </c>
      <c r="F76" s="248">
        <v>96</v>
      </c>
      <c r="G76" s="248">
        <v>130</v>
      </c>
      <c r="H76" s="248">
        <v>74</v>
      </c>
      <c r="I76" s="249" t="s">
        <v>914</v>
      </c>
      <c r="J76" s="284" t="s">
        <v>936</v>
      </c>
      <c r="K76" s="247">
        <f>F76-H76</f>
        <v>22</v>
      </c>
      <c r="L76" s="285">
        <v>50</v>
      </c>
      <c r="M76" s="286">
        <f t="shared" ref="M76" si="75">(K76*N76)-L76</f>
        <v>500</v>
      </c>
      <c r="N76" s="247">
        <v>25</v>
      </c>
      <c r="O76" s="284" t="s">
        <v>547</v>
      </c>
      <c r="P76" s="287">
        <v>45475</v>
      </c>
      <c r="Q76" s="226"/>
      <c r="R76" s="54" t="s">
        <v>849</v>
      </c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  <c r="AE76" s="54"/>
      <c r="AF76" s="37"/>
      <c r="AG76" s="119"/>
      <c r="AH76" s="117"/>
      <c r="AI76" s="117"/>
      <c r="AJ76" s="118"/>
      <c r="AK76" s="118"/>
      <c r="AL76" s="118"/>
    </row>
    <row r="77" spans="1:38" ht="12.75" customHeight="1">
      <c r="A77" s="290">
        <v>2</v>
      </c>
      <c r="B77" s="295">
        <v>45474</v>
      </c>
      <c r="C77" s="289"/>
      <c r="D77" s="289" t="s">
        <v>921</v>
      </c>
      <c r="E77" s="290" t="s">
        <v>556</v>
      </c>
      <c r="F77" s="290">
        <v>220</v>
      </c>
      <c r="G77" s="290">
        <v>140</v>
      </c>
      <c r="H77" s="290">
        <v>165</v>
      </c>
      <c r="I77" s="291" t="s">
        <v>922</v>
      </c>
      <c r="J77" s="296" t="s">
        <v>923</v>
      </c>
      <c r="K77" s="292">
        <f t="shared" ref="K77" si="76">H77-F77</f>
        <v>-55</v>
      </c>
      <c r="L77" s="293">
        <v>50</v>
      </c>
      <c r="M77" s="294">
        <f t="shared" ref="M77" si="77">(K77*N77)-L77</f>
        <v>-875</v>
      </c>
      <c r="N77" s="292">
        <v>15</v>
      </c>
      <c r="O77" s="296" t="s">
        <v>557</v>
      </c>
      <c r="P77" s="295">
        <v>45474</v>
      </c>
      <c r="Q77" s="226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  <c r="AE77" s="54"/>
      <c r="AF77" s="37"/>
      <c r="AG77" s="119"/>
      <c r="AH77" s="117"/>
      <c r="AI77" s="117"/>
      <c r="AJ77" s="118"/>
      <c r="AK77" s="118"/>
      <c r="AL77" s="118"/>
    </row>
    <row r="78" spans="1:38" ht="12.75" customHeight="1">
      <c r="A78" s="290">
        <v>3</v>
      </c>
      <c r="B78" s="295">
        <v>45475</v>
      </c>
      <c r="C78" s="289"/>
      <c r="D78" s="289" t="s">
        <v>933</v>
      </c>
      <c r="E78" s="290" t="s">
        <v>556</v>
      </c>
      <c r="F78" s="290">
        <v>30</v>
      </c>
      <c r="G78" s="290">
        <v>0</v>
      </c>
      <c r="H78" s="290">
        <v>15.5</v>
      </c>
      <c r="I78" s="291" t="s">
        <v>888</v>
      </c>
      <c r="J78" s="296" t="s">
        <v>937</v>
      </c>
      <c r="K78" s="292">
        <f t="shared" ref="K78" si="78">H78-F78</f>
        <v>-14.5</v>
      </c>
      <c r="L78" s="293">
        <v>50</v>
      </c>
      <c r="M78" s="294">
        <f t="shared" ref="M78:M79" si="79">(K78*N78)-L78</f>
        <v>-630</v>
      </c>
      <c r="N78" s="292">
        <v>40</v>
      </c>
      <c r="O78" s="296" t="s">
        <v>557</v>
      </c>
      <c r="P78" s="295">
        <v>45475</v>
      </c>
      <c r="Q78" s="226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  <c r="AE78" s="54"/>
      <c r="AF78" s="37"/>
      <c r="AG78" s="119"/>
      <c r="AH78" s="117"/>
      <c r="AI78" s="117"/>
      <c r="AJ78" s="118"/>
      <c r="AK78" s="118"/>
      <c r="AL78" s="118"/>
    </row>
    <row r="79" spans="1:38" ht="12.75" customHeight="1">
      <c r="A79" s="248">
        <v>4</v>
      </c>
      <c r="B79" s="287">
        <v>45476</v>
      </c>
      <c r="C79" s="288"/>
      <c r="D79" s="288" t="s">
        <v>915</v>
      </c>
      <c r="E79" s="248" t="s">
        <v>817</v>
      </c>
      <c r="F79" s="248">
        <v>103</v>
      </c>
      <c r="G79" s="248">
        <v>135</v>
      </c>
      <c r="H79" s="248">
        <v>71.5</v>
      </c>
      <c r="I79" s="249" t="s">
        <v>914</v>
      </c>
      <c r="J79" s="284" t="s">
        <v>949</v>
      </c>
      <c r="K79" s="247">
        <f>F79-H79</f>
        <v>31.5</v>
      </c>
      <c r="L79" s="285">
        <v>50</v>
      </c>
      <c r="M79" s="286">
        <f t="shared" si="79"/>
        <v>737.5</v>
      </c>
      <c r="N79" s="247">
        <v>25</v>
      </c>
      <c r="O79" s="284" t="s">
        <v>547</v>
      </c>
      <c r="P79" s="287">
        <v>45478</v>
      </c>
      <c r="Q79" s="226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  <c r="AE79" s="54"/>
      <c r="AF79" s="37"/>
      <c r="AG79" s="119"/>
      <c r="AH79" s="117"/>
      <c r="AI79" s="117"/>
      <c r="AJ79" s="118"/>
      <c r="AK79" s="118"/>
      <c r="AL79" s="118"/>
    </row>
    <row r="80" spans="1:38" ht="12.75" customHeight="1">
      <c r="A80" s="248">
        <v>5</v>
      </c>
      <c r="B80" s="287">
        <v>45476</v>
      </c>
      <c r="C80" s="288"/>
      <c r="D80" s="288" t="s">
        <v>941</v>
      </c>
      <c r="E80" s="248" t="s">
        <v>556</v>
      </c>
      <c r="F80" s="248">
        <v>145</v>
      </c>
      <c r="G80" s="248">
        <v>30</v>
      </c>
      <c r="H80" s="248">
        <v>235</v>
      </c>
      <c r="I80" s="249" t="s">
        <v>942</v>
      </c>
      <c r="J80" s="284" t="s">
        <v>943</v>
      </c>
      <c r="K80" s="247">
        <f>H80-F80</f>
        <v>90</v>
      </c>
      <c r="L80" s="285">
        <v>50</v>
      </c>
      <c r="M80" s="286">
        <f t="shared" ref="M80" si="80">(K80*N80)-L80</f>
        <v>1300</v>
      </c>
      <c r="N80" s="247">
        <v>15</v>
      </c>
      <c r="O80" s="284" t="s">
        <v>547</v>
      </c>
      <c r="P80" s="287">
        <v>45476</v>
      </c>
      <c r="Q80" s="226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  <c r="AE80" s="54"/>
      <c r="AF80" s="37"/>
      <c r="AG80" s="119"/>
      <c r="AH80" s="117"/>
      <c r="AI80" s="117"/>
      <c r="AJ80" s="118"/>
      <c r="AK80" s="118"/>
      <c r="AL80" s="118"/>
    </row>
    <row r="81" spans="1:38" ht="12.75" customHeight="1">
      <c r="A81" s="248">
        <v>6</v>
      </c>
      <c r="B81" s="287">
        <v>45476</v>
      </c>
      <c r="C81" s="288"/>
      <c r="D81" s="288" t="s">
        <v>941</v>
      </c>
      <c r="E81" s="248" t="s">
        <v>556</v>
      </c>
      <c r="F81" s="248">
        <v>80</v>
      </c>
      <c r="G81" s="248">
        <v>0</v>
      </c>
      <c r="H81" s="248">
        <v>135</v>
      </c>
      <c r="I81" s="249" t="s">
        <v>944</v>
      </c>
      <c r="J81" s="284" t="s">
        <v>682</v>
      </c>
      <c r="K81" s="247">
        <f>H81-F81</f>
        <v>55</v>
      </c>
      <c r="L81" s="285">
        <v>50</v>
      </c>
      <c r="M81" s="286">
        <f t="shared" ref="M81" si="81">(K81*N81)-L81</f>
        <v>775</v>
      </c>
      <c r="N81" s="247">
        <v>15</v>
      </c>
      <c r="O81" s="284" t="s">
        <v>547</v>
      </c>
      <c r="P81" s="287">
        <v>45476</v>
      </c>
      <c r="Q81" s="226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  <c r="AE81" s="54"/>
      <c r="AF81" s="37"/>
      <c r="AG81" s="119"/>
      <c r="AH81" s="117"/>
      <c r="AI81" s="117"/>
      <c r="AJ81" s="118"/>
      <c r="AK81" s="118"/>
      <c r="AL81" s="118"/>
    </row>
    <row r="82" spans="1:38" ht="12.75" customHeight="1">
      <c r="A82" s="248">
        <v>7</v>
      </c>
      <c r="B82" s="287">
        <v>45478</v>
      </c>
      <c r="C82" s="288"/>
      <c r="D82" s="288" t="s">
        <v>951</v>
      </c>
      <c r="E82" s="248" t="s">
        <v>556</v>
      </c>
      <c r="F82" s="248">
        <v>142</v>
      </c>
      <c r="G82" s="248">
        <v>90</v>
      </c>
      <c r="H82" s="248">
        <v>172</v>
      </c>
      <c r="I82" s="249" t="s">
        <v>952</v>
      </c>
      <c r="J82" s="284" t="s">
        <v>765</v>
      </c>
      <c r="K82" s="247">
        <f>H82-F82</f>
        <v>30</v>
      </c>
      <c r="L82" s="285">
        <v>50</v>
      </c>
      <c r="M82" s="286">
        <f t="shared" ref="M82" si="82">(K82*N82)-L82</f>
        <v>700</v>
      </c>
      <c r="N82" s="247">
        <v>25</v>
      </c>
      <c r="O82" s="284" t="s">
        <v>547</v>
      </c>
      <c r="P82" s="287">
        <v>45478</v>
      </c>
      <c r="Q82" s="226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  <c r="AE82" s="54"/>
      <c r="AF82" s="37"/>
      <c r="AG82" s="119"/>
      <c r="AH82" s="117"/>
      <c r="AI82" s="117"/>
      <c r="AJ82" s="118"/>
      <c r="AK82" s="118"/>
      <c r="AL82" s="118"/>
    </row>
    <row r="83" spans="1:38" ht="12.75" customHeight="1">
      <c r="A83" s="248">
        <v>8</v>
      </c>
      <c r="B83" s="287">
        <v>45478</v>
      </c>
      <c r="C83" s="288"/>
      <c r="D83" s="288" t="s">
        <v>958</v>
      </c>
      <c r="E83" s="248" t="s">
        <v>556</v>
      </c>
      <c r="F83" s="248">
        <v>137.5</v>
      </c>
      <c r="G83" s="248">
        <v>85</v>
      </c>
      <c r="H83" s="248">
        <v>160</v>
      </c>
      <c r="I83" s="249" t="s">
        <v>952</v>
      </c>
      <c r="J83" s="284" t="s">
        <v>959</v>
      </c>
      <c r="K83" s="247">
        <f>H83-F83</f>
        <v>22.5</v>
      </c>
      <c r="L83" s="285">
        <v>50</v>
      </c>
      <c r="M83" s="286">
        <f t="shared" ref="M83:M84" si="83">(K83*N83)-L83</f>
        <v>512.5</v>
      </c>
      <c r="N83" s="247">
        <v>25</v>
      </c>
      <c r="O83" s="284" t="s">
        <v>547</v>
      </c>
      <c r="P83" s="287">
        <v>45478</v>
      </c>
      <c r="Q83" s="226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  <c r="AE83" s="54"/>
      <c r="AF83" s="37"/>
      <c r="AG83" s="119"/>
      <c r="AH83" s="117"/>
      <c r="AI83" s="117"/>
      <c r="AJ83" s="118"/>
      <c r="AK83" s="118"/>
      <c r="AL83" s="118"/>
    </row>
    <row r="84" spans="1:38" ht="12.75" customHeight="1">
      <c r="A84" s="290">
        <v>9</v>
      </c>
      <c r="B84" s="295">
        <v>45478</v>
      </c>
      <c r="C84" s="289"/>
      <c r="D84" s="289" t="s">
        <v>960</v>
      </c>
      <c r="E84" s="290" t="s">
        <v>817</v>
      </c>
      <c r="F84" s="290">
        <v>103</v>
      </c>
      <c r="G84" s="290">
        <v>135</v>
      </c>
      <c r="H84" s="290">
        <v>135</v>
      </c>
      <c r="I84" s="291" t="s">
        <v>914</v>
      </c>
      <c r="J84" s="296" t="s">
        <v>983</v>
      </c>
      <c r="K84" s="292">
        <f>F84-H84</f>
        <v>-32</v>
      </c>
      <c r="L84" s="293">
        <v>50</v>
      </c>
      <c r="M84" s="294">
        <f t="shared" si="83"/>
        <v>-850</v>
      </c>
      <c r="N84" s="292">
        <v>25</v>
      </c>
      <c r="O84" s="296" t="s">
        <v>557</v>
      </c>
      <c r="P84" s="295">
        <v>45482</v>
      </c>
      <c r="Q84" s="226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  <c r="AG84" s="119"/>
      <c r="AH84" s="117"/>
      <c r="AI84" s="117"/>
      <c r="AJ84" s="118"/>
      <c r="AK84" s="118"/>
      <c r="AL84" s="118"/>
    </row>
    <row r="85" spans="1:38" ht="12.75" customHeight="1">
      <c r="A85" s="290">
        <v>10</v>
      </c>
      <c r="B85" s="295">
        <v>45478</v>
      </c>
      <c r="C85" s="289"/>
      <c r="D85" s="289" t="s">
        <v>961</v>
      </c>
      <c r="E85" s="290" t="s">
        <v>556</v>
      </c>
      <c r="F85" s="290">
        <v>260</v>
      </c>
      <c r="G85" s="290">
        <v>160</v>
      </c>
      <c r="H85" s="290">
        <v>160</v>
      </c>
      <c r="I85" s="291" t="s">
        <v>962</v>
      </c>
      <c r="J85" s="296" t="s">
        <v>965</v>
      </c>
      <c r="K85" s="292">
        <f t="shared" ref="K85" si="84">H85-F85</f>
        <v>-100</v>
      </c>
      <c r="L85" s="293">
        <v>50</v>
      </c>
      <c r="M85" s="294">
        <f t="shared" ref="M85:M86" si="85">(K85*N85)-L85</f>
        <v>-1550</v>
      </c>
      <c r="N85" s="292">
        <v>15</v>
      </c>
      <c r="O85" s="296" t="s">
        <v>557</v>
      </c>
      <c r="P85" s="295">
        <v>45481</v>
      </c>
      <c r="Q85" s="226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  <c r="AG85" s="119"/>
      <c r="AH85" s="117"/>
      <c r="AI85" s="117"/>
      <c r="AJ85" s="118"/>
      <c r="AK85" s="118"/>
      <c r="AL85" s="118"/>
    </row>
    <row r="86" spans="1:38" ht="12.75" customHeight="1">
      <c r="A86" s="248">
        <v>11</v>
      </c>
      <c r="B86" s="287">
        <v>45483</v>
      </c>
      <c r="C86" s="288"/>
      <c r="D86" s="288" t="s">
        <v>951</v>
      </c>
      <c r="E86" s="248" t="s">
        <v>556</v>
      </c>
      <c r="F86" s="248">
        <v>81</v>
      </c>
      <c r="G86" s="248">
        <v>40</v>
      </c>
      <c r="H86" s="248">
        <v>99.5</v>
      </c>
      <c r="I86" s="249" t="s">
        <v>991</v>
      </c>
      <c r="J86" s="284" t="s">
        <v>981</v>
      </c>
      <c r="K86" s="247">
        <f>H86-F86</f>
        <v>18.5</v>
      </c>
      <c r="L86" s="285">
        <v>50</v>
      </c>
      <c r="M86" s="286">
        <f t="shared" si="85"/>
        <v>412.5</v>
      </c>
      <c r="N86" s="247">
        <v>25</v>
      </c>
      <c r="O86" s="284" t="s">
        <v>547</v>
      </c>
      <c r="P86" s="287">
        <v>45483</v>
      </c>
      <c r="Q86" s="226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  <c r="AG86" s="119"/>
      <c r="AH86" s="117"/>
      <c r="AI86" s="117"/>
      <c r="AJ86" s="118"/>
      <c r="AK86" s="118"/>
      <c r="AL86" s="118"/>
    </row>
    <row r="87" spans="1:38" ht="12.75" customHeight="1">
      <c r="A87" s="290">
        <v>12</v>
      </c>
      <c r="B87" s="295">
        <v>45483</v>
      </c>
      <c r="C87" s="289"/>
      <c r="D87" s="289" t="s">
        <v>996</v>
      </c>
      <c r="E87" s="290" t="s">
        <v>556</v>
      </c>
      <c r="F87" s="290">
        <v>72.5</v>
      </c>
      <c r="G87" s="290">
        <v>0</v>
      </c>
      <c r="H87" s="290">
        <v>10</v>
      </c>
      <c r="I87" s="291" t="s">
        <v>997</v>
      </c>
      <c r="J87" s="296" t="s">
        <v>998</v>
      </c>
      <c r="K87" s="292">
        <f t="shared" ref="K87" si="86">H87-F87</f>
        <v>-62.5</v>
      </c>
      <c r="L87" s="293">
        <v>50</v>
      </c>
      <c r="M87" s="294">
        <f t="shared" ref="M87:M88" si="87">(K87*N87)-L87</f>
        <v>-987.5</v>
      </c>
      <c r="N87" s="292">
        <v>15</v>
      </c>
      <c r="O87" s="296" t="s">
        <v>557</v>
      </c>
      <c r="P87" s="295">
        <v>45483</v>
      </c>
      <c r="Q87" s="226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  <c r="AG87" s="119"/>
      <c r="AH87" s="117"/>
      <c r="AI87" s="117"/>
      <c r="AJ87" s="118"/>
      <c r="AK87" s="118"/>
      <c r="AL87" s="118"/>
    </row>
    <row r="88" spans="1:38" ht="12.75" customHeight="1">
      <c r="A88" s="290">
        <v>13</v>
      </c>
      <c r="B88" s="295">
        <v>45489</v>
      </c>
      <c r="C88" s="289"/>
      <c r="D88" s="289" t="s">
        <v>1025</v>
      </c>
      <c r="E88" s="290" t="s">
        <v>556</v>
      </c>
      <c r="F88" s="290">
        <v>52.5</v>
      </c>
      <c r="G88" s="290">
        <v>0</v>
      </c>
      <c r="H88" s="290">
        <v>18</v>
      </c>
      <c r="I88" s="291" t="s">
        <v>1026</v>
      </c>
      <c r="J88" s="296" t="s">
        <v>1047</v>
      </c>
      <c r="K88" s="292">
        <f>H88-F88</f>
        <v>-34.5</v>
      </c>
      <c r="L88" s="293">
        <v>50</v>
      </c>
      <c r="M88" s="294">
        <f t="shared" si="87"/>
        <v>-912.5</v>
      </c>
      <c r="N88" s="292">
        <v>25</v>
      </c>
      <c r="O88" s="296" t="s">
        <v>557</v>
      </c>
      <c r="P88" s="295">
        <v>45491</v>
      </c>
      <c r="Q88" s="226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297"/>
      <c r="B89" s="298"/>
      <c r="C89" s="299"/>
      <c r="D89" s="299"/>
      <c r="E89" s="297"/>
      <c r="F89" s="297"/>
      <c r="G89" s="297"/>
      <c r="H89" s="297"/>
      <c r="I89" s="300"/>
      <c r="J89" s="300"/>
      <c r="K89" s="297"/>
      <c r="L89" s="301"/>
      <c r="M89" s="302"/>
      <c r="N89" s="297"/>
      <c r="O89" s="300"/>
      <c r="P89" s="298"/>
      <c r="Q89" s="226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ht="12.75" customHeight="1">
      <c r="A90" s="297"/>
      <c r="B90" s="298"/>
      <c r="C90" s="299"/>
      <c r="D90" s="299"/>
      <c r="E90" s="297"/>
      <c r="F90" s="297"/>
      <c r="G90" s="297"/>
      <c r="H90" s="297"/>
      <c r="I90" s="300"/>
      <c r="J90" s="300"/>
      <c r="K90" s="297"/>
      <c r="L90" s="301"/>
      <c r="M90" s="302"/>
      <c r="N90" s="297"/>
      <c r="O90" s="300"/>
      <c r="P90" s="298"/>
      <c r="Q90" s="226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119"/>
      <c r="AH90" s="117"/>
      <c r="AI90" s="117"/>
      <c r="AJ90" s="118"/>
      <c r="AK90" s="118"/>
      <c r="AL90" s="118"/>
    </row>
    <row r="91" spans="1:38" s="243" customFormat="1" ht="12.75" customHeight="1">
      <c r="A91" s="297"/>
      <c r="B91" s="298"/>
      <c r="C91" s="299"/>
      <c r="D91" s="299"/>
      <c r="E91" s="297"/>
      <c r="F91" s="297"/>
      <c r="G91" s="297"/>
      <c r="H91" s="297"/>
      <c r="I91" s="300"/>
      <c r="J91" s="300"/>
      <c r="K91" s="297"/>
      <c r="L91" s="301"/>
      <c r="M91" s="302"/>
      <c r="N91" s="297"/>
      <c r="O91" s="300"/>
      <c r="P91" s="298"/>
      <c r="Q91" s="239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242"/>
      <c r="AH91" s="240"/>
      <c r="AI91" s="240"/>
      <c r="AJ91" s="241"/>
      <c r="AK91" s="241"/>
      <c r="AL91" s="241"/>
    </row>
    <row r="92" spans="1:38" ht="38.25" customHeight="1">
      <c r="A92" s="91" t="s">
        <v>568</v>
      </c>
      <c r="B92" s="124"/>
      <c r="C92" s="124"/>
      <c r="D92" s="125"/>
      <c r="E92" s="109"/>
      <c r="F92" s="6"/>
      <c r="G92" s="6"/>
      <c r="H92" s="110"/>
      <c r="I92" s="126"/>
      <c r="J92" s="1"/>
      <c r="K92" s="6"/>
      <c r="L92" s="6"/>
      <c r="M92" s="6"/>
      <c r="N92" s="1"/>
      <c r="O92" s="1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1"/>
      <c r="AH92" s="1"/>
      <c r="AI92" s="1"/>
      <c r="AJ92" s="6"/>
      <c r="AK92" s="1"/>
    </row>
    <row r="93" spans="1:38" ht="38.25">
      <c r="A93" s="92" t="s">
        <v>16</v>
      </c>
      <c r="B93" s="93" t="s">
        <v>521</v>
      </c>
      <c r="C93" s="93"/>
      <c r="D93" s="94" t="s">
        <v>532</v>
      </c>
      <c r="E93" s="93" t="s">
        <v>533</v>
      </c>
      <c r="F93" s="93" t="s">
        <v>534</v>
      </c>
      <c r="G93" s="93" t="s">
        <v>535</v>
      </c>
      <c r="H93" s="93" t="s">
        <v>536</v>
      </c>
      <c r="I93" s="93" t="s">
        <v>537</v>
      </c>
      <c r="J93" s="92" t="s">
        <v>538</v>
      </c>
      <c r="K93" s="113" t="s">
        <v>555</v>
      </c>
      <c r="L93" s="114" t="s">
        <v>540</v>
      </c>
      <c r="M93" s="95" t="s">
        <v>541</v>
      </c>
      <c r="N93" s="93" t="s">
        <v>542</v>
      </c>
      <c r="O93" s="94" t="s">
        <v>543</v>
      </c>
      <c r="P93" s="193" t="s">
        <v>544</v>
      </c>
      <c r="Q93" s="195" t="s">
        <v>812</v>
      </c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37"/>
      <c r="AH93" s="37"/>
      <c r="AI93" s="37"/>
      <c r="AJ93" s="37"/>
      <c r="AK93" s="37"/>
      <c r="AL93" s="37"/>
    </row>
    <row r="94" spans="1:38" ht="12.75" customHeight="1">
      <c r="A94" s="183">
        <v>1</v>
      </c>
      <c r="B94" s="184">
        <v>45356</v>
      </c>
      <c r="C94" s="227"/>
      <c r="D94" s="227" t="s">
        <v>295</v>
      </c>
      <c r="E94" s="183" t="s">
        <v>846</v>
      </c>
      <c r="F94" s="183">
        <v>38.94</v>
      </c>
      <c r="G94" s="183">
        <v>34.64</v>
      </c>
      <c r="H94" s="183"/>
      <c r="I94" s="183" t="s">
        <v>886</v>
      </c>
      <c r="J94" s="183" t="s">
        <v>546</v>
      </c>
      <c r="K94" s="183"/>
      <c r="L94" s="245"/>
      <c r="M94" s="246"/>
      <c r="N94" s="183"/>
      <c r="O94" s="231"/>
      <c r="P94" s="186">
        <f>VLOOKUP(D94,'MidCap Intra'!$B$11:$C$571,2,0)</f>
        <v>36.979999999999997</v>
      </c>
      <c r="Q94" s="244"/>
      <c r="R94" s="54" t="s">
        <v>847</v>
      </c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</row>
    <row r="95" spans="1:38" ht="12.75" customHeight="1">
      <c r="A95" s="248">
        <v>2</v>
      </c>
      <c r="B95" s="265">
        <v>45477</v>
      </c>
      <c r="C95" s="288"/>
      <c r="D95" s="288" t="s">
        <v>862</v>
      </c>
      <c r="E95" s="248" t="s">
        <v>545</v>
      </c>
      <c r="F95" s="248">
        <v>540</v>
      </c>
      <c r="G95" s="248">
        <v>489</v>
      </c>
      <c r="H95" s="248">
        <v>604</v>
      </c>
      <c r="I95" s="248" t="s">
        <v>947</v>
      </c>
      <c r="J95" s="247" t="s">
        <v>967</v>
      </c>
      <c r="K95" s="247">
        <f t="shared" ref="K95" si="88">H95-F95</f>
        <v>64</v>
      </c>
      <c r="L95" s="261">
        <f t="shared" ref="L95" si="89">(F95*-0.3)/100</f>
        <v>-1.62</v>
      </c>
      <c r="M95" s="262">
        <f t="shared" ref="M95" si="90">(K95+L95)/F95</f>
        <v>0.11551851851851852</v>
      </c>
      <c r="N95" s="247" t="s">
        <v>547</v>
      </c>
      <c r="O95" s="263">
        <v>45481</v>
      </c>
      <c r="P95" s="264"/>
      <c r="Q95" s="244"/>
      <c r="R95" s="54" t="s">
        <v>847</v>
      </c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</row>
    <row r="96" spans="1:38" ht="12.75" customHeight="1">
      <c r="A96" s="183"/>
      <c r="B96" s="184"/>
      <c r="C96" s="227"/>
      <c r="D96" s="227"/>
      <c r="E96" s="183"/>
      <c r="F96" s="183"/>
      <c r="G96" s="183"/>
      <c r="H96" s="183"/>
      <c r="I96" s="183"/>
      <c r="J96" s="183"/>
      <c r="K96" s="183"/>
      <c r="L96" s="245"/>
      <c r="M96" s="246"/>
      <c r="N96" s="183"/>
      <c r="O96" s="231"/>
      <c r="P96" s="186"/>
      <c r="Q96" s="244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</row>
    <row r="97" spans="1:32" ht="12.75" customHeight="1">
      <c r="A97" s="183"/>
      <c r="B97" s="184"/>
      <c r="C97" s="227"/>
      <c r="D97" s="227"/>
      <c r="E97" s="183"/>
      <c r="F97" s="183"/>
      <c r="G97" s="183"/>
      <c r="H97" s="183"/>
      <c r="I97" s="183"/>
      <c r="J97" s="183"/>
      <c r="K97" s="183"/>
      <c r="L97" s="245"/>
      <c r="M97" s="246"/>
      <c r="N97" s="183"/>
      <c r="O97" s="231"/>
      <c r="P97" s="184"/>
      <c r="Q97" s="244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</row>
    <row r="98" spans="1:32" ht="12.75" customHeight="1">
      <c r="A98" s="103" t="s">
        <v>548</v>
      </c>
      <c r="B98" s="103"/>
      <c r="C98" s="103"/>
      <c r="D98" s="54"/>
      <c r="E98" s="37"/>
      <c r="F98" s="108" t="s">
        <v>550</v>
      </c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</row>
    <row r="99" spans="1:32" ht="12.75" customHeight="1">
      <c r="A99" s="107" t="s">
        <v>549</v>
      </c>
      <c r="B99" s="103"/>
      <c r="C99" s="103"/>
      <c r="D99" s="54"/>
      <c r="E99" s="37"/>
      <c r="F99" s="108" t="s">
        <v>553</v>
      </c>
      <c r="G99" s="54"/>
      <c r="H99" s="54" t="s">
        <v>570</v>
      </c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</row>
    <row r="100" spans="1:32" ht="12.75" customHeight="1">
      <c r="A100" s="54"/>
      <c r="B100" s="54"/>
      <c r="C100" s="103"/>
      <c r="D100" s="54"/>
      <c r="E100" s="37"/>
      <c r="F100" s="108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</row>
    <row r="101" spans="1:32" ht="12.75" customHeight="1">
      <c r="A101" s="54"/>
      <c r="B101" s="54"/>
      <c r="C101" s="103"/>
      <c r="D101" s="54"/>
      <c r="E101" s="37"/>
      <c r="F101" s="108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2" ht="12.75" customHeight="1">
      <c r="A102" s="54"/>
      <c r="B102" s="54"/>
      <c r="C102" s="103"/>
      <c r="D102" s="54"/>
      <c r="E102" s="37"/>
      <c r="F102" s="108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2" ht="12.75" customHeight="1">
      <c r="A103" s="54"/>
      <c r="B103" s="54"/>
      <c r="C103" s="103"/>
      <c r="D103" s="54"/>
      <c r="E103" s="37"/>
      <c r="F103" s="108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2" ht="12.75" customHeight="1">
      <c r="A104" s="54"/>
      <c r="B104" s="54"/>
      <c r="C104" s="103"/>
      <c r="D104" s="54"/>
      <c r="E104" s="37"/>
      <c r="F104" s="108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2" ht="12.75" customHeight="1">
      <c r="A105" s="54"/>
      <c r="B105" s="54"/>
      <c r="C105" s="103"/>
      <c r="D105" s="54"/>
      <c r="E105" s="37"/>
      <c r="F105" s="108"/>
      <c r="G105" s="54"/>
      <c r="H105" s="37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2" ht="12.75" customHeight="1">
      <c r="A106" s="54"/>
      <c r="B106" s="54"/>
      <c r="C106" s="103"/>
      <c r="D106" s="54"/>
      <c r="E106" s="37"/>
      <c r="F106" s="108"/>
      <c r="G106" s="54"/>
      <c r="H106" s="37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2" ht="12.75" customHeight="1">
      <c r="A107" s="54"/>
      <c r="B107" s="54"/>
      <c r="C107" s="97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2" ht="38.25" customHeight="1">
      <c r="A108" s="37"/>
      <c r="B108" s="127" t="s">
        <v>571</v>
      </c>
      <c r="C108" s="127"/>
      <c r="D108" s="54"/>
      <c r="E108" s="127"/>
      <c r="F108" s="6"/>
      <c r="G108" s="6"/>
      <c r="H108" s="111"/>
      <c r="I108" s="6"/>
      <c r="J108" s="111"/>
      <c r="K108" s="112"/>
      <c r="L108" s="6"/>
      <c r="M108" s="6"/>
      <c r="N108" s="1"/>
      <c r="O108" s="54"/>
      <c r="P108" s="54"/>
      <c r="Q108" s="198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2" ht="12.75" customHeight="1">
      <c r="A109" s="92" t="s">
        <v>16</v>
      </c>
      <c r="B109" s="93" t="s">
        <v>521</v>
      </c>
      <c r="C109" s="93"/>
      <c r="D109" s="94" t="s">
        <v>532</v>
      </c>
      <c r="E109" s="93" t="s">
        <v>533</v>
      </c>
      <c r="F109" s="93" t="s">
        <v>534</v>
      </c>
      <c r="G109" s="93" t="s">
        <v>572</v>
      </c>
      <c r="H109" s="93" t="s">
        <v>573</v>
      </c>
      <c r="I109" s="93" t="s">
        <v>537</v>
      </c>
      <c r="J109" s="128" t="s">
        <v>538</v>
      </c>
      <c r="K109" s="93" t="s">
        <v>539</v>
      </c>
      <c r="L109" s="93" t="s">
        <v>574</v>
      </c>
      <c r="M109" s="93" t="s">
        <v>542</v>
      </c>
      <c r="N109" s="94" t="s">
        <v>543</v>
      </c>
      <c r="O109" s="54"/>
      <c r="P109" s="54"/>
      <c r="Q109" s="198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2" ht="12.75" customHeight="1">
      <c r="A110" s="129">
        <v>1</v>
      </c>
      <c r="B110" s="130">
        <v>41579</v>
      </c>
      <c r="C110" s="130"/>
      <c r="D110" s="131" t="s">
        <v>575</v>
      </c>
      <c r="E110" s="132" t="s">
        <v>545</v>
      </c>
      <c r="F110" s="133">
        <v>82</v>
      </c>
      <c r="G110" s="132" t="s">
        <v>576</v>
      </c>
      <c r="H110" s="132">
        <v>100</v>
      </c>
      <c r="I110" s="134">
        <v>100</v>
      </c>
      <c r="J110" s="135" t="s">
        <v>577</v>
      </c>
      <c r="K110" s="136">
        <f t="shared" ref="K110:K141" si="91">H110-F110</f>
        <v>18</v>
      </c>
      <c r="L110" s="137">
        <f t="shared" ref="L110:L141" si="92">K110/F110</f>
        <v>0.21951219512195122</v>
      </c>
      <c r="M110" s="132" t="s">
        <v>547</v>
      </c>
      <c r="N110" s="138">
        <v>42657</v>
      </c>
      <c r="O110" s="54"/>
      <c r="P110" s="54"/>
      <c r="Q110" s="198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2" ht="12.75" customHeight="1">
      <c r="A111" s="129">
        <v>2</v>
      </c>
      <c r="B111" s="130">
        <v>41794</v>
      </c>
      <c r="C111" s="130"/>
      <c r="D111" s="131" t="s">
        <v>578</v>
      </c>
      <c r="E111" s="132" t="s">
        <v>556</v>
      </c>
      <c r="F111" s="133">
        <v>257</v>
      </c>
      <c r="G111" s="132" t="s">
        <v>576</v>
      </c>
      <c r="H111" s="132">
        <v>300</v>
      </c>
      <c r="I111" s="134">
        <v>300</v>
      </c>
      <c r="J111" s="135" t="s">
        <v>577</v>
      </c>
      <c r="K111" s="136">
        <f t="shared" si="91"/>
        <v>43</v>
      </c>
      <c r="L111" s="137">
        <f t="shared" si="92"/>
        <v>0.16731517509727625</v>
      </c>
      <c r="M111" s="132" t="s">
        <v>547</v>
      </c>
      <c r="N111" s="138">
        <v>41822</v>
      </c>
      <c r="O111" s="54"/>
      <c r="P111" s="54"/>
      <c r="Q111" s="198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2" ht="12.75" customHeight="1">
      <c r="A112" s="129">
        <v>3</v>
      </c>
      <c r="B112" s="130">
        <v>41828</v>
      </c>
      <c r="C112" s="130"/>
      <c r="D112" s="131" t="s">
        <v>579</v>
      </c>
      <c r="E112" s="132" t="s">
        <v>556</v>
      </c>
      <c r="F112" s="133">
        <v>393</v>
      </c>
      <c r="G112" s="132" t="s">
        <v>576</v>
      </c>
      <c r="H112" s="132">
        <v>468</v>
      </c>
      <c r="I112" s="134">
        <v>468</v>
      </c>
      <c r="J112" s="135" t="s">
        <v>577</v>
      </c>
      <c r="K112" s="136">
        <f t="shared" si="91"/>
        <v>75</v>
      </c>
      <c r="L112" s="137">
        <f t="shared" si="92"/>
        <v>0.19083969465648856</v>
      </c>
      <c r="M112" s="132" t="s">
        <v>547</v>
      </c>
      <c r="N112" s="138">
        <v>41863</v>
      </c>
      <c r="O112" s="54"/>
      <c r="P112" s="54"/>
      <c r="Q112" s="198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9">
        <v>4</v>
      </c>
      <c r="B113" s="130">
        <v>41857</v>
      </c>
      <c r="C113" s="130"/>
      <c r="D113" s="131" t="s">
        <v>580</v>
      </c>
      <c r="E113" s="132" t="s">
        <v>556</v>
      </c>
      <c r="F113" s="133">
        <v>205</v>
      </c>
      <c r="G113" s="132" t="s">
        <v>576</v>
      </c>
      <c r="H113" s="132">
        <v>275</v>
      </c>
      <c r="I113" s="134">
        <v>250</v>
      </c>
      <c r="J113" s="135" t="s">
        <v>577</v>
      </c>
      <c r="K113" s="136">
        <f t="shared" si="91"/>
        <v>70</v>
      </c>
      <c r="L113" s="137">
        <f t="shared" si="92"/>
        <v>0.34146341463414637</v>
      </c>
      <c r="M113" s="132" t="s">
        <v>547</v>
      </c>
      <c r="N113" s="138">
        <v>41962</v>
      </c>
      <c r="O113" s="54"/>
      <c r="P113" s="54"/>
      <c r="Q113" s="198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9">
        <v>5</v>
      </c>
      <c r="B114" s="130">
        <v>41886</v>
      </c>
      <c r="C114" s="130"/>
      <c r="D114" s="131" t="s">
        <v>581</v>
      </c>
      <c r="E114" s="132" t="s">
        <v>556</v>
      </c>
      <c r="F114" s="133">
        <v>162</v>
      </c>
      <c r="G114" s="132" t="s">
        <v>576</v>
      </c>
      <c r="H114" s="132">
        <v>190</v>
      </c>
      <c r="I114" s="134">
        <v>190</v>
      </c>
      <c r="J114" s="135" t="s">
        <v>577</v>
      </c>
      <c r="K114" s="136">
        <f t="shared" si="91"/>
        <v>28</v>
      </c>
      <c r="L114" s="137">
        <f t="shared" si="92"/>
        <v>0.1728395061728395</v>
      </c>
      <c r="M114" s="132" t="s">
        <v>547</v>
      </c>
      <c r="N114" s="138">
        <v>42006</v>
      </c>
      <c r="O114" s="54"/>
      <c r="P114" s="54"/>
      <c r="Q114" s="198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9">
        <v>6</v>
      </c>
      <c r="B115" s="130">
        <v>41886</v>
      </c>
      <c r="C115" s="130"/>
      <c r="D115" s="131" t="s">
        <v>582</v>
      </c>
      <c r="E115" s="132" t="s">
        <v>556</v>
      </c>
      <c r="F115" s="133">
        <v>75</v>
      </c>
      <c r="G115" s="132" t="s">
        <v>576</v>
      </c>
      <c r="H115" s="132">
        <v>91.5</v>
      </c>
      <c r="I115" s="134" t="s">
        <v>569</v>
      </c>
      <c r="J115" s="135" t="s">
        <v>583</v>
      </c>
      <c r="K115" s="136">
        <f t="shared" si="91"/>
        <v>16.5</v>
      </c>
      <c r="L115" s="137">
        <f t="shared" si="92"/>
        <v>0.22</v>
      </c>
      <c r="M115" s="132" t="s">
        <v>547</v>
      </c>
      <c r="N115" s="138">
        <v>41954</v>
      </c>
      <c r="O115" s="54"/>
      <c r="P115" s="54"/>
      <c r="Q115" s="198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9">
        <v>7</v>
      </c>
      <c r="B116" s="130">
        <v>41913</v>
      </c>
      <c r="C116" s="130"/>
      <c r="D116" s="131" t="s">
        <v>584</v>
      </c>
      <c r="E116" s="132" t="s">
        <v>556</v>
      </c>
      <c r="F116" s="133">
        <v>850</v>
      </c>
      <c r="G116" s="132" t="s">
        <v>576</v>
      </c>
      <c r="H116" s="132">
        <v>982.5</v>
      </c>
      <c r="I116" s="134">
        <v>1050</v>
      </c>
      <c r="J116" s="135" t="s">
        <v>585</v>
      </c>
      <c r="K116" s="136">
        <f t="shared" si="91"/>
        <v>132.5</v>
      </c>
      <c r="L116" s="137">
        <f t="shared" si="92"/>
        <v>0.15588235294117647</v>
      </c>
      <c r="M116" s="132" t="s">
        <v>547</v>
      </c>
      <c r="N116" s="138">
        <v>42039</v>
      </c>
      <c r="O116" s="54"/>
      <c r="P116" s="54"/>
      <c r="Q116" s="198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9">
        <v>8</v>
      </c>
      <c r="B117" s="130">
        <v>41913</v>
      </c>
      <c r="C117" s="130"/>
      <c r="D117" s="131" t="s">
        <v>586</v>
      </c>
      <c r="E117" s="132" t="s">
        <v>556</v>
      </c>
      <c r="F117" s="133">
        <v>475</v>
      </c>
      <c r="G117" s="132" t="s">
        <v>576</v>
      </c>
      <c r="H117" s="132">
        <v>515</v>
      </c>
      <c r="I117" s="134">
        <v>600</v>
      </c>
      <c r="J117" s="135" t="s">
        <v>587</v>
      </c>
      <c r="K117" s="136">
        <f t="shared" si="91"/>
        <v>40</v>
      </c>
      <c r="L117" s="137">
        <f t="shared" si="92"/>
        <v>8.4210526315789472E-2</v>
      </c>
      <c r="M117" s="132" t="s">
        <v>547</v>
      </c>
      <c r="N117" s="138">
        <v>41939</v>
      </c>
      <c r="O117" s="54"/>
      <c r="P117" s="54"/>
      <c r="Q117" s="198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9">
        <v>9</v>
      </c>
      <c r="B118" s="130">
        <v>41913</v>
      </c>
      <c r="C118" s="130"/>
      <c r="D118" s="131" t="s">
        <v>588</v>
      </c>
      <c r="E118" s="132" t="s">
        <v>556</v>
      </c>
      <c r="F118" s="133">
        <v>86</v>
      </c>
      <c r="G118" s="132" t="s">
        <v>576</v>
      </c>
      <c r="H118" s="132">
        <v>99</v>
      </c>
      <c r="I118" s="134">
        <v>140</v>
      </c>
      <c r="J118" s="135" t="s">
        <v>589</v>
      </c>
      <c r="K118" s="136">
        <f t="shared" si="91"/>
        <v>13</v>
      </c>
      <c r="L118" s="137">
        <f t="shared" si="92"/>
        <v>0.15116279069767441</v>
      </c>
      <c r="M118" s="132" t="s">
        <v>547</v>
      </c>
      <c r="N118" s="138">
        <v>41939</v>
      </c>
      <c r="O118" s="54"/>
      <c r="P118" s="54"/>
      <c r="Q118" s="198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9">
        <v>10</v>
      </c>
      <c r="B119" s="130">
        <v>41926</v>
      </c>
      <c r="C119" s="130"/>
      <c r="D119" s="131" t="s">
        <v>590</v>
      </c>
      <c r="E119" s="132" t="s">
        <v>556</v>
      </c>
      <c r="F119" s="133">
        <v>496.6</v>
      </c>
      <c r="G119" s="132" t="s">
        <v>576</v>
      </c>
      <c r="H119" s="132">
        <v>621</v>
      </c>
      <c r="I119" s="134">
        <v>580</v>
      </c>
      <c r="J119" s="135" t="s">
        <v>577</v>
      </c>
      <c r="K119" s="136">
        <f t="shared" si="91"/>
        <v>124.39999999999998</v>
      </c>
      <c r="L119" s="137">
        <f t="shared" si="92"/>
        <v>0.25050342327829234</v>
      </c>
      <c r="M119" s="132" t="s">
        <v>547</v>
      </c>
      <c r="N119" s="138">
        <v>42605</v>
      </c>
      <c r="O119" s="54"/>
      <c r="P119" s="54"/>
      <c r="Q119" s="198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9">
        <v>11</v>
      </c>
      <c r="B120" s="130">
        <v>41926</v>
      </c>
      <c r="C120" s="130"/>
      <c r="D120" s="131" t="s">
        <v>591</v>
      </c>
      <c r="E120" s="132" t="s">
        <v>556</v>
      </c>
      <c r="F120" s="133">
        <v>2481.9</v>
      </c>
      <c r="G120" s="132" t="s">
        <v>576</v>
      </c>
      <c r="H120" s="132">
        <v>2840</v>
      </c>
      <c r="I120" s="134">
        <v>2870</v>
      </c>
      <c r="J120" s="135" t="s">
        <v>592</v>
      </c>
      <c r="K120" s="136">
        <f t="shared" si="91"/>
        <v>358.09999999999991</v>
      </c>
      <c r="L120" s="137">
        <f t="shared" si="92"/>
        <v>0.14428462065353154</v>
      </c>
      <c r="M120" s="132" t="s">
        <v>547</v>
      </c>
      <c r="N120" s="138">
        <v>42017</v>
      </c>
      <c r="O120" s="54"/>
      <c r="P120" s="54"/>
      <c r="Q120" s="198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9">
        <v>12</v>
      </c>
      <c r="B121" s="130">
        <v>41928</v>
      </c>
      <c r="C121" s="130"/>
      <c r="D121" s="131" t="s">
        <v>593</v>
      </c>
      <c r="E121" s="132" t="s">
        <v>556</v>
      </c>
      <c r="F121" s="133">
        <v>84.5</v>
      </c>
      <c r="G121" s="132" t="s">
        <v>576</v>
      </c>
      <c r="H121" s="132">
        <v>93</v>
      </c>
      <c r="I121" s="134">
        <v>110</v>
      </c>
      <c r="J121" s="135" t="s">
        <v>594</v>
      </c>
      <c r="K121" s="136">
        <f t="shared" si="91"/>
        <v>8.5</v>
      </c>
      <c r="L121" s="137">
        <f t="shared" si="92"/>
        <v>0.10059171597633136</v>
      </c>
      <c r="M121" s="132" t="s">
        <v>547</v>
      </c>
      <c r="N121" s="138">
        <v>41939</v>
      </c>
      <c r="O121" s="54"/>
      <c r="P121" s="54"/>
      <c r="Q121" s="198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9">
        <v>13</v>
      </c>
      <c r="B122" s="130">
        <v>41928</v>
      </c>
      <c r="C122" s="130"/>
      <c r="D122" s="131" t="s">
        <v>595</v>
      </c>
      <c r="E122" s="132" t="s">
        <v>556</v>
      </c>
      <c r="F122" s="133">
        <v>401</v>
      </c>
      <c r="G122" s="132" t="s">
        <v>576</v>
      </c>
      <c r="H122" s="132">
        <v>428</v>
      </c>
      <c r="I122" s="134">
        <v>450</v>
      </c>
      <c r="J122" s="135" t="s">
        <v>596</v>
      </c>
      <c r="K122" s="136">
        <f t="shared" si="91"/>
        <v>27</v>
      </c>
      <c r="L122" s="137">
        <f t="shared" si="92"/>
        <v>6.7331670822942641E-2</v>
      </c>
      <c r="M122" s="132" t="s">
        <v>547</v>
      </c>
      <c r="N122" s="138">
        <v>42020</v>
      </c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9">
        <v>14</v>
      </c>
      <c r="B123" s="130">
        <v>41928</v>
      </c>
      <c r="C123" s="130"/>
      <c r="D123" s="131" t="s">
        <v>597</v>
      </c>
      <c r="E123" s="132" t="s">
        <v>556</v>
      </c>
      <c r="F123" s="133">
        <v>101</v>
      </c>
      <c r="G123" s="132" t="s">
        <v>576</v>
      </c>
      <c r="H123" s="132">
        <v>112</v>
      </c>
      <c r="I123" s="134">
        <v>120</v>
      </c>
      <c r="J123" s="135" t="s">
        <v>598</v>
      </c>
      <c r="K123" s="136">
        <f t="shared" si="91"/>
        <v>11</v>
      </c>
      <c r="L123" s="137">
        <f t="shared" si="92"/>
        <v>0.10891089108910891</v>
      </c>
      <c r="M123" s="132" t="s">
        <v>547</v>
      </c>
      <c r="N123" s="138">
        <v>41939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9">
        <v>15</v>
      </c>
      <c r="B124" s="130">
        <v>41954</v>
      </c>
      <c r="C124" s="130"/>
      <c r="D124" s="131" t="s">
        <v>599</v>
      </c>
      <c r="E124" s="132" t="s">
        <v>556</v>
      </c>
      <c r="F124" s="133">
        <v>59</v>
      </c>
      <c r="G124" s="132" t="s">
        <v>576</v>
      </c>
      <c r="H124" s="132">
        <v>76</v>
      </c>
      <c r="I124" s="134">
        <v>76</v>
      </c>
      <c r="J124" s="135" t="s">
        <v>577</v>
      </c>
      <c r="K124" s="136">
        <f t="shared" si="91"/>
        <v>17</v>
      </c>
      <c r="L124" s="137">
        <f t="shared" si="92"/>
        <v>0.28813559322033899</v>
      </c>
      <c r="M124" s="132" t="s">
        <v>547</v>
      </c>
      <c r="N124" s="138">
        <v>43032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9">
        <v>16</v>
      </c>
      <c r="B125" s="130">
        <v>41954</v>
      </c>
      <c r="C125" s="130"/>
      <c r="D125" s="131" t="s">
        <v>588</v>
      </c>
      <c r="E125" s="132" t="s">
        <v>556</v>
      </c>
      <c r="F125" s="133">
        <v>99</v>
      </c>
      <c r="G125" s="132" t="s">
        <v>576</v>
      </c>
      <c r="H125" s="132">
        <v>120</v>
      </c>
      <c r="I125" s="134">
        <v>120</v>
      </c>
      <c r="J125" s="135" t="s">
        <v>565</v>
      </c>
      <c r="K125" s="136">
        <f t="shared" si="91"/>
        <v>21</v>
      </c>
      <c r="L125" s="137">
        <f t="shared" si="92"/>
        <v>0.21212121212121213</v>
      </c>
      <c r="M125" s="132" t="s">
        <v>547</v>
      </c>
      <c r="N125" s="138">
        <v>41960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9">
        <v>17</v>
      </c>
      <c r="B126" s="130">
        <v>41956</v>
      </c>
      <c r="C126" s="130"/>
      <c r="D126" s="131" t="s">
        <v>600</v>
      </c>
      <c r="E126" s="132" t="s">
        <v>556</v>
      </c>
      <c r="F126" s="133">
        <v>22</v>
      </c>
      <c r="G126" s="132" t="s">
        <v>576</v>
      </c>
      <c r="H126" s="132">
        <v>33.549999999999997</v>
      </c>
      <c r="I126" s="134">
        <v>32</v>
      </c>
      <c r="J126" s="135" t="s">
        <v>601</v>
      </c>
      <c r="K126" s="136">
        <f t="shared" si="91"/>
        <v>11.549999999999997</v>
      </c>
      <c r="L126" s="137">
        <f t="shared" si="92"/>
        <v>0.52499999999999991</v>
      </c>
      <c r="M126" s="132" t="s">
        <v>547</v>
      </c>
      <c r="N126" s="138">
        <v>42188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9">
        <v>18</v>
      </c>
      <c r="B127" s="130">
        <v>41976</v>
      </c>
      <c r="C127" s="130"/>
      <c r="D127" s="131" t="s">
        <v>602</v>
      </c>
      <c r="E127" s="132" t="s">
        <v>556</v>
      </c>
      <c r="F127" s="133">
        <v>440</v>
      </c>
      <c r="G127" s="132" t="s">
        <v>576</v>
      </c>
      <c r="H127" s="132">
        <v>520</v>
      </c>
      <c r="I127" s="134">
        <v>520</v>
      </c>
      <c r="J127" s="135" t="s">
        <v>603</v>
      </c>
      <c r="K127" s="136">
        <f t="shared" si="91"/>
        <v>80</v>
      </c>
      <c r="L127" s="137">
        <f t="shared" si="92"/>
        <v>0.18181818181818182</v>
      </c>
      <c r="M127" s="132" t="s">
        <v>547</v>
      </c>
      <c r="N127" s="138">
        <v>42208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9">
        <v>19</v>
      </c>
      <c r="B128" s="130">
        <v>41976</v>
      </c>
      <c r="C128" s="130"/>
      <c r="D128" s="131" t="s">
        <v>604</v>
      </c>
      <c r="E128" s="132" t="s">
        <v>556</v>
      </c>
      <c r="F128" s="133">
        <v>360</v>
      </c>
      <c r="G128" s="132" t="s">
        <v>576</v>
      </c>
      <c r="H128" s="132">
        <v>427</v>
      </c>
      <c r="I128" s="134">
        <v>425</v>
      </c>
      <c r="J128" s="135" t="s">
        <v>605</v>
      </c>
      <c r="K128" s="136">
        <f t="shared" si="91"/>
        <v>67</v>
      </c>
      <c r="L128" s="137">
        <f t="shared" si="92"/>
        <v>0.18611111111111112</v>
      </c>
      <c r="M128" s="132" t="s">
        <v>547</v>
      </c>
      <c r="N128" s="138">
        <v>42058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20</v>
      </c>
      <c r="B129" s="130">
        <v>42012</v>
      </c>
      <c r="C129" s="130"/>
      <c r="D129" s="131" t="s">
        <v>606</v>
      </c>
      <c r="E129" s="132" t="s">
        <v>556</v>
      </c>
      <c r="F129" s="133">
        <v>360</v>
      </c>
      <c r="G129" s="132" t="s">
        <v>576</v>
      </c>
      <c r="H129" s="132">
        <v>455</v>
      </c>
      <c r="I129" s="134">
        <v>420</v>
      </c>
      <c r="J129" s="135" t="s">
        <v>607</v>
      </c>
      <c r="K129" s="136">
        <f t="shared" si="91"/>
        <v>95</v>
      </c>
      <c r="L129" s="137">
        <f t="shared" si="92"/>
        <v>0.2638888888888889</v>
      </c>
      <c r="M129" s="132" t="s">
        <v>547</v>
      </c>
      <c r="N129" s="138">
        <v>42024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21</v>
      </c>
      <c r="B130" s="130">
        <v>42012</v>
      </c>
      <c r="C130" s="130"/>
      <c r="D130" s="131" t="s">
        <v>608</v>
      </c>
      <c r="E130" s="132" t="s">
        <v>556</v>
      </c>
      <c r="F130" s="133">
        <v>130</v>
      </c>
      <c r="G130" s="132"/>
      <c r="H130" s="132">
        <v>175.5</v>
      </c>
      <c r="I130" s="134">
        <v>165</v>
      </c>
      <c r="J130" s="135" t="s">
        <v>609</v>
      </c>
      <c r="K130" s="136">
        <f t="shared" si="91"/>
        <v>45.5</v>
      </c>
      <c r="L130" s="137">
        <f t="shared" si="92"/>
        <v>0.35</v>
      </c>
      <c r="M130" s="132" t="s">
        <v>547</v>
      </c>
      <c r="N130" s="138">
        <v>43088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22</v>
      </c>
      <c r="B131" s="130">
        <v>42040</v>
      </c>
      <c r="C131" s="130"/>
      <c r="D131" s="131" t="s">
        <v>387</v>
      </c>
      <c r="E131" s="132" t="s">
        <v>545</v>
      </c>
      <c r="F131" s="133">
        <v>98</v>
      </c>
      <c r="G131" s="132"/>
      <c r="H131" s="132">
        <v>120</v>
      </c>
      <c r="I131" s="134">
        <v>120</v>
      </c>
      <c r="J131" s="135" t="s">
        <v>577</v>
      </c>
      <c r="K131" s="136">
        <f t="shared" si="91"/>
        <v>22</v>
      </c>
      <c r="L131" s="137">
        <f t="shared" si="92"/>
        <v>0.22448979591836735</v>
      </c>
      <c r="M131" s="132" t="s">
        <v>547</v>
      </c>
      <c r="N131" s="138">
        <v>42753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23</v>
      </c>
      <c r="B132" s="130">
        <v>42040</v>
      </c>
      <c r="C132" s="130"/>
      <c r="D132" s="131" t="s">
        <v>610</v>
      </c>
      <c r="E132" s="132" t="s">
        <v>545</v>
      </c>
      <c r="F132" s="133">
        <v>196</v>
      </c>
      <c r="G132" s="132"/>
      <c r="H132" s="132">
        <v>262</v>
      </c>
      <c r="I132" s="134">
        <v>255</v>
      </c>
      <c r="J132" s="135" t="s">
        <v>577</v>
      </c>
      <c r="K132" s="136">
        <f t="shared" si="91"/>
        <v>66</v>
      </c>
      <c r="L132" s="137">
        <f t="shared" si="92"/>
        <v>0.33673469387755101</v>
      </c>
      <c r="M132" s="132" t="s">
        <v>547</v>
      </c>
      <c r="N132" s="138">
        <v>42599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39">
        <v>24</v>
      </c>
      <c r="B133" s="140">
        <v>42067</v>
      </c>
      <c r="C133" s="140"/>
      <c r="D133" s="141" t="s">
        <v>386</v>
      </c>
      <c r="E133" s="142" t="s">
        <v>545</v>
      </c>
      <c r="F133" s="143">
        <v>235</v>
      </c>
      <c r="G133" s="143"/>
      <c r="H133" s="144">
        <v>77</v>
      </c>
      <c r="I133" s="144" t="s">
        <v>611</v>
      </c>
      <c r="J133" s="145" t="s">
        <v>612</v>
      </c>
      <c r="K133" s="146">
        <f t="shared" si="91"/>
        <v>-158</v>
      </c>
      <c r="L133" s="147">
        <f t="shared" si="92"/>
        <v>-0.67234042553191486</v>
      </c>
      <c r="M133" s="143" t="s">
        <v>557</v>
      </c>
      <c r="N133" s="140">
        <v>43522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25</v>
      </c>
      <c r="B134" s="130">
        <v>42067</v>
      </c>
      <c r="C134" s="130"/>
      <c r="D134" s="131" t="s">
        <v>613</v>
      </c>
      <c r="E134" s="132" t="s">
        <v>545</v>
      </c>
      <c r="F134" s="133">
        <v>185</v>
      </c>
      <c r="G134" s="132"/>
      <c r="H134" s="132">
        <v>224</v>
      </c>
      <c r="I134" s="134" t="s">
        <v>614</v>
      </c>
      <c r="J134" s="135" t="s">
        <v>577</v>
      </c>
      <c r="K134" s="136">
        <f t="shared" si="91"/>
        <v>39</v>
      </c>
      <c r="L134" s="137">
        <f t="shared" si="92"/>
        <v>0.21081081081081082</v>
      </c>
      <c r="M134" s="132" t="s">
        <v>547</v>
      </c>
      <c r="N134" s="138">
        <v>42647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39">
        <v>26</v>
      </c>
      <c r="B135" s="140">
        <v>42090</v>
      </c>
      <c r="C135" s="140"/>
      <c r="D135" s="148" t="s">
        <v>615</v>
      </c>
      <c r="E135" s="143" t="s">
        <v>545</v>
      </c>
      <c r="F135" s="143">
        <v>49.5</v>
      </c>
      <c r="G135" s="144"/>
      <c r="H135" s="144">
        <v>15.85</v>
      </c>
      <c r="I135" s="144">
        <v>67</v>
      </c>
      <c r="J135" s="145" t="s">
        <v>616</v>
      </c>
      <c r="K135" s="144">
        <f t="shared" si="91"/>
        <v>-33.65</v>
      </c>
      <c r="L135" s="149">
        <f t="shared" si="92"/>
        <v>-0.67979797979797973</v>
      </c>
      <c r="M135" s="143" t="s">
        <v>557</v>
      </c>
      <c r="N135" s="150">
        <v>43627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27</v>
      </c>
      <c r="B136" s="130">
        <v>42093</v>
      </c>
      <c r="C136" s="130"/>
      <c r="D136" s="131" t="s">
        <v>617</v>
      </c>
      <c r="E136" s="132" t="s">
        <v>545</v>
      </c>
      <c r="F136" s="133">
        <v>183.5</v>
      </c>
      <c r="G136" s="132"/>
      <c r="H136" s="132">
        <v>219</v>
      </c>
      <c r="I136" s="134">
        <v>218</v>
      </c>
      <c r="J136" s="135" t="s">
        <v>618</v>
      </c>
      <c r="K136" s="136">
        <f t="shared" si="91"/>
        <v>35.5</v>
      </c>
      <c r="L136" s="137">
        <f t="shared" si="92"/>
        <v>0.19346049046321526</v>
      </c>
      <c r="M136" s="132" t="s">
        <v>547</v>
      </c>
      <c r="N136" s="138">
        <v>42103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28</v>
      </c>
      <c r="B137" s="130">
        <v>42114</v>
      </c>
      <c r="C137" s="130"/>
      <c r="D137" s="131" t="s">
        <v>619</v>
      </c>
      <c r="E137" s="132" t="s">
        <v>545</v>
      </c>
      <c r="F137" s="133">
        <f>(227+237)/2</f>
        <v>232</v>
      </c>
      <c r="G137" s="132"/>
      <c r="H137" s="132">
        <v>298</v>
      </c>
      <c r="I137" s="134">
        <v>298</v>
      </c>
      <c r="J137" s="135" t="s">
        <v>577</v>
      </c>
      <c r="K137" s="136">
        <f t="shared" si="91"/>
        <v>66</v>
      </c>
      <c r="L137" s="137">
        <f t="shared" si="92"/>
        <v>0.28448275862068967</v>
      </c>
      <c r="M137" s="132" t="s">
        <v>547</v>
      </c>
      <c r="N137" s="138">
        <v>42823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29</v>
      </c>
      <c r="B138" s="130">
        <v>42128</v>
      </c>
      <c r="C138" s="130"/>
      <c r="D138" s="131" t="s">
        <v>620</v>
      </c>
      <c r="E138" s="132" t="s">
        <v>556</v>
      </c>
      <c r="F138" s="133">
        <v>385</v>
      </c>
      <c r="G138" s="132"/>
      <c r="H138" s="132">
        <f>212.5+331</f>
        <v>543.5</v>
      </c>
      <c r="I138" s="134">
        <v>510</v>
      </c>
      <c r="J138" s="135" t="s">
        <v>621</v>
      </c>
      <c r="K138" s="136">
        <f t="shared" si="91"/>
        <v>158.5</v>
      </c>
      <c r="L138" s="137">
        <f t="shared" si="92"/>
        <v>0.41168831168831171</v>
      </c>
      <c r="M138" s="132" t="s">
        <v>547</v>
      </c>
      <c r="N138" s="138">
        <v>42235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30</v>
      </c>
      <c r="B139" s="130">
        <v>42128</v>
      </c>
      <c r="C139" s="130"/>
      <c r="D139" s="131" t="s">
        <v>622</v>
      </c>
      <c r="E139" s="132" t="s">
        <v>556</v>
      </c>
      <c r="F139" s="133">
        <v>115.5</v>
      </c>
      <c r="G139" s="132"/>
      <c r="H139" s="132">
        <v>146</v>
      </c>
      <c r="I139" s="134">
        <v>142</v>
      </c>
      <c r="J139" s="135" t="s">
        <v>623</v>
      </c>
      <c r="K139" s="136">
        <f t="shared" si="91"/>
        <v>30.5</v>
      </c>
      <c r="L139" s="137">
        <f t="shared" si="92"/>
        <v>0.26406926406926406</v>
      </c>
      <c r="M139" s="132" t="s">
        <v>547</v>
      </c>
      <c r="N139" s="138">
        <v>42202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31</v>
      </c>
      <c r="B140" s="130">
        <v>42151</v>
      </c>
      <c r="C140" s="130"/>
      <c r="D140" s="131" t="s">
        <v>501</v>
      </c>
      <c r="E140" s="132" t="s">
        <v>556</v>
      </c>
      <c r="F140" s="133">
        <v>237.5</v>
      </c>
      <c r="G140" s="132"/>
      <c r="H140" s="132">
        <v>279.5</v>
      </c>
      <c r="I140" s="134">
        <v>278</v>
      </c>
      <c r="J140" s="135" t="s">
        <v>577</v>
      </c>
      <c r="K140" s="136">
        <f t="shared" si="91"/>
        <v>42</v>
      </c>
      <c r="L140" s="137">
        <f t="shared" si="92"/>
        <v>0.17684210526315788</v>
      </c>
      <c r="M140" s="132" t="s">
        <v>547</v>
      </c>
      <c r="N140" s="138">
        <v>42222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32</v>
      </c>
      <c r="B141" s="130">
        <v>42174</v>
      </c>
      <c r="C141" s="130"/>
      <c r="D141" s="131" t="s">
        <v>595</v>
      </c>
      <c r="E141" s="132" t="s">
        <v>545</v>
      </c>
      <c r="F141" s="133">
        <v>340</v>
      </c>
      <c r="G141" s="132"/>
      <c r="H141" s="132">
        <v>448</v>
      </c>
      <c r="I141" s="134">
        <v>448</v>
      </c>
      <c r="J141" s="135" t="s">
        <v>577</v>
      </c>
      <c r="K141" s="136">
        <f t="shared" si="91"/>
        <v>108</v>
      </c>
      <c r="L141" s="137">
        <f t="shared" si="92"/>
        <v>0.31764705882352939</v>
      </c>
      <c r="M141" s="132" t="s">
        <v>547</v>
      </c>
      <c r="N141" s="138">
        <v>43018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33</v>
      </c>
      <c r="B142" s="130">
        <v>42191</v>
      </c>
      <c r="C142" s="130"/>
      <c r="D142" s="131" t="s">
        <v>624</v>
      </c>
      <c r="E142" s="132" t="s">
        <v>545</v>
      </c>
      <c r="F142" s="133">
        <v>390</v>
      </c>
      <c r="G142" s="132"/>
      <c r="H142" s="132">
        <v>460</v>
      </c>
      <c r="I142" s="134">
        <v>460</v>
      </c>
      <c r="J142" s="135" t="s">
        <v>577</v>
      </c>
      <c r="K142" s="136">
        <f t="shared" ref="K142:K162" si="93">H142-F142</f>
        <v>70</v>
      </c>
      <c r="L142" s="137">
        <f t="shared" ref="L142:L162" si="94">K142/F142</f>
        <v>0.17948717948717949</v>
      </c>
      <c r="M142" s="132" t="s">
        <v>547</v>
      </c>
      <c r="N142" s="138">
        <v>42478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39">
        <v>34</v>
      </c>
      <c r="B143" s="140">
        <v>42195</v>
      </c>
      <c r="C143" s="140"/>
      <c r="D143" s="141" t="s">
        <v>625</v>
      </c>
      <c r="E143" s="142" t="s">
        <v>545</v>
      </c>
      <c r="F143" s="143">
        <v>122.5</v>
      </c>
      <c r="G143" s="143"/>
      <c r="H143" s="144">
        <v>61</v>
      </c>
      <c r="I143" s="144">
        <v>172</v>
      </c>
      <c r="J143" s="145" t="s">
        <v>626</v>
      </c>
      <c r="K143" s="146">
        <f t="shared" si="93"/>
        <v>-61.5</v>
      </c>
      <c r="L143" s="147">
        <f t="shared" si="94"/>
        <v>-0.50204081632653064</v>
      </c>
      <c r="M143" s="143" t="s">
        <v>557</v>
      </c>
      <c r="N143" s="140">
        <v>43333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35</v>
      </c>
      <c r="B144" s="130">
        <v>42219</v>
      </c>
      <c r="C144" s="130"/>
      <c r="D144" s="131" t="s">
        <v>627</v>
      </c>
      <c r="E144" s="132" t="s">
        <v>545</v>
      </c>
      <c r="F144" s="133">
        <v>297.5</v>
      </c>
      <c r="G144" s="132"/>
      <c r="H144" s="132">
        <v>350</v>
      </c>
      <c r="I144" s="134">
        <v>360</v>
      </c>
      <c r="J144" s="135" t="s">
        <v>628</v>
      </c>
      <c r="K144" s="136">
        <f t="shared" si="93"/>
        <v>52.5</v>
      </c>
      <c r="L144" s="137">
        <f t="shared" si="94"/>
        <v>0.17647058823529413</v>
      </c>
      <c r="M144" s="132" t="s">
        <v>547</v>
      </c>
      <c r="N144" s="138">
        <v>42232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36</v>
      </c>
      <c r="B145" s="130">
        <v>42219</v>
      </c>
      <c r="C145" s="130"/>
      <c r="D145" s="131" t="s">
        <v>629</v>
      </c>
      <c r="E145" s="132" t="s">
        <v>545</v>
      </c>
      <c r="F145" s="133">
        <v>115.5</v>
      </c>
      <c r="G145" s="132"/>
      <c r="H145" s="132">
        <v>149</v>
      </c>
      <c r="I145" s="134">
        <v>140</v>
      </c>
      <c r="J145" s="135" t="s">
        <v>630</v>
      </c>
      <c r="K145" s="136">
        <f t="shared" si="93"/>
        <v>33.5</v>
      </c>
      <c r="L145" s="137">
        <f t="shared" si="94"/>
        <v>0.29004329004329005</v>
      </c>
      <c r="M145" s="132" t="s">
        <v>547</v>
      </c>
      <c r="N145" s="138">
        <v>42740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37</v>
      </c>
      <c r="B146" s="130">
        <v>42251</v>
      </c>
      <c r="C146" s="130"/>
      <c r="D146" s="131" t="s">
        <v>501</v>
      </c>
      <c r="E146" s="132" t="s">
        <v>545</v>
      </c>
      <c r="F146" s="133">
        <v>226</v>
      </c>
      <c r="G146" s="132"/>
      <c r="H146" s="132">
        <v>292</v>
      </c>
      <c r="I146" s="134">
        <v>292</v>
      </c>
      <c r="J146" s="135" t="s">
        <v>631</v>
      </c>
      <c r="K146" s="136">
        <f t="shared" si="93"/>
        <v>66</v>
      </c>
      <c r="L146" s="137">
        <f t="shared" si="94"/>
        <v>0.29203539823008851</v>
      </c>
      <c r="M146" s="132" t="s">
        <v>547</v>
      </c>
      <c r="N146" s="138">
        <v>42286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38</v>
      </c>
      <c r="B147" s="130">
        <v>42254</v>
      </c>
      <c r="C147" s="130"/>
      <c r="D147" s="131" t="s">
        <v>619</v>
      </c>
      <c r="E147" s="132" t="s">
        <v>545</v>
      </c>
      <c r="F147" s="133">
        <v>232.5</v>
      </c>
      <c r="G147" s="132"/>
      <c r="H147" s="132">
        <v>312.5</v>
      </c>
      <c r="I147" s="134">
        <v>310</v>
      </c>
      <c r="J147" s="135" t="s">
        <v>577</v>
      </c>
      <c r="K147" s="136">
        <f t="shared" si="93"/>
        <v>80</v>
      </c>
      <c r="L147" s="137">
        <f t="shared" si="94"/>
        <v>0.34408602150537637</v>
      </c>
      <c r="M147" s="132" t="s">
        <v>547</v>
      </c>
      <c r="N147" s="138">
        <v>42823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39</v>
      </c>
      <c r="B148" s="130">
        <v>42268</v>
      </c>
      <c r="C148" s="130"/>
      <c r="D148" s="131" t="s">
        <v>632</v>
      </c>
      <c r="E148" s="132" t="s">
        <v>545</v>
      </c>
      <c r="F148" s="133">
        <v>196.5</v>
      </c>
      <c r="G148" s="132"/>
      <c r="H148" s="132">
        <v>238</v>
      </c>
      <c r="I148" s="134">
        <v>238</v>
      </c>
      <c r="J148" s="135" t="s">
        <v>631</v>
      </c>
      <c r="K148" s="136">
        <f t="shared" si="93"/>
        <v>41.5</v>
      </c>
      <c r="L148" s="137">
        <f t="shared" si="94"/>
        <v>0.21119592875318066</v>
      </c>
      <c r="M148" s="132" t="s">
        <v>547</v>
      </c>
      <c r="N148" s="138">
        <v>42291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40</v>
      </c>
      <c r="B149" s="130">
        <v>42271</v>
      </c>
      <c r="C149" s="130"/>
      <c r="D149" s="131" t="s">
        <v>575</v>
      </c>
      <c r="E149" s="132" t="s">
        <v>545</v>
      </c>
      <c r="F149" s="133">
        <v>65</v>
      </c>
      <c r="G149" s="132"/>
      <c r="H149" s="132">
        <v>82</v>
      </c>
      <c r="I149" s="134">
        <v>82</v>
      </c>
      <c r="J149" s="135" t="s">
        <v>631</v>
      </c>
      <c r="K149" s="136">
        <f t="shared" si="93"/>
        <v>17</v>
      </c>
      <c r="L149" s="137">
        <f t="shared" si="94"/>
        <v>0.26153846153846155</v>
      </c>
      <c r="M149" s="132" t="s">
        <v>547</v>
      </c>
      <c r="N149" s="138">
        <v>42578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41</v>
      </c>
      <c r="B150" s="130">
        <v>42291</v>
      </c>
      <c r="C150" s="130"/>
      <c r="D150" s="131" t="s">
        <v>633</v>
      </c>
      <c r="E150" s="132" t="s">
        <v>545</v>
      </c>
      <c r="F150" s="133">
        <v>144</v>
      </c>
      <c r="G150" s="132"/>
      <c r="H150" s="132">
        <v>182.5</v>
      </c>
      <c r="I150" s="134">
        <v>181</v>
      </c>
      <c r="J150" s="135" t="s">
        <v>631</v>
      </c>
      <c r="K150" s="136">
        <f t="shared" si="93"/>
        <v>38.5</v>
      </c>
      <c r="L150" s="137">
        <f t="shared" si="94"/>
        <v>0.2673611111111111</v>
      </c>
      <c r="M150" s="132" t="s">
        <v>547</v>
      </c>
      <c r="N150" s="138">
        <v>42817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42</v>
      </c>
      <c r="B151" s="130">
        <v>42291</v>
      </c>
      <c r="C151" s="130"/>
      <c r="D151" s="131" t="s">
        <v>634</v>
      </c>
      <c r="E151" s="132" t="s">
        <v>545</v>
      </c>
      <c r="F151" s="133">
        <v>264</v>
      </c>
      <c r="G151" s="132"/>
      <c r="H151" s="132">
        <v>311</v>
      </c>
      <c r="I151" s="134">
        <v>311</v>
      </c>
      <c r="J151" s="135" t="s">
        <v>631</v>
      </c>
      <c r="K151" s="136">
        <f t="shared" si="93"/>
        <v>47</v>
      </c>
      <c r="L151" s="137">
        <f t="shared" si="94"/>
        <v>0.17803030303030304</v>
      </c>
      <c r="M151" s="132" t="s">
        <v>547</v>
      </c>
      <c r="N151" s="138">
        <v>42604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43</v>
      </c>
      <c r="B152" s="130">
        <v>42318</v>
      </c>
      <c r="C152" s="130"/>
      <c r="D152" s="131" t="s">
        <v>635</v>
      </c>
      <c r="E152" s="132" t="s">
        <v>556</v>
      </c>
      <c r="F152" s="133">
        <v>549.5</v>
      </c>
      <c r="G152" s="132"/>
      <c r="H152" s="132">
        <v>630</v>
      </c>
      <c r="I152" s="134">
        <v>630</v>
      </c>
      <c r="J152" s="135" t="s">
        <v>631</v>
      </c>
      <c r="K152" s="136">
        <f t="shared" si="93"/>
        <v>80.5</v>
      </c>
      <c r="L152" s="137">
        <f t="shared" si="94"/>
        <v>0.1464968152866242</v>
      </c>
      <c r="M152" s="132" t="s">
        <v>547</v>
      </c>
      <c r="N152" s="138">
        <v>42419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44</v>
      </c>
      <c r="B153" s="130">
        <v>42342</v>
      </c>
      <c r="C153" s="130"/>
      <c r="D153" s="131" t="s">
        <v>636</v>
      </c>
      <c r="E153" s="132" t="s">
        <v>545</v>
      </c>
      <c r="F153" s="133">
        <v>1027.5</v>
      </c>
      <c r="G153" s="132"/>
      <c r="H153" s="132">
        <v>1315</v>
      </c>
      <c r="I153" s="134">
        <v>1250</v>
      </c>
      <c r="J153" s="135" t="s">
        <v>631</v>
      </c>
      <c r="K153" s="136">
        <f t="shared" si="93"/>
        <v>287.5</v>
      </c>
      <c r="L153" s="137">
        <f t="shared" si="94"/>
        <v>0.27980535279805352</v>
      </c>
      <c r="M153" s="132" t="s">
        <v>547</v>
      </c>
      <c r="N153" s="138">
        <v>43244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45</v>
      </c>
      <c r="B154" s="130">
        <v>42367</v>
      </c>
      <c r="C154" s="130"/>
      <c r="D154" s="131" t="s">
        <v>637</v>
      </c>
      <c r="E154" s="132" t="s">
        <v>545</v>
      </c>
      <c r="F154" s="133">
        <v>465</v>
      </c>
      <c r="G154" s="132"/>
      <c r="H154" s="132">
        <v>540</v>
      </c>
      <c r="I154" s="134">
        <v>540</v>
      </c>
      <c r="J154" s="135" t="s">
        <v>631</v>
      </c>
      <c r="K154" s="136">
        <f t="shared" si="93"/>
        <v>75</v>
      </c>
      <c r="L154" s="137">
        <f t="shared" si="94"/>
        <v>0.16129032258064516</v>
      </c>
      <c r="M154" s="132" t="s">
        <v>547</v>
      </c>
      <c r="N154" s="138">
        <v>42530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46</v>
      </c>
      <c r="B155" s="130">
        <v>42380</v>
      </c>
      <c r="C155" s="130"/>
      <c r="D155" s="131" t="s">
        <v>387</v>
      </c>
      <c r="E155" s="132" t="s">
        <v>556</v>
      </c>
      <c r="F155" s="133">
        <v>81</v>
      </c>
      <c r="G155" s="132"/>
      <c r="H155" s="132">
        <v>110</v>
      </c>
      <c r="I155" s="134">
        <v>110</v>
      </c>
      <c r="J155" s="135" t="s">
        <v>631</v>
      </c>
      <c r="K155" s="136">
        <f t="shared" si="93"/>
        <v>29</v>
      </c>
      <c r="L155" s="137">
        <f t="shared" si="94"/>
        <v>0.35802469135802467</v>
      </c>
      <c r="M155" s="132" t="s">
        <v>547</v>
      </c>
      <c r="N155" s="138">
        <v>42745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47</v>
      </c>
      <c r="B156" s="130">
        <v>42382</v>
      </c>
      <c r="C156" s="130"/>
      <c r="D156" s="131" t="s">
        <v>638</v>
      </c>
      <c r="E156" s="132" t="s">
        <v>556</v>
      </c>
      <c r="F156" s="133">
        <v>417.5</v>
      </c>
      <c r="G156" s="132"/>
      <c r="H156" s="132">
        <v>547</v>
      </c>
      <c r="I156" s="134">
        <v>535</v>
      </c>
      <c r="J156" s="135" t="s">
        <v>631</v>
      </c>
      <c r="K156" s="136">
        <f t="shared" si="93"/>
        <v>129.5</v>
      </c>
      <c r="L156" s="137">
        <f t="shared" si="94"/>
        <v>0.31017964071856285</v>
      </c>
      <c r="M156" s="132" t="s">
        <v>547</v>
      </c>
      <c r="N156" s="138">
        <v>42578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48</v>
      </c>
      <c r="B157" s="130">
        <v>42408</v>
      </c>
      <c r="C157" s="130"/>
      <c r="D157" s="131" t="s">
        <v>639</v>
      </c>
      <c r="E157" s="132" t="s">
        <v>545</v>
      </c>
      <c r="F157" s="133">
        <v>650</v>
      </c>
      <c r="G157" s="132"/>
      <c r="H157" s="132">
        <v>800</v>
      </c>
      <c r="I157" s="134">
        <v>800</v>
      </c>
      <c r="J157" s="135" t="s">
        <v>631</v>
      </c>
      <c r="K157" s="136">
        <f t="shared" si="93"/>
        <v>150</v>
      </c>
      <c r="L157" s="137">
        <f t="shared" si="94"/>
        <v>0.23076923076923078</v>
      </c>
      <c r="M157" s="132" t="s">
        <v>547</v>
      </c>
      <c r="N157" s="138">
        <v>43154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49</v>
      </c>
      <c r="B158" s="130">
        <v>42433</v>
      </c>
      <c r="C158" s="130"/>
      <c r="D158" s="131" t="s">
        <v>232</v>
      </c>
      <c r="E158" s="132" t="s">
        <v>545</v>
      </c>
      <c r="F158" s="133">
        <v>437.5</v>
      </c>
      <c r="G158" s="132"/>
      <c r="H158" s="132">
        <v>504.5</v>
      </c>
      <c r="I158" s="134">
        <v>522</v>
      </c>
      <c r="J158" s="135" t="s">
        <v>640</v>
      </c>
      <c r="K158" s="136">
        <f t="shared" si="93"/>
        <v>67</v>
      </c>
      <c r="L158" s="137">
        <f t="shared" si="94"/>
        <v>0.15314285714285714</v>
      </c>
      <c r="M158" s="132" t="s">
        <v>547</v>
      </c>
      <c r="N158" s="138">
        <v>42480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50</v>
      </c>
      <c r="B159" s="130">
        <v>42438</v>
      </c>
      <c r="C159" s="130"/>
      <c r="D159" s="131" t="s">
        <v>641</v>
      </c>
      <c r="E159" s="132" t="s">
        <v>545</v>
      </c>
      <c r="F159" s="133">
        <v>189.5</v>
      </c>
      <c r="G159" s="132"/>
      <c r="H159" s="132">
        <v>218</v>
      </c>
      <c r="I159" s="134">
        <v>218</v>
      </c>
      <c r="J159" s="135" t="s">
        <v>631</v>
      </c>
      <c r="K159" s="136">
        <f t="shared" si="93"/>
        <v>28.5</v>
      </c>
      <c r="L159" s="137">
        <f t="shared" si="94"/>
        <v>0.15039577836411611</v>
      </c>
      <c r="M159" s="132" t="s">
        <v>547</v>
      </c>
      <c r="N159" s="138">
        <v>43034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39">
        <v>51</v>
      </c>
      <c r="B160" s="140">
        <v>42471</v>
      </c>
      <c r="C160" s="140"/>
      <c r="D160" s="148" t="s">
        <v>642</v>
      </c>
      <c r="E160" s="143" t="s">
        <v>545</v>
      </c>
      <c r="F160" s="143">
        <v>36.5</v>
      </c>
      <c r="G160" s="144"/>
      <c r="H160" s="144">
        <v>15.85</v>
      </c>
      <c r="I160" s="144">
        <v>60</v>
      </c>
      <c r="J160" s="145" t="s">
        <v>643</v>
      </c>
      <c r="K160" s="146">
        <f t="shared" si="93"/>
        <v>-20.65</v>
      </c>
      <c r="L160" s="147">
        <f t="shared" si="94"/>
        <v>-0.5657534246575342</v>
      </c>
      <c r="M160" s="143" t="s">
        <v>557</v>
      </c>
      <c r="N160" s="151">
        <v>43627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52</v>
      </c>
      <c r="B161" s="130">
        <v>42472</v>
      </c>
      <c r="C161" s="130"/>
      <c r="D161" s="131" t="s">
        <v>644</v>
      </c>
      <c r="E161" s="132" t="s">
        <v>545</v>
      </c>
      <c r="F161" s="133">
        <v>93</v>
      </c>
      <c r="G161" s="132"/>
      <c r="H161" s="132">
        <v>149</v>
      </c>
      <c r="I161" s="134">
        <v>140</v>
      </c>
      <c r="J161" s="135" t="s">
        <v>645</v>
      </c>
      <c r="K161" s="136">
        <f t="shared" si="93"/>
        <v>56</v>
      </c>
      <c r="L161" s="137">
        <f t="shared" si="94"/>
        <v>0.60215053763440862</v>
      </c>
      <c r="M161" s="132" t="s">
        <v>547</v>
      </c>
      <c r="N161" s="138">
        <v>42740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53</v>
      </c>
      <c r="B162" s="130">
        <v>42472</v>
      </c>
      <c r="C162" s="130"/>
      <c r="D162" s="131" t="s">
        <v>646</v>
      </c>
      <c r="E162" s="132" t="s">
        <v>545</v>
      </c>
      <c r="F162" s="133">
        <v>130</v>
      </c>
      <c r="G162" s="132"/>
      <c r="H162" s="132">
        <v>150</v>
      </c>
      <c r="I162" s="134" t="s">
        <v>647</v>
      </c>
      <c r="J162" s="135" t="s">
        <v>631</v>
      </c>
      <c r="K162" s="136">
        <f t="shared" si="93"/>
        <v>20</v>
      </c>
      <c r="L162" s="137">
        <f t="shared" si="94"/>
        <v>0.15384615384615385</v>
      </c>
      <c r="M162" s="132" t="s">
        <v>547</v>
      </c>
      <c r="N162" s="138">
        <v>42564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54</v>
      </c>
      <c r="B163" s="130">
        <v>42473</v>
      </c>
      <c r="C163" s="130"/>
      <c r="D163" s="131" t="s">
        <v>648</v>
      </c>
      <c r="E163" s="132" t="s">
        <v>545</v>
      </c>
      <c r="F163" s="133">
        <v>196</v>
      </c>
      <c r="G163" s="132"/>
      <c r="H163" s="132">
        <v>299</v>
      </c>
      <c r="I163" s="134">
        <v>299</v>
      </c>
      <c r="J163" s="135" t="s">
        <v>631</v>
      </c>
      <c r="K163" s="136">
        <v>103</v>
      </c>
      <c r="L163" s="137">
        <v>0.52551020408163296</v>
      </c>
      <c r="M163" s="132" t="s">
        <v>547</v>
      </c>
      <c r="N163" s="138">
        <v>42620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55</v>
      </c>
      <c r="B164" s="130">
        <v>42473</v>
      </c>
      <c r="C164" s="130"/>
      <c r="D164" s="131" t="s">
        <v>649</v>
      </c>
      <c r="E164" s="132" t="s">
        <v>545</v>
      </c>
      <c r="F164" s="133">
        <v>88</v>
      </c>
      <c r="G164" s="132"/>
      <c r="H164" s="132">
        <v>103</v>
      </c>
      <c r="I164" s="134">
        <v>103</v>
      </c>
      <c r="J164" s="135" t="s">
        <v>631</v>
      </c>
      <c r="K164" s="136">
        <v>15</v>
      </c>
      <c r="L164" s="137">
        <v>0.170454545454545</v>
      </c>
      <c r="M164" s="132" t="s">
        <v>547</v>
      </c>
      <c r="N164" s="138">
        <v>42530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56</v>
      </c>
      <c r="B165" s="130">
        <v>42492</v>
      </c>
      <c r="C165" s="130"/>
      <c r="D165" s="131" t="s">
        <v>650</v>
      </c>
      <c r="E165" s="132" t="s">
        <v>545</v>
      </c>
      <c r="F165" s="133">
        <v>127.5</v>
      </c>
      <c r="G165" s="132"/>
      <c r="H165" s="132">
        <v>148</v>
      </c>
      <c r="I165" s="134" t="s">
        <v>651</v>
      </c>
      <c r="J165" s="135" t="s">
        <v>631</v>
      </c>
      <c r="K165" s="136">
        <f>H165-F165</f>
        <v>20.5</v>
      </c>
      <c r="L165" s="137">
        <f>K165/F165</f>
        <v>0.16078431372549021</v>
      </c>
      <c r="M165" s="132" t="s">
        <v>547</v>
      </c>
      <c r="N165" s="138">
        <v>42564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57</v>
      </c>
      <c r="B166" s="130">
        <v>42493</v>
      </c>
      <c r="C166" s="130"/>
      <c r="D166" s="131" t="s">
        <v>652</v>
      </c>
      <c r="E166" s="132" t="s">
        <v>545</v>
      </c>
      <c r="F166" s="133">
        <v>675</v>
      </c>
      <c r="G166" s="132"/>
      <c r="H166" s="132">
        <v>815</v>
      </c>
      <c r="I166" s="134" t="s">
        <v>653</v>
      </c>
      <c r="J166" s="135" t="s">
        <v>631</v>
      </c>
      <c r="K166" s="136">
        <f>H166-F166</f>
        <v>140</v>
      </c>
      <c r="L166" s="137">
        <f>K166/F166</f>
        <v>0.2074074074074074</v>
      </c>
      <c r="M166" s="132" t="s">
        <v>547</v>
      </c>
      <c r="N166" s="138">
        <v>43154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39">
        <v>58</v>
      </c>
      <c r="B167" s="140">
        <v>42522</v>
      </c>
      <c r="C167" s="140"/>
      <c r="D167" s="141" t="s">
        <v>654</v>
      </c>
      <c r="E167" s="142" t="s">
        <v>545</v>
      </c>
      <c r="F167" s="143">
        <v>500</v>
      </c>
      <c r="G167" s="143"/>
      <c r="H167" s="144">
        <v>232.5</v>
      </c>
      <c r="I167" s="144" t="s">
        <v>655</v>
      </c>
      <c r="J167" s="145" t="s">
        <v>656</v>
      </c>
      <c r="K167" s="146">
        <f>H167-F167</f>
        <v>-267.5</v>
      </c>
      <c r="L167" s="147">
        <f>K167/F167</f>
        <v>-0.53500000000000003</v>
      </c>
      <c r="M167" s="143" t="s">
        <v>557</v>
      </c>
      <c r="N167" s="140">
        <v>43735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59</v>
      </c>
      <c r="B168" s="130">
        <v>42527</v>
      </c>
      <c r="C168" s="130"/>
      <c r="D168" s="131" t="s">
        <v>503</v>
      </c>
      <c r="E168" s="132" t="s">
        <v>545</v>
      </c>
      <c r="F168" s="133">
        <v>110</v>
      </c>
      <c r="G168" s="132"/>
      <c r="H168" s="132">
        <v>126.5</v>
      </c>
      <c r="I168" s="134">
        <v>125</v>
      </c>
      <c r="J168" s="135" t="s">
        <v>583</v>
      </c>
      <c r="K168" s="136">
        <f>H168-F168</f>
        <v>16.5</v>
      </c>
      <c r="L168" s="137">
        <f>K168/F168</f>
        <v>0.15</v>
      </c>
      <c r="M168" s="132" t="s">
        <v>547</v>
      </c>
      <c r="N168" s="138">
        <v>42552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60</v>
      </c>
      <c r="B169" s="130">
        <v>42538</v>
      </c>
      <c r="C169" s="130"/>
      <c r="D169" s="131" t="s">
        <v>657</v>
      </c>
      <c r="E169" s="132" t="s">
        <v>545</v>
      </c>
      <c r="F169" s="133">
        <v>44</v>
      </c>
      <c r="G169" s="132"/>
      <c r="H169" s="132">
        <v>69.5</v>
      </c>
      <c r="I169" s="134">
        <v>69.5</v>
      </c>
      <c r="J169" s="135" t="s">
        <v>658</v>
      </c>
      <c r="K169" s="136">
        <f>H169-F169</f>
        <v>25.5</v>
      </c>
      <c r="L169" s="137">
        <f>K169/F169</f>
        <v>0.57954545454545459</v>
      </c>
      <c r="M169" s="132" t="s">
        <v>547</v>
      </c>
      <c r="N169" s="138">
        <v>42977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61</v>
      </c>
      <c r="B170" s="130">
        <v>42549</v>
      </c>
      <c r="C170" s="130"/>
      <c r="D170" s="131" t="s">
        <v>659</v>
      </c>
      <c r="E170" s="132" t="s">
        <v>545</v>
      </c>
      <c r="F170" s="133">
        <v>262.5</v>
      </c>
      <c r="G170" s="132"/>
      <c r="H170" s="132">
        <v>340</v>
      </c>
      <c r="I170" s="134">
        <v>333</v>
      </c>
      <c r="J170" s="135" t="s">
        <v>660</v>
      </c>
      <c r="K170" s="136">
        <v>77.5</v>
      </c>
      <c r="L170" s="137">
        <v>0.29523809523809502</v>
      </c>
      <c r="M170" s="132" t="s">
        <v>547</v>
      </c>
      <c r="N170" s="138">
        <v>43017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62</v>
      </c>
      <c r="B171" s="130">
        <v>42549</v>
      </c>
      <c r="C171" s="130"/>
      <c r="D171" s="131" t="s">
        <v>661</v>
      </c>
      <c r="E171" s="132" t="s">
        <v>545</v>
      </c>
      <c r="F171" s="133">
        <v>840</v>
      </c>
      <c r="G171" s="132"/>
      <c r="H171" s="132">
        <v>1230</v>
      </c>
      <c r="I171" s="134">
        <v>1230</v>
      </c>
      <c r="J171" s="135" t="s">
        <v>631</v>
      </c>
      <c r="K171" s="136">
        <v>390</v>
      </c>
      <c r="L171" s="137">
        <v>0.46428571428571402</v>
      </c>
      <c r="M171" s="132" t="s">
        <v>547</v>
      </c>
      <c r="N171" s="138">
        <v>42649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52">
        <v>63</v>
      </c>
      <c r="B172" s="153">
        <v>42556</v>
      </c>
      <c r="C172" s="153"/>
      <c r="D172" s="154" t="s">
        <v>662</v>
      </c>
      <c r="E172" s="155" t="s">
        <v>545</v>
      </c>
      <c r="F172" s="155">
        <v>395</v>
      </c>
      <c r="G172" s="156"/>
      <c r="H172" s="156">
        <f>(468.5+342.5)/2</f>
        <v>405.5</v>
      </c>
      <c r="I172" s="156">
        <v>510</v>
      </c>
      <c r="J172" s="157" t="s">
        <v>663</v>
      </c>
      <c r="K172" s="158">
        <f t="shared" ref="K172:K178" si="95">H172-F172</f>
        <v>10.5</v>
      </c>
      <c r="L172" s="159">
        <f t="shared" ref="L172:L178" si="96">K172/F172</f>
        <v>2.6582278481012658E-2</v>
      </c>
      <c r="M172" s="155" t="s">
        <v>564</v>
      </c>
      <c r="N172" s="153">
        <v>43606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39">
        <v>64</v>
      </c>
      <c r="B173" s="140">
        <v>42584</v>
      </c>
      <c r="C173" s="140"/>
      <c r="D173" s="141" t="s">
        <v>664</v>
      </c>
      <c r="E173" s="142" t="s">
        <v>556</v>
      </c>
      <c r="F173" s="143">
        <f>169.5-12.8</f>
        <v>156.69999999999999</v>
      </c>
      <c r="G173" s="143"/>
      <c r="H173" s="144">
        <v>77</v>
      </c>
      <c r="I173" s="144" t="s">
        <v>665</v>
      </c>
      <c r="J173" s="145" t="s">
        <v>666</v>
      </c>
      <c r="K173" s="146">
        <f t="shared" si="95"/>
        <v>-79.699999999999989</v>
      </c>
      <c r="L173" s="147">
        <f t="shared" si="96"/>
        <v>-0.50861518825781749</v>
      </c>
      <c r="M173" s="143" t="s">
        <v>557</v>
      </c>
      <c r="N173" s="140">
        <v>43522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39">
        <v>65</v>
      </c>
      <c r="B174" s="140">
        <v>42586</v>
      </c>
      <c r="C174" s="140"/>
      <c r="D174" s="141" t="s">
        <v>667</v>
      </c>
      <c r="E174" s="142" t="s">
        <v>545</v>
      </c>
      <c r="F174" s="143">
        <v>400</v>
      </c>
      <c r="G174" s="143"/>
      <c r="H174" s="144">
        <v>305</v>
      </c>
      <c r="I174" s="144">
        <v>475</v>
      </c>
      <c r="J174" s="145" t="s">
        <v>668</v>
      </c>
      <c r="K174" s="146">
        <f t="shared" si="95"/>
        <v>-95</v>
      </c>
      <c r="L174" s="147">
        <f t="shared" si="96"/>
        <v>-0.23749999999999999</v>
      </c>
      <c r="M174" s="143" t="s">
        <v>557</v>
      </c>
      <c r="N174" s="140">
        <v>43606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66</v>
      </c>
      <c r="B175" s="130">
        <v>42593</v>
      </c>
      <c r="C175" s="130"/>
      <c r="D175" s="131" t="s">
        <v>669</v>
      </c>
      <c r="E175" s="132" t="s">
        <v>545</v>
      </c>
      <c r="F175" s="133">
        <v>86.5</v>
      </c>
      <c r="G175" s="132"/>
      <c r="H175" s="132">
        <v>130</v>
      </c>
      <c r="I175" s="134">
        <v>130</v>
      </c>
      <c r="J175" s="135" t="s">
        <v>670</v>
      </c>
      <c r="K175" s="136">
        <f t="shared" si="95"/>
        <v>43.5</v>
      </c>
      <c r="L175" s="137">
        <f t="shared" si="96"/>
        <v>0.50289017341040465</v>
      </c>
      <c r="M175" s="132" t="s">
        <v>547</v>
      </c>
      <c r="N175" s="138">
        <v>43091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39">
        <v>67</v>
      </c>
      <c r="B176" s="140">
        <v>42600</v>
      </c>
      <c r="C176" s="140"/>
      <c r="D176" s="141" t="s">
        <v>119</v>
      </c>
      <c r="E176" s="142" t="s">
        <v>545</v>
      </c>
      <c r="F176" s="143">
        <v>133.5</v>
      </c>
      <c r="G176" s="143"/>
      <c r="H176" s="144">
        <v>126.5</v>
      </c>
      <c r="I176" s="144">
        <v>178</v>
      </c>
      <c r="J176" s="145" t="s">
        <v>671</v>
      </c>
      <c r="K176" s="146">
        <f t="shared" si="95"/>
        <v>-7</v>
      </c>
      <c r="L176" s="147">
        <f t="shared" si="96"/>
        <v>-5.2434456928838954E-2</v>
      </c>
      <c r="M176" s="143" t="s">
        <v>557</v>
      </c>
      <c r="N176" s="140">
        <v>42615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68</v>
      </c>
      <c r="B177" s="130">
        <v>42613</v>
      </c>
      <c r="C177" s="130"/>
      <c r="D177" s="131" t="s">
        <v>672</v>
      </c>
      <c r="E177" s="132" t="s">
        <v>545</v>
      </c>
      <c r="F177" s="133">
        <v>560</v>
      </c>
      <c r="G177" s="132"/>
      <c r="H177" s="132">
        <v>725</v>
      </c>
      <c r="I177" s="134">
        <v>725</v>
      </c>
      <c r="J177" s="135" t="s">
        <v>577</v>
      </c>
      <c r="K177" s="136">
        <f t="shared" si="95"/>
        <v>165</v>
      </c>
      <c r="L177" s="137">
        <f t="shared" si="96"/>
        <v>0.29464285714285715</v>
      </c>
      <c r="M177" s="132" t="s">
        <v>547</v>
      </c>
      <c r="N177" s="138">
        <v>42456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69</v>
      </c>
      <c r="B178" s="130">
        <v>42614</v>
      </c>
      <c r="C178" s="130"/>
      <c r="D178" s="131" t="s">
        <v>673</v>
      </c>
      <c r="E178" s="132" t="s">
        <v>545</v>
      </c>
      <c r="F178" s="133">
        <v>160.5</v>
      </c>
      <c r="G178" s="132"/>
      <c r="H178" s="132">
        <v>210</v>
      </c>
      <c r="I178" s="134">
        <v>210</v>
      </c>
      <c r="J178" s="135" t="s">
        <v>577</v>
      </c>
      <c r="K178" s="136">
        <f t="shared" si="95"/>
        <v>49.5</v>
      </c>
      <c r="L178" s="137">
        <f t="shared" si="96"/>
        <v>0.30841121495327101</v>
      </c>
      <c r="M178" s="132" t="s">
        <v>547</v>
      </c>
      <c r="N178" s="138">
        <v>42871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70</v>
      </c>
      <c r="B179" s="130">
        <v>42646</v>
      </c>
      <c r="C179" s="130"/>
      <c r="D179" s="131" t="s">
        <v>396</v>
      </c>
      <c r="E179" s="132" t="s">
        <v>545</v>
      </c>
      <c r="F179" s="133">
        <v>430</v>
      </c>
      <c r="G179" s="132"/>
      <c r="H179" s="132">
        <v>596</v>
      </c>
      <c r="I179" s="134">
        <v>575</v>
      </c>
      <c r="J179" s="135" t="s">
        <v>674</v>
      </c>
      <c r="K179" s="136">
        <v>166</v>
      </c>
      <c r="L179" s="137">
        <v>0.38604651162790699</v>
      </c>
      <c r="M179" s="132" t="s">
        <v>547</v>
      </c>
      <c r="N179" s="138">
        <v>42769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71</v>
      </c>
      <c r="B180" s="130">
        <v>42657</v>
      </c>
      <c r="C180" s="130"/>
      <c r="D180" s="131" t="s">
        <v>675</v>
      </c>
      <c r="E180" s="132" t="s">
        <v>545</v>
      </c>
      <c r="F180" s="133">
        <v>280</v>
      </c>
      <c r="G180" s="132"/>
      <c r="H180" s="132">
        <v>345</v>
      </c>
      <c r="I180" s="134">
        <v>345</v>
      </c>
      <c r="J180" s="135" t="s">
        <v>577</v>
      </c>
      <c r="K180" s="136">
        <f t="shared" ref="K180:K185" si="97">H180-F180</f>
        <v>65</v>
      </c>
      <c r="L180" s="137">
        <f>K180/F180</f>
        <v>0.23214285714285715</v>
      </c>
      <c r="M180" s="132" t="s">
        <v>547</v>
      </c>
      <c r="N180" s="138">
        <v>42814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72</v>
      </c>
      <c r="B181" s="130">
        <v>42657</v>
      </c>
      <c r="C181" s="130"/>
      <c r="D181" s="131" t="s">
        <v>676</v>
      </c>
      <c r="E181" s="132" t="s">
        <v>545</v>
      </c>
      <c r="F181" s="133">
        <v>245</v>
      </c>
      <c r="G181" s="132"/>
      <c r="H181" s="132">
        <v>325.5</v>
      </c>
      <c r="I181" s="134">
        <v>330</v>
      </c>
      <c r="J181" s="135" t="s">
        <v>677</v>
      </c>
      <c r="K181" s="136">
        <f t="shared" si="97"/>
        <v>80.5</v>
      </c>
      <c r="L181" s="137">
        <f>K181/F181</f>
        <v>0.32857142857142857</v>
      </c>
      <c r="M181" s="132" t="s">
        <v>547</v>
      </c>
      <c r="N181" s="138">
        <v>42769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73</v>
      </c>
      <c r="B182" s="130">
        <v>42660</v>
      </c>
      <c r="C182" s="130"/>
      <c r="D182" s="131" t="s">
        <v>678</v>
      </c>
      <c r="E182" s="132" t="s">
        <v>545</v>
      </c>
      <c r="F182" s="133">
        <v>125</v>
      </c>
      <c r="G182" s="132"/>
      <c r="H182" s="132">
        <v>160</v>
      </c>
      <c r="I182" s="134">
        <v>160</v>
      </c>
      <c r="J182" s="135" t="s">
        <v>631</v>
      </c>
      <c r="K182" s="136">
        <f t="shared" si="97"/>
        <v>35</v>
      </c>
      <c r="L182" s="137">
        <v>0.28000000000000003</v>
      </c>
      <c r="M182" s="132" t="s">
        <v>547</v>
      </c>
      <c r="N182" s="138">
        <v>42803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74</v>
      </c>
      <c r="B183" s="130">
        <v>42660</v>
      </c>
      <c r="C183" s="130"/>
      <c r="D183" s="131" t="s">
        <v>679</v>
      </c>
      <c r="E183" s="132" t="s">
        <v>545</v>
      </c>
      <c r="F183" s="133">
        <v>114</v>
      </c>
      <c r="G183" s="132"/>
      <c r="H183" s="132">
        <v>145</v>
      </c>
      <c r="I183" s="134">
        <v>145</v>
      </c>
      <c r="J183" s="135" t="s">
        <v>631</v>
      </c>
      <c r="K183" s="136">
        <f t="shared" si="97"/>
        <v>31</v>
      </c>
      <c r="L183" s="137">
        <f>K183/F183</f>
        <v>0.27192982456140352</v>
      </c>
      <c r="M183" s="132" t="s">
        <v>547</v>
      </c>
      <c r="N183" s="138">
        <v>42859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75</v>
      </c>
      <c r="B184" s="130">
        <v>42660</v>
      </c>
      <c r="C184" s="130"/>
      <c r="D184" s="131" t="s">
        <v>680</v>
      </c>
      <c r="E184" s="132" t="s">
        <v>545</v>
      </c>
      <c r="F184" s="133">
        <v>212</v>
      </c>
      <c r="G184" s="132"/>
      <c r="H184" s="132">
        <v>280</v>
      </c>
      <c r="I184" s="134">
        <v>276</v>
      </c>
      <c r="J184" s="135" t="s">
        <v>681</v>
      </c>
      <c r="K184" s="136">
        <f t="shared" si="97"/>
        <v>68</v>
      </c>
      <c r="L184" s="137">
        <f>K184/F184</f>
        <v>0.32075471698113206</v>
      </c>
      <c r="M184" s="132" t="s">
        <v>547</v>
      </c>
      <c r="N184" s="138">
        <v>42858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76</v>
      </c>
      <c r="B185" s="130">
        <v>42678</v>
      </c>
      <c r="C185" s="130"/>
      <c r="D185" s="131" t="s">
        <v>439</v>
      </c>
      <c r="E185" s="132" t="s">
        <v>545</v>
      </c>
      <c r="F185" s="133">
        <v>155</v>
      </c>
      <c r="G185" s="132"/>
      <c r="H185" s="132">
        <v>210</v>
      </c>
      <c r="I185" s="134">
        <v>210</v>
      </c>
      <c r="J185" s="135" t="s">
        <v>682</v>
      </c>
      <c r="K185" s="136">
        <f t="shared" si="97"/>
        <v>55</v>
      </c>
      <c r="L185" s="137">
        <f>K185/F185</f>
        <v>0.35483870967741937</v>
      </c>
      <c r="M185" s="132" t="s">
        <v>547</v>
      </c>
      <c r="N185" s="138">
        <v>42944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39">
        <v>77</v>
      </c>
      <c r="B186" s="140">
        <v>42710</v>
      </c>
      <c r="C186" s="140"/>
      <c r="D186" s="141" t="s">
        <v>683</v>
      </c>
      <c r="E186" s="142" t="s">
        <v>545</v>
      </c>
      <c r="F186" s="143">
        <v>150.5</v>
      </c>
      <c r="G186" s="143"/>
      <c r="H186" s="144">
        <v>72.5</v>
      </c>
      <c r="I186" s="144">
        <v>174</v>
      </c>
      <c r="J186" s="145" t="s">
        <v>684</v>
      </c>
      <c r="K186" s="146">
        <v>-78</v>
      </c>
      <c r="L186" s="147">
        <v>-0.51827242524916906</v>
      </c>
      <c r="M186" s="143" t="s">
        <v>557</v>
      </c>
      <c r="N186" s="140">
        <v>43333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78</v>
      </c>
      <c r="B187" s="130">
        <v>42712</v>
      </c>
      <c r="C187" s="130"/>
      <c r="D187" s="131" t="s">
        <v>685</v>
      </c>
      <c r="E187" s="132" t="s">
        <v>545</v>
      </c>
      <c r="F187" s="133">
        <v>380</v>
      </c>
      <c r="G187" s="132"/>
      <c r="H187" s="132">
        <v>478</v>
      </c>
      <c r="I187" s="134">
        <v>468</v>
      </c>
      <c r="J187" s="135" t="s">
        <v>631</v>
      </c>
      <c r="K187" s="136">
        <f>H187-F187</f>
        <v>98</v>
      </c>
      <c r="L187" s="137">
        <f>K187/F187</f>
        <v>0.25789473684210529</v>
      </c>
      <c r="M187" s="132" t="s">
        <v>547</v>
      </c>
      <c r="N187" s="138">
        <v>43025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79</v>
      </c>
      <c r="B188" s="130">
        <v>42734</v>
      </c>
      <c r="C188" s="130"/>
      <c r="D188" s="131" t="s">
        <v>118</v>
      </c>
      <c r="E188" s="132" t="s">
        <v>545</v>
      </c>
      <c r="F188" s="133">
        <v>305</v>
      </c>
      <c r="G188" s="132"/>
      <c r="H188" s="132">
        <v>375</v>
      </c>
      <c r="I188" s="134">
        <v>375</v>
      </c>
      <c r="J188" s="135" t="s">
        <v>631</v>
      </c>
      <c r="K188" s="136">
        <f>H188-F188</f>
        <v>70</v>
      </c>
      <c r="L188" s="137">
        <f>K188/F188</f>
        <v>0.22950819672131148</v>
      </c>
      <c r="M188" s="132" t="s">
        <v>547</v>
      </c>
      <c r="N188" s="138">
        <v>42768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80</v>
      </c>
      <c r="B189" s="130">
        <v>42739</v>
      </c>
      <c r="C189" s="130"/>
      <c r="D189" s="131" t="s">
        <v>102</v>
      </c>
      <c r="E189" s="132" t="s">
        <v>545</v>
      </c>
      <c r="F189" s="133">
        <v>99.5</v>
      </c>
      <c r="G189" s="132"/>
      <c r="H189" s="132">
        <v>158</v>
      </c>
      <c r="I189" s="134">
        <v>158</v>
      </c>
      <c r="J189" s="135" t="s">
        <v>631</v>
      </c>
      <c r="K189" s="136">
        <f>H189-F189</f>
        <v>58.5</v>
      </c>
      <c r="L189" s="137">
        <f>K189/F189</f>
        <v>0.5879396984924623</v>
      </c>
      <c r="M189" s="132" t="s">
        <v>547</v>
      </c>
      <c r="N189" s="138">
        <v>42898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81</v>
      </c>
      <c r="B190" s="130">
        <v>42739</v>
      </c>
      <c r="C190" s="130"/>
      <c r="D190" s="131" t="s">
        <v>102</v>
      </c>
      <c r="E190" s="132" t="s">
        <v>545</v>
      </c>
      <c r="F190" s="133">
        <v>99.5</v>
      </c>
      <c r="G190" s="132"/>
      <c r="H190" s="132">
        <v>158</v>
      </c>
      <c r="I190" s="134">
        <v>158</v>
      </c>
      <c r="J190" s="135" t="s">
        <v>631</v>
      </c>
      <c r="K190" s="136">
        <v>58.5</v>
      </c>
      <c r="L190" s="137">
        <v>0.58793969849246197</v>
      </c>
      <c r="M190" s="132" t="s">
        <v>547</v>
      </c>
      <c r="N190" s="138">
        <v>42898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82</v>
      </c>
      <c r="B191" s="130">
        <v>42786</v>
      </c>
      <c r="C191" s="130"/>
      <c r="D191" s="131" t="s">
        <v>205</v>
      </c>
      <c r="E191" s="132" t="s">
        <v>545</v>
      </c>
      <c r="F191" s="133">
        <v>140.5</v>
      </c>
      <c r="G191" s="132"/>
      <c r="H191" s="132">
        <v>220</v>
      </c>
      <c r="I191" s="134">
        <v>220</v>
      </c>
      <c r="J191" s="135" t="s">
        <v>631</v>
      </c>
      <c r="K191" s="136">
        <f>H191-F191</f>
        <v>79.5</v>
      </c>
      <c r="L191" s="137">
        <f>K191/F191</f>
        <v>0.5658362989323843</v>
      </c>
      <c r="M191" s="132" t="s">
        <v>547</v>
      </c>
      <c r="N191" s="138">
        <v>42864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83</v>
      </c>
      <c r="B192" s="130">
        <v>42786</v>
      </c>
      <c r="C192" s="130"/>
      <c r="D192" s="131" t="s">
        <v>686</v>
      </c>
      <c r="E192" s="132" t="s">
        <v>545</v>
      </c>
      <c r="F192" s="133">
        <v>202.5</v>
      </c>
      <c r="G192" s="132"/>
      <c r="H192" s="132">
        <v>234</v>
      </c>
      <c r="I192" s="134">
        <v>234</v>
      </c>
      <c r="J192" s="135" t="s">
        <v>631</v>
      </c>
      <c r="K192" s="136">
        <v>31.5</v>
      </c>
      <c r="L192" s="137">
        <v>0.155555555555556</v>
      </c>
      <c r="M192" s="132" t="s">
        <v>547</v>
      </c>
      <c r="N192" s="138">
        <v>42836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84</v>
      </c>
      <c r="B193" s="130">
        <v>42818</v>
      </c>
      <c r="C193" s="130"/>
      <c r="D193" s="131" t="s">
        <v>687</v>
      </c>
      <c r="E193" s="132" t="s">
        <v>545</v>
      </c>
      <c r="F193" s="133">
        <v>300.5</v>
      </c>
      <c r="G193" s="132"/>
      <c r="H193" s="132">
        <v>417.5</v>
      </c>
      <c r="I193" s="134">
        <v>420</v>
      </c>
      <c r="J193" s="135" t="s">
        <v>688</v>
      </c>
      <c r="K193" s="136">
        <f>H193-F193</f>
        <v>117</v>
      </c>
      <c r="L193" s="137">
        <f>K193/F193</f>
        <v>0.38935108153078202</v>
      </c>
      <c r="M193" s="132" t="s">
        <v>547</v>
      </c>
      <c r="N193" s="138">
        <v>43070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85</v>
      </c>
      <c r="B194" s="130">
        <v>42818</v>
      </c>
      <c r="C194" s="130"/>
      <c r="D194" s="131" t="s">
        <v>661</v>
      </c>
      <c r="E194" s="132" t="s">
        <v>545</v>
      </c>
      <c r="F194" s="133">
        <v>850</v>
      </c>
      <c r="G194" s="132"/>
      <c r="H194" s="132">
        <v>1042.5</v>
      </c>
      <c r="I194" s="134">
        <v>1023</v>
      </c>
      <c r="J194" s="135" t="s">
        <v>689</v>
      </c>
      <c r="K194" s="136">
        <v>192.5</v>
      </c>
      <c r="L194" s="137">
        <v>0.22647058823529401</v>
      </c>
      <c r="M194" s="132" t="s">
        <v>547</v>
      </c>
      <c r="N194" s="138">
        <v>42830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9">
        <v>86</v>
      </c>
      <c r="B195" s="130">
        <v>42830</v>
      </c>
      <c r="C195" s="130"/>
      <c r="D195" s="131" t="s">
        <v>465</v>
      </c>
      <c r="E195" s="132" t="s">
        <v>545</v>
      </c>
      <c r="F195" s="133">
        <v>785</v>
      </c>
      <c r="G195" s="132"/>
      <c r="H195" s="132">
        <v>930</v>
      </c>
      <c r="I195" s="134">
        <v>920</v>
      </c>
      <c r="J195" s="135" t="s">
        <v>690</v>
      </c>
      <c r="K195" s="136">
        <f>H195-F195</f>
        <v>145</v>
      </c>
      <c r="L195" s="137">
        <f>K195/F195</f>
        <v>0.18471337579617833</v>
      </c>
      <c r="M195" s="132" t="s">
        <v>547</v>
      </c>
      <c r="N195" s="138">
        <v>42976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39">
        <v>87</v>
      </c>
      <c r="B196" s="140">
        <v>42831</v>
      </c>
      <c r="C196" s="140"/>
      <c r="D196" s="141" t="s">
        <v>691</v>
      </c>
      <c r="E196" s="142" t="s">
        <v>545</v>
      </c>
      <c r="F196" s="143">
        <v>40</v>
      </c>
      <c r="G196" s="143"/>
      <c r="H196" s="144">
        <v>13.1</v>
      </c>
      <c r="I196" s="144">
        <v>60</v>
      </c>
      <c r="J196" s="145" t="s">
        <v>692</v>
      </c>
      <c r="K196" s="146">
        <v>-26.9</v>
      </c>
      <c r="L196" s="147">
        <v>-0.67249999999999999</v>
      </c>
      <c r="M196" s="143" t="s">
        <v>557</v>
      </c>
      <c r="N196" s="140">
        <v>43138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88</v>
      </c>
      <c r="B197" s="130">
        <v>42837</v>
      </c>
      <c r="C197" s="130"/>
      <c r="D197" s="131" t="s">
        <v>100</v>
      </c>
      <c r="E197" s="132" t="s">
        <v>545</v>
      </c>
      <c r="F197" s="133">
        <v>289.5</v>
      </c>
      <c r="G197" s="132"/>
      <c r="H197" s="132">
        <v>354</v>
      </c>
      <c r="I197" s="134">
        <v>360</v>
      </c>
      <c r="J197" s="135" t="s">
        <v>693</v>
      </c>
      <c r="K197" s="136">
        <f t="shared" ref="K197:K205" si="98">H197-F197</f>
        <v>64.5</v>
      </c>
      <c r="L197" s="137">
        <f t="shared" ref="L197:L205" si="99">K197/F197</f>
        <v>0.22279792746113988</v>
      </c>
      <c r="M197" s="132" t="s">
        <v>547</v>
      </c>
      <c r="N197" s="138">
        <v>43040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29">
        <v>89</v>
      </c>
      <c r="B198" s="130">
        <v>42845</v>
      </c>
      <c r="C198" s="130"/>
      <c r="D198" s="131" t="s">
        <v>413</v>
      </c>
      <c r="E198" s="132" t="s">
        <v>545</v>
      </c>
      <c r="F198" s="133">
        <v>700</v>
      </c>
      <c r="G198" s="132"/>
      <c r="H198" s="132">
        <v>840</v>
      </c>
      <c r="I198" s="134">
        <v>840</v>
      </c>
      <c r="J198" s="135" t="s">
        <v>694</v>
      </c>
      <c r="K198" s="136">
        <f t="shared" si="98"/>
        <v>140</v>
      </c>
      <c r="L198" s="137">
        <f t="shared" si="99"/>
        <v>0.2</v>
      </c>
      <c r="M198" s="132" t="s">
        <v>547</v>
      </c>
      <c r="N198" s="138">
        <v>42893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90</v>
      </c>
      <c r="B199" s="130">
        <v>42887</v>
      </c>
      <c r="C199" s="130"/>
      <c r="D199" s="131" t="s">
        <v>695</v>
      </c>
      <c r="E199" s="132" t="s">
        <v>545</v>
      </c>
      <c r="F199" s="133">
        <v>130</v>
      </c>
      <c r="G199" s="132"/>
      <c r="H199" s="132">
        <v>144.25</v>
      </c>
      <c r="I199" s="134">
        <v>170</v>
      </c>
      <c r="J199" s="135" t="s">
        <v>696</v>
      </c>
      <c r="K199" s="136">
        <f t="shared" si="98"/>
        <v>14.25</v>
      </c>
      <c r="L199" s="137">
        <f t="shared" si="99"/>
        <v>0.10961538461538461</v>
      </c>
      <c r="M199" s="132" t="s">
        <v>547</v>
      </c>
      <c r="N199" s="138">
        <v>43675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29">
        <v>91</v>
      </c>
      <c r="B200" s="130">
        <v>42901</v>
      </c>
      <c r="C200" s="130"/>
      <c r="D200" s="131" t="s">
        <v>697</v>
      </c>
      <c r="E200" s="132" t="s">
        <v>545</v>
      </c>
      <c r="F200" s="133">
        <v>214.5</v>
      </c>
      <c r="G200" s="132"/>
      <c r="H200" s="132">
        <v>262</v>
      </c>
      <c r="I200" s="134">
        <v>262</v>
      </c>
      <c r="J200" s="135" t="s">
        <v>566</v>
      </c>
      <c r="K200" s="136">
        <f t="shared" si="98"/>
        <v>47.5</v>
      </c>
      <c r="L200" s="137">
        <f t="shared" si="99"/>
        <v>0.22144522144522144</v>
      </c>
      <c r="M200" s="132" t="s">
        <v>547</v>
      </c>
      <c r="N200" s="138">
        <v>42977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60">
        <v>92</v>
      </c>
      <c r="B201" s="161">
        <v>42933</v>
      </c>
      <c r="C201" s="161"/>
      <c r="D201" s="162" t="s">
        <v>698</v>
      </c>
      <c r="E201" s="163" t="s">
        <v>545</v>
      </c>
      <c r="F201" s="164">
        <v>370</v>
      </c>
      <c r="G201" s="163"/>
      <c r="H201" s="163">
        <v>447.5</v>
      </c>
      <c r="I201" s="165">
        <v>450</v>
      </c>
      <c r="J201" s="166" t="s">
        <v>631</v>
      </c>
      <c r="K201" s="136">
        <f t="shared" si="98"/>
        <v>77.5</v>
      </c>
      <c r="L201" s="167">
        <f t="shared" si="99"/>
        <v>0.20945945945945946</v>
      </c>
      <c r="M201" s="163" t="s">
        <v>547</v>
      </c>
      <c r="N201" s="168">
        <v>43035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60">
        <v>93</v>
      </c>
      <c r="B202" s="161">
        <v>42943</v>
      </c>
      <c r="C202" s="161"/>
      <c r="D202" s="162" t="s">
        <v>203</v>
      </c>
      <c r="E202" s="163" t="s">
        <v>545</v>
      </c>
      <c r="F202" s="164">
        <v>657.5</v>
      </c>
      <c r="G202" s="163"/>
      <c r="H202" s="163">
        <v>825</v>
      </c>
      <c r="I202" s="165">
        <v>820</v>
      </c>
      <c r="J202" s="166" t="s">
        <v>631</v>
      </c>
      <c r="K202" s="136">
        <f t="shared" si="98"/>
        <v>167.5</v>
      </c>
      <c r="L202" s="167">
        <f t="shared" si="99"/>
        <v>0.25475285171102663</v>
      </c>
      <c r="M202" s="163" t="s">
        <v>547</v>
      </c>
      <c r="N202" s="168">
        <v>43090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29">
        <v>94</v>
      </c>
      <c r="B203" s="130">
        <v>42964</v>
      </c>
      <c r="C203" s="130"/>
      <c r="D203" s="131" t="s">
        <v>374</v>
      </c>
      <c r="E203" s="132" t="s">
        <v>545</v>
      </c>
      <c r="F203" s="133">
        <v>605</v>
      </c>
      <c r="G203" s="132"/>
      <c r="H203" s="132">
        <v>750</v>
      </c>
      <c r="I203" s="134">
        <v>750</v>
      </c>
      <c r="J203" s="135" t="s">
        <v>690</v>
      </c>
      <c r="K203" s="136">
        <f t="shared" si="98"/>
        <v>145</v>
      </c>
      <c r="L203" s="137">
        <f t="shared" si="99"/>
        <v>0.23966942148760331</v>
      </c>
      <c r="M203" s="132" t="s">
        <v>547</v>
      </c>
      <c r="N203" s="138">
        <v>43027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39">
        <v>95</v>
      </c>
      <c r="B204" s="140">
        <v>42979</v>
      </c>
      <c r="C204" s="140"/>
      <c r="D204" s="148" t="s">
        <v>699</v>
      </c>
      <c r="E204" s="143" t="s">
        <v>545</v>
      </c>
      <c r="F204" s="143">
        <v>255</v>
      </c>
      <c r="G204" s="144"/>
      <c r="H204" s="144">
        <v>217.25</v>
      </c>
      <c r="I204" s="144">
        <v>320</v>
      </c>
      <c r="J204" s="145" t="s">
        <v>700</v>
      </c>
      <c r="K204" s="146">
        <f t="shared" si="98"/>
        <v>-37.75</v>
      </c>
      <c r="L204" s="149">
        <f t="shared" si="99"/>
        <v>-0.14803921568627451</v>
      </c>
      <c r="M204" s="143" t="s">
        <v>557</v>
      </c>
      <c r="N204" s="140">
        <v>43661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29">
        <v>96</v>
      </c>
      <c r="B205" s="130">
        <v>42997</v>
      </c>
      <c r="C205" s="130"/>
      <c r="D205" s="131" t="s">
        <v>701</v>
      </c>
      <c r="E205" s="132" t="s">
        <v>545</v>
      </c>
      <c r="F205" s="133">
        <v>215</v>
      </c>
      <c r="G205" s="132"/>
      <c r="H205" s="132">
        <v>258</v>
      </c>
      <c r="I205" s="134">
        <v>258</v>
      </c>
      <c r="J205" s="135" t="s">
        <v>631</v>
      </c>
      <c r="K205" s="136">
        <f t="shared" si="98"/>
        <v>43</v>
      </c>
      <c r="L205" s="137">
        <f t="shared" si="99"/>
        <v>0.2</v>
      </c>
      <c r="M205" s="132" t="s">
        <v>547</v>
      </c>
      <c r="N205" s="138">
        <v>43040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97</v>
      </c>
      <c r="B206" s="130">
        <v>42997</v>
      </c>
      <c r="C206" s="130"/>
      <c r="D206" s="131" t="s">
        <v>701</v>
      </c>
      <c r="E206" s="132" t="s">
        <v>545</v>
      </c>
      <c r="F206" s="133">
        <v>215</v>
      </c>
      <c r="G206" s="132"/>
      <c r="H206" s="132">
        <v>258</v>
      </c>
      <c r="I206" s="134">
        <v>258</v>
      </c>
      <c r="J206" s="166" t="s">
        <v>631</v>
      </c>
      <c r="K206" s="136">
        <v>43</v>
      </c>
      <c r="L206" s="137">
        <v>0.2</v>
      </c>
      <c r="M206" s="132" t="s">
        <v>547</v>
      </c>
      <c r="N206" s="138">
        <v>43040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60">
        <v>98</v>
      </c>
      <c r="B207" s="161">
        <v>42998</v>
      </c>
      <c r="C207" s="161"/>
      <c r="D207" s="162" t="s">
        <v>702</v>
      </c>
      <c r="E207" s="163" t="s">
        <v>545</v>
      </c>
      <c r="F207" s="133">
        <v>75</v>
      </c>
      <c r="G207" s="163"/>
      <c r="H207" s="163">
        <v>90</v>
      </c>
      <c r="I207" s="165">
        <v>90</v>
      </c>
      <c r="J207" s="135" t="s">
        <v>703</v>
      </c>
      <c r="K207" s="136">
        <f t="shared" ref="K207:K212" si="100">H207-F207</f>
        <v>15</v>
      </c>
      <c r="L207" s="137">
        <f t="shared" ref="L207:L212" si="101">K207/F207</f>
        <v>0.2</v>
      </c>
      <c r="M207" s="132" t="s">
        <v>547</v>
      </c>
      <c r="N207" s="138">
        <v>43019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60">
        <v>99</v>
      </c>
      <c r="B208" s="161">
        <v>43011</v>
      </c>
      <c r="C208" s="161"/>
      <c r="D208" s="162" t="s">
        <v>704</v>
      </c>
      <c r="E208" s="163" t="s">
        <v>545</v>
      </c>
      <c r="F208" s="164">
        <v>315</v>
      </c>
      <c r="G208" s="163"/>
      <c r="H208" s="163">
        <v>392</v>
      </c>
      <c r="I208" s="165">
        <v>384</v>
      </c>
      <c r="J208" s="166" t="s">
        <v>705</v>
      </c>
      <c r="K208" s="136">
        <f t="shared" si="100"/>
        <v>77</v>
      </c>
      <c r="L208" s="167">
        <f t="shared" si="101"/>
        <v>0.24444444444444444</v>
      </c>
      <c r="M208" s="163" t="s">
        <v>547</v>
      </c>
      <c r="N208" s="168">
        <v>43017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60">
        <v>100</v>
      </c>
      <c r="B209" s="161">
        <v>43013</v>
      </c>
      <c r="C209" s="161"/>
      <c r="D209" s="162" t="s">
        <v>443</v>
      </c>
      <c r="E209" s="163" t="s">
        <v>545</v>
      </c>
      <c r="F209" s="164">
        <v>145</v>
      </c>
      <c r="G209" s="163"/>
      <c r="H209" s="163">
        <v>179</v>
      </c>
      <c r="I209" s="165">
        <v>180</v>
      </c>
      <c r="J209" s="166" t="s">
        <v>706</v>
      </c>
      <c r="K209" s="136">
        <f t="shared" si="100"/>
        <v>34</v>
      </c>
      <c r="L209" s="167">
        <f t="shared" si="101"/>
        <v>0.23448275862068965</v>
      </c>
      <c r="M209" s="163" t="s">
        <v>547</v>
      </c>
      <c r="N209" s="168">
        <v>43025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60">
        <v>101</v>
      </c>
      <c r="B210" s="161">
        <v>43014</v>
      </c>
      <c r="C210" s="161"/>
      <c r="D210" s="162" t="s">
        <v>349</v>
      </c>
      <c r="E210" s="163" t="s">
        <v>545</v>
      </c>
      <c r="F210" s="164">
        <v>256</v>
      </c>
      <c r="G210" s="163"/>
      <c r="H210" s="163">
        <v>323</v>
      </c>
      <c r="I210" s="165">
        <v>320</v>
      </c>
      <c r="J210" s="166" t="s">
        <v>631</v>
      </c>
      <c r="K210" s="136">
        <f t="shared" si="100"/>
        <v>67</v>
      </c>
      <c r="L210" s="167">
        <f t="shared" si="101"/>
        <v>0.26171875</v>
      </c>
      <c r="M210" s="163" t="s">
        <v>547</v>
      </c>
      <c r="N210" s="168">
        <v>43067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60">
        <v>102</v>
      </c>
      <c r="B211" s="161">
        <v>43017</v>
      </c>
      <c r="C211" s="161"/>
      <c r="D211" s="162" t="s">
        <v>363</v>
      </c>
      <c r="E211" s="163" t="s">
        <v>545</v>
      </c>
      <c r="F211" s="164">
        <v>137.5</v>
      </c>
      <c r="G211" s="163"/>
      <c r="H211" s="163">
        <v>184</v>
      </c>
      <c r="I211" s="165">
        <v>183</v>
      </c>
      <c r="J211" s="166" t="s">
        <v>707</v>
      </c>
      <c r="K211" s="136">
        <f t="shared" si="100"/>
        <v>46.5</v>
      </c>
      <c r="L211" s="167">
        <f t="shared" si="101"/>
        <v>0.33818181818181819</v>
      </c>
      <c r="M211" s="163" t="s">
        <v>547</v>
      </c>
      <c r="N211" s="168">
        <v>43108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60">
        <v>103</v>
      </c>
      <c r="B212" s="161">
        <v>43018</v>
      </c>
      <c r="C212" s="161"/>
      <c r="D212" s="162" t="s">
        <v>708</v>
      </c>
      <c r="E212" s="163" t="s">
        <v>545</v>
      </c>
      <c r="F212" s="164">
        <v>125.5</v>
      </c>
      <c r="G212" s="163"/>
      <c r="H212" s="163">
        <v>158</v>
      </c>
      <c r="I212" s="165">
        <v>155</v>
      </c>
      <c r="J212" s="166" t="s">
        <v>709</v>
      </c>
      <c r="K212" s="136">
        <f t="shared" si="100"/>
        <v>32.5</v>
      </c>
      <c r="L212" s="167">
        <f t="shared" si="101"/>
        <v>0.25896414342629481</v>
      </c>
      <c r="M212" s="163" t="s">
        <v>547</v>
      </c>
      <c r="N212" s="168">
        <v>43067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60">
        <v>104</v>
      </c>
      <c r="B213" s="161">
        <v>43018</v>
      </c>
      <c r="C213" s="161"/>
      <c r="D213" s="162" t="s">
        <v>710</v>
      </c>
      <c r="E213" s="163" t="s">
        <v>545</v>
      </c>
      <c r="F213" s="164">
        <v>895</v>
      </c>
      <c r="G213" s="163"/>
      <c r="H213" s="163">
        <v>1122.5</v>
      </c>
      <c r="I213" s="165">
        <v>1078</v>
      </c>
      <c r="J213" s="166" t="s">
        <v>711</v>
      </c>
      <c r="K213" s="136">
        <v>227.5</v>
      </c>
      <c r="L213" s="167">
        <v>0.25418994413407803</v>
      </c>
      <c r="M213" s="163" t="s">
        <v>547</v>
      </c>
      <c r="N213" s="168">
        <v>43117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60">
        <v>105</v>
      </c>
      <c r="B214" s="161">
        <v>43020</v>
      </c>
      <c r="C214" s="161"/>
      <c r="D214" s="162" t="s">
        <v>358</v>
      </c>
      <c r="E214" s="163" t="s">
        <v>545</v>
      </c>
      <c r="F214" s="164">
        <v>525</v>
      </c>
      <c r="G214" s="163"/>
      <c r="H214" s="163">
        <v>629</v>
      </c>
      <c r="I214" s="165">
        <v>629</v>
      </c>
      <c r="J214" s="166" t="s">
        <v>631</v>
      </c>
      <c r="K214" s="136">
        <v>104</v>
      </c>
      <c r="L214" s="167">
        <v>0.19809523809523799</v>
      </c>
      <c r="M214" s="163" t="s">
        <v>547</v>
      </c>
      <c r="N214" s="168">
        <v>43119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60">
        <v>106</v>
      </c>
      <c r="B215" s="161">
        <v>43046</v>
      </c>
      <c r="C215" s="161"/>
      <c r="D215" s="162" t="s">
        <v>391</v>
      </c>
      <c r="E215" s="163" t="s">
        <v>545</v>
      </c>
      <c r="F215" s="164">
        <v>740</v>
      </c>
      <c r="G215" s="163"/>
      <c r="H215" s="163">
        <v>892.5</v>
      </c>
      <c r="I215" s="165">
        <v>900</v>
      </c>
      <c r="J215" s="166" t="s">
        <v>712</v>
      </c>
      <c r="K215" s="136">
        <f>H215-F215</f>
        <v>152.5</v>
      </c>
      <c r="L215" s="167">
        <f>K215/F215</f>
        <v>0.20608108108108109</v>
      </c>
      <c r="M215" s="163" t="s">
        <v>547</v>
      </c>
      <c r="N215" s="168">
        <v>43052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29">
        <v>107</v>
      </c>
      <c r="B216" s="130">
        <v>43073</v>
      </c>
      <c r="C216" s="130"/>
      <c r="D216" s="131" t="s">
        <v>713</v>
      </c>
      <c r="E216" s="132" t="s">
        <v>545</v>
      </c>
      <c r="F216" s="133">
        <v>118.5</v>
      </c>
      <c r="G216" s="132"/>
      <c r="H216" s="132">
        <v>143.5</v>
      </c>
      <c r="I216" s="134">
        <v>145</v>
      </c>
      <c r="J216" s="135" t="s">
        <v>714</v>
      </c>
      <c r="K216" s="136">
        <f>H216-F216</f>
        <v>25</v>
      </c>
      <c r="L216" s="137">
        <f>K216/F216</f>
        <v>0.2109704641350211</v>
      </c>
      <c r="M216" s="132" t="s">
        <v>547</v>
      </c>
      <c r="N216" s="138">
        <v>43097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39">
        <v>108</v>
      </c>
      <c r="B217" s="140">
        <v>43090</v>
      </c>
      <c r="C217" s="140"/>
      <c r="D217" s="141" t="s">
        <v>418</v>
      </c>
      <c r="E217" s="142" t="s">
        <v>545</v>
      </c>
      <c r="F217" s="143">
        <v>715</v>
      </c>
      <c r="G217" s="143"/>
      <c r="H217" s="144">
        <v>500</v>
      </c>
      <c r="I217" s="144">
        <v>872</v>
      </c>
      <c r="J217" s="145" t="s">
        <v>715</v>
      </c>
      <c r="K217" s="146">
        <f>H217-F217</f>
        <v>-215</v>
      </c>
      <c r="L217" s="147">
        <f>K217/F217</f>
        <v>-0.30069930069930068</v>
      </c>
      <c r="M217" s="143" t="s">
        <v>557</v>
      </c>
      <c r="N217" s="140">
        <v>43670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29">
        <v>109</v>
      </c>
      <c r="B218" s="130">
        <v>43098</v>
      </c>
      <c r="C218" s="130"/>
      <c r="D218" s="131" t="s">
        <v>704</v>
      </c>
      <c r="E218" s="132" t="s">
        <v>545</v>
      </c>
      <c r="F218" s="133">
        <v>435</v>
      </c>
      <c r="G218" s="132"/>
      <c r="H218" s="132">
        <v>542.5</v>
      </c>
      <c r="I218" s="134">
        <v>539</v>
      </c>
      <c r="J218" s="135" t="s">
        <v>631</v>
      </c>
      <c r="K218" s="136">
        <v>107.5</v>
      </c>
      <c r="L218" s="137">
        <v>0.247126436781609</v>
      </c>
      <c r="M218" s="132" t="s">
        <v>547</v>
      </c>
      <c r="N218" s="138">
        <v>43206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29">
        <v>110</v>
      </c>
      <c r="B219" s="130">
        <v>43098</v>
      </c>
      <c r="C219" s="130"/>
      <c r="D219" s="131" t="s">
        <v>517</v>
      </c>
      <c r="E219" s="132" t="s">
        <v>545</v>
      </c>
      <c r="F219" s="133">
        <v>885</v>
      </c>
      <c r="G219" s="132"/>
      <c r="H219" s="132">
        <v>1090</v>
      </c>
      <c r="I219" s="134">
        <v>1084</v>
      </c>
      <c r="J219" s="135" t="s">
        <v>631</v>
      </c>
      <c r="K219" s="136">
        <v>205</v>
      </c>
      <c r="L219" s="137">
        <v>0.23163841807909599</v>
      </c>
      <c r="M219" s="132" t="s">
        <v>547</v>
      </c>
      <c r="N219" s="138">
        <v>43213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69">
        <v>111</v>
      </c>
      <c r="B220" s="170">
        <v>43192</v>
      </c>
      <c r="C220" s="170"/>
      <c r="D220" s="148" t="s">
        <v>716</v>
      </c>
      <c r="E220" s="143" t="s">
        <v>545</v>
      </c>
      <c r="F220" s="171">
        <v>478.5</v>
      </c>
      <c r="G220" s="143"/>
      <c r="H220" s="143">
        <v>442</v>
      </c>
      <c r="I220" s="144">
        <v>613</v>
      </c>
      <c r="J220" s="145" t="s">
        <v>717</v>
      </c>
      <c r="K220" s="146">
        <f>H220-F220</f>
        <v>-36.5</v>
      </c>
      <c r="L220" s="147">
        <f>K220/F220</f>
        <v>-7.6280041797283177E-2</v>
      </c>
      <c r="M220" s="143" t="s">
        <v>557</v>
      </c>
      <c r="N220" s="140">
        <v>43762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39">
        <v>112</v>
      </c>
      <c r="B221" s="140">
        <v>43194</v>
      </c>
      <c r="C221" s="140"/>
      <c r="D221" s="141" t="s">
        <v>718</v>
      </c>
      <c r="E221" s="142" t="s">
        <v>545</v>
      </c>
      <c r="F221" s="143">
        <f>141.5-7.3</f>
        <v>134.19999999999999</v>
      </c>
      <c r="G221" s="143"/>
      <c r="H221" s="144">
        <v>77</v>
      </c>
      <c r="I221" s="144">
        <v>180</v>
      </c>
      <c r="J221" s="145" t="s">
        <v>719</v>
      </c>
      <c r="K221" s="146">
        <f>H221-F221</f>
        <v>-57.199999999999989</v>
      </c>
      <c r="L221" s="147">
        <f>K221/F221</f>
        <v>-0.42622950819672129</v>
      </c>
      <c r="M221" s="143" t="s">
        <v>557</v>
      </c>
      <c r="N221" s="140">
        <v>43522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39">
        <v>113</v>
      </c>
      <c r="B222" s="140">
        <v>43209</v>
      </c>
      <c r="C222" s="140"/>
      <c r="D222" s="141" t="s">
        <v>720</v>
      </c>
      <c r="E222" s="142" t="s">
        <v>545</v>
      </c>
      <c r="F222" s="143">
        <v>430</v>
      </c>
      <c r="G222" s="143"/>
      <c r="H222" s="144">
        <v>220</v>
      </c>
      <c r="I222" s="144">
        <v>537</v>
      </c>
      <c r="J222" s="145" t="s">
        <v>721</v>
      </c>
      <c r="K222" s="146">
        <f>H222-F222</f>
        <v>-210</v>
      </c>
      <c r="L222" s="147">
        <f>K222/F222</f>
        <v>-0.48837209302325579</v>
      </c>
      <c r="M222" s="143" t="s">
        <v>557</v>
      </c>
      <c r="N222" s="140">
        <v>43252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60">
        <v>114</v>
      </c>
      <c r="B223" s="161">
        <v>43220</v>
      </c>
      <c r="C223" s="161"/>
      <c r="D223" s="162" t="s">
        <v>722</v>
      </c>
      <c r="E223" s="163" t="s">
        <v>545</v>
      </c>
      <c r="F223" s="163">
        <v>153.5</v>
      </c>
      <c r="G223" s="163"/>
      <c r="H223" s="163">
        <v>196</v>
      </c>
      <c r="I223" s="165">
        <v>196</v>
      </c>
      <c r="J223" s="135" t="s">
        <v>723</v>
      </c>
      <c r="K223" s="136">
        <f>H223-F223</f>
        <v>42.5</v>
      </c>
      <c r="L223" s="137">
        <f>K223/F223</f>
        <v>0.27687296416938112</v>
      </c>
      <c r="M223" s="132" t="s">
        <v>547</v>
      </c>
      <c r="N223" s="138">
        <v>43605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39">
        <v>115</v>
      </c>
      <c r="B224" s="140">
        <v>43306</v>
      </c>
      <c r="C224" s="140"/>
      <c r="D224" s="141" t="s">
        <v>691</v>
      </c>
      <c r="E224" s="142" t="s">
        <v>545</v>
      </c>
      <c r="F224" s="143">
        <v>27.5</v>
      </c>
      <c r="G224" s="143"/>
      <c r="H224" s="144">
        <v>13.1</v>
      </c>
      <c r="I224" s="144">
        <v>60</v>
      </c>
      <c r="J224" s="145" t="s">
        <v>724</v>
      </c>
      <c r="K224" s="146">
        <v>-14.4</v>
      </c>
      <c r="L224" s="147">
        <v>-0.52363636363636401</v>
      </c>
      <c r="M224" s="143" t="s">
        <v>557</v>
      </c>
      <c r="N224" s="140">
        <v>43138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69">
        <v>116</v>
      </c>
      <c r="B225" s="170">
        <v>43318</v>
      </c>
      <c r="C225" s="170"/>
      <c r="D225" s="148" t="s">
        <v>725</v>
      </c>
      <c r="E225" s="143" t="s">
        <v>545</v>
      </c>
      <c r="F225" s="143">
        <v>148.5</v>
      </c>
      <c r="G225" s="143"/>
      <c r="H225" s="143">
        <v>102</v>
      </c>
      <c r="I225" s="144">
        <v>182</v>
      </c>
      <c r="J225" s="145" t="s">
        <v>726</v>
      </c>
      <c r="K225" s="146">
        <f>H225-F225</f>
        <v>-46.5</v>
      </c>
      <c r="L225" s="147">
        <f>K225/F225</f>
        <v>-0.31313131313131315</v>
      </c>
      <c r="M225" s="143" t="s">
        <v>557</v>
      </c>
      <c r="N225" s="140">
        <v>43661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29">
        <v>117</v>
      </c>
      <c r="B226" s="130">
        <v>43335</v>
      </c>
      <c r="C226" s="130"/>
      <c r="D226" s="131" t="s">
        <v>727</v>
      </c>
      <c r="E226" s="132" t="s">
        <v>545</v>
      </c>
      <c r="F226" s="163">
        <v>285</v>
      </c>
      <c r="G226" s="132"/>
      <c r="H226" s="132">
        <v>355</v>
      </c>
      <c r="I226" s="134">
        <v>364</v>
      </c>
      <c r="J226" s="135" t="s">
        <v>728</v>
      </c>
      <c r="K226" s="136">
        <v>70</v>
      </c>
      <c r="L226" s="137">
        <v>0.24561403508771901</v>
      </c>
      <c r="M226" s="132" t="s">
        <v>547</v>
      </c>
      <c r="N226" s="138">
        <v>43455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29">
        <v>118</v>
      </c>
      <c r="B227" s="130">
        <v>43341</v>
      </c>
      <c r="C227" s="130"/>
      <c r="D227" s="131" t="s">
        <v>383</v>
      </c>
      <c r="E227" s="132" t="s">
        <v>545</v>
      </c>
      <c r="F227" s="163">
        <v>525</v>
      </c>
      <c r="G227" s="132"/>
      <c r="H227" s="132">
        <v>585</v>
      </c>
      <c r="I227" s="134">
        <v>635</v>
      </c>
      <c r="J227" s="135" t="s">
        <v>729</v>
      </c>
      <c r="K227" s="136">
        <f t="shared" ref="K227:K258" si="102">H227-F227</f>
        <v>60</v>
      </c>
      <c r="L227" s="137">
        <f t="shared" ref="L227:L258" si="103">K227/F227</f>
        <v>0.11428571428571428</v>
      </c>
      <c r="M227" s="132" t="s">
        <v>547</v>
      </c>
      <c r="N227" s="138">
        <v>43662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29">
        <v>119</v>
      </c>
      <c r="B228" s="130">
        <v>43395</v>
      </c>
      <c r="C228" s="130"/>
      <c r="D228" s="131" t="s">
        <v>374</v>
      </c>
      <c r="E228" s="132" t="s">
        <v>545</v>
      </c>
      <c r="F228" s="163">
        <v>475</v>
      </c>
      <c r="G228" s="132"/>
      <c r="H228" s="132">
        <v>574</v>
      </c>
      <c r="I228" s="134">
        <v>570</v>
      </c>
      <c r="J228" s="135" t="s">
        <v>631</v>
      </c>
      <c r="K228" s="136">
        <f t="shared" si="102"/>
        <v>99</v>
      </c>
      <c r="L228" s="137">
        <f t="shared" si="103"/>
        <v>0.20842105263157895</v>
      </c>
      <c r="M228" s="132" t="s">
        <v>547</v>
      </c>
      <c r="N228" s="138">
        <v>43403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60">
        <v>120</v>
      </c>
      <c r="B229" s="161">
        <v>43397</v>
      </c>
      <c r="C229" s="161"/>
      <c r="D229" s="162" t="s">
        <v>730</v>
      </c>
      <c r="E229" s="163" t="s">
        <v>545</v>
      </c>
      <c r="F229" s="163">
        <v>707.5</v>
      </c>
      <c r="G229" s="163"/>
      <c r="H229" s="163">
        <v>872</v>
      </c>
      <c r="I229" s="165">
        <v>872</v>
      </c>
      <c r="J229" s="166" t="s">
        <v>631</v>
      </c>
      <c r="K229" s="136">
        <f t="shared" si="102"/>
        <v>164.5</v>
      </c>
      <c r="L229" s="167">
        <f t="shared" si="103"/>
        <v>0.23250883392226149</v>
      </c>
      <c r="M229" s="163" t="s">
        <v>547</v>
      </c>
      <c r="N229" s="168">
        <v>43482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60">
        <v>121</v>
      </c>
      <c r="B230" s="161">
        <v>43398</v>
      </c>
      <c r="C230" s="161"/>
      <c r="D230" s="162" t="s">
        <v>731</v>
      </c>
      <c r="E230" s="163" t="s">
        <v>545</v>
      </c>
      <c r="F230" s="163">
        <v>162</v>
      </c>
      <c r="G230" s="163"/>
      <c r="H230" s="163">
        <v>204</v>
      </c>
      <c r="I230" s="165">
        <v>209</v>
      </c>
      <c r="J230" s="166" t="s">
        <v>732</v>
      </c>
      <c r="K230" s="136">
        <f t="shared" si="102"/>
        <v>42</v>
      </c>
      <c r="L230" s="167">
        <f t="shared" si="103"/>
        <v>0.25925925925925924</v>
      </c>
      <c r="M230" s="163" t="s">
        <v>547</v>
      </c>
      <c r="N230" s="168">
        <v>43539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60">
        <v>122</v>
      </c>
      <c r="B231" s="161">
        <v>43399</v>
      </c>
      <c r="C231" s="161"/>
      <c r="D231" s="162" t="s">
        <v>459</v>
      </c>
      <c r="E231" s="163" t="s">
        <v>545</v>
      </c>
      <c r="F231" s="163">
        <v>240</v>
      </c>
      <c r="G231" s="163"/>
      <c r="H231" s="163">
        <v>297</v>
      </c>
      <c r="I231" s="165">
        <v>297</v>
      </c>
      <c r="J231" s="166" t="s">
        <v>631</v>
      </c>
      <c r="K231" s="172">
        <f t="shared" si="102"/>
        <v>57</v>
      </c>
      <c r="L231" s="167">
        <f t="shared" si="103"/>
        <v>0.23749999999999999</v>
      </c>
      <c r="M231" s="163" t="s">
        <v>547</v>
      </c>
      <c r="N231" s="168">
        <v>43417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29">
        <v>123</v>
      </c>
      <c r="B232" s="130">
        <v>43439</v>
      </c>
      <c r="C232" s="130"/>
      <c r="D232" s="131" t="s">
        <v>733</v>
      </c>
      <c r="E232" s="132" t="s">
        <v>545</v>
      </c>
      <c r="F232" s="132">
        <v>202.5</v>
      </c>
      <c r="G232" s="132"/>
      <c r="H232" s="132">
        <v>255</v>
      </c>
      <c r="I232" s="134">
        <v>252</v>
      </c>
      <c r="J232" s="135" t="s">
        <v>631</v>
      </c>
      <c r="K232" s="136">
        <f t="shared" si="102"/>
        <v>52.5</v>
      </c>
      <c r="L232" s="137">
        <f t="shared" si="103"/>
        <v>0.25925925925925924</v>
      </c>
      <c r="M232" s="132" t="s">
        <v>547</v>
      </c>
      <c r="N232" s="138">
        <v>43542</v>
      </c>
      <c r="O232" s="54"/>
      <c r="P232" s="54"/>
      <c r="Q232" s="198"/>
      <c r="R232" s="37" t="s">
        <v>850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60">
        <v>124</v>
      </c>
      <c r="B233" s="161">
        <v>43465</v>
      </c>
      <c r="C233" s="130"/>
      <c r="D233" s="162" t="s">
        <v>156</v>
      </c>
      <c r="E233" s="163" t="s">
        <v>545</v>
      </c>
      <c r="F233" s="163">
        <v>710</v>
      </c>
      <c r="G233" s="163"/>
      <c r="H233" s="163">
        <v>866</v>
      </c>
      <c r="I233" s="165">
        <v>866</v>
      </c>
      <c r="J233" s="166" t="s">
        <v>631</v>
      </c>
      <c r="K233" s="136">
        <f t="shared" si="102"/>
        <v>156</v>
      </c>
      <c r="L233" s="137">
        <f t="shared" si="103"/>
        <v>0.21971830985915494</v>
      </c>
      <c r="M233" s="132" t="s">
        <v>547</v>
      </c>
      <c r="N233" s="138">
        <v>43553</v>
      </c>
      <c r="O233" s="54"/>
      <c r="P233" s="54"/>
      <c r="Q233" s="198"/>
      <c r="R233" s="37" t="s">
        <v>850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60">
        <v>125</v>
      </c>
      <c r="B234" s="161">
        <v>43522</v>
      </c>
      <c r="C234" s="161"/>
      <c r="D234" s="162" t="s">
        <v>170</v>
      </c>
      <c r="E234" s="163" t="s">
        <v>545</v>
      </c>
      <c r="F234" s="163">
        <v>337.25</v>
      </c>
      <c r="G234" s="163"/>
      <c r="H234" s="163">
        <v>398.5</v>
      </c>
      <c r="I234" s="165">
        <v>411</v>
      </c>
      <c r="J234" s="135" t="s">
        <v>734</v>
      </c>
      <c r="K234" s="136">
        <f t="shared" si="102"/>
        <v>61.25</v>
      </c>
      <c r="L234" s="137">
        <f t="shared" si="103"/>
        <v>0.1816160118606375</v>
      </c>
      <c r="M234" s="132" t="s">
        <v>547</v>
      </c>
      <c r="N234" s="138">
        <v>43760</v>
      </c>
      <c r="O234" s="54"/>
      <c r="P234" s="54"/>
      <c r="Q234" s="198"/>
      <c r="R234" s="37" t="s">
        <v>850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73">
        <v>126</v>
      </c>
      <c r="B235" s="174">
        <v>43559</v>
      </c>
      <c r="C235" s="174"/>
      <c r="D235" s="175" t="s">
        <v>735</v>
      </c>
      <c r="E235" s="176" t="s">
        <v>545</v>
      </c>
      <c r="F235" s="176">
        <v>130</v>
      </c>
      <c r="G235" s="176"/>
      <c r="H235" s="176">
        <v>65</v>
      </c>
      <c r="I235" s="177">
        <v>158</v>
      </c>
      <c r="J235" s="145" t="s">
        <v>736</v>
      </c>
      <c r="K235" s="146">
        <f t="shared" si="102"/>
        <v>-65</v>
      </c>
      <c r="L235" s="147">
        <f t="shared" si="103"/>
        <v>-0.5</v>
      </c>
      <c r="M235" s="143" t="s">
        <v>557</v>
      </c>
      <c r="N235" s="140">
        <v>43726</v>
      </c>
      <c r="O235" s="54"/>
      <c r="P235" s="54"/>
      <c r="Q235" s="198"/>
      <c r="R235" s="37" t="s">
        <v>848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60">
        <v>127</v>
      </c>
      <c r="B236" s="161">
        <v>43017</v>
      </c>
      <c r="C236" s="161"/>
      <c r="D236" s="162" t="s">
        <v>205</v>
      </c>
      <c r="E236" s="163" t="s">
        <v>545</v>
      </c>
      <c r="F236" s="163">
        <v>141.5</v>
      </c>
      <c r="G236" s="163"/>
      <c r="H236" s="163">
        <v>183.5</v>
      </c>
      <c r="I236" s="165">
        <v>210</v>
      </c>
      <c r="J236" s="135" t="s">
        <v>732</v>
      </c>
      <c r="K236" s="136">
        <f t="shared" si="102"/>
        <v>42</v>
      </c>
      <c r="L236" s="137">
        <f t="shared" si="103"/>
        <v>0.29681978798586572</v>
      </c>
      <c r="M236" s="132" t="s">
        <v>547</v>
      </c>
      <c r="N236" s="138">
        <v>43042</v>
      </c>
      <c r="O236" s="54"/>
      <c r="P236" s="54"/>
      <c r="Q236" s="198"/>
      <c r="R236" s="37" t="s">
        <v>848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73">
        <v>128</v>
      </c>
      <c r="B237" s="174">
        <v>43074</v>
      </c>
      <c r="C237" s="174"/>
      <c r="D237" s="175" t="s">
        <v>737</v>
      </c>
      <c r="E237" s="176" t="s">
        <v>545</v>
      </c>
      <c r="F237" s="171">
        <v>172</v>
      </c>
      <c r="G237" s="176"/>
      <c r="H237" s="176">
        <v>155.25</v>
      </c>
      <c r="I237" s="177">
        <v>230</v>
      </c>
      <c r="J237" s="145" t="s">
        <v>738</v>
      </c>
      <c r="K237" s="146">
        <f t="shared" si="102"/>
        <v>-16.75</v>
      </c>
      <c r="L237" s="147">
        <f t="shared" si="103"/>
        <v>-9.7383720930232565E-2</v>
      </c>
      <c r="M237" s="143" t="s">
        <v>557</v>
      </c>
      <c r="N237" s="140">
        <v>43787</v>
      </c>
      <c r="O237" s="54"/>
      <c r="P237" s="54"/>
      <c r="Q237" s="198"/>
      <c r="R237" s="37" t="s">
        <v>848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60">
        <v>129</v>
      </c>
      <c r="B238" s="161">
        <v>43398</v>
      </c>
      <c r="C238" s="161"/>
      <c r="D238" s="162" t="s">
        <v>117</v>
      </c>
      <c r="E238" s="163" t="s">
        <v>545</v>
      </c>
      <c r="F238" s="163">
        <v>698.5</v>
      </c>
      <c r="G238" s="163"/>
      <c r="H238" s="163">
        <v>890</v>
      </c>
      <c r="I238" s="165">
        <v>890</v>
      </c>
      <c r="J238" s="135" t="s">
        <v>739</v>
      </c>
      <c r="K238" s="136">
        <f t="shared" si="102"/>
        <v>191.5</v>
      </c>
      <c r="L238" s="137">
        <f t="shared" si="103"/>
        <v>0.27415891195418757</v>
      </c>
      <c r="M238" s="132" t="s">
        <v>547</v>
      </c>
      <c r="N238" s="138">
        <v>44328</v>
      </c>
      <c r="O238" s="54"/>
      <c r="P238" s="54"/>
      <c r="Q238" s="198"/>
      <c r="R238" s="37" t="s">
        <v>850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60">
        <v>130</v>
      </c>
      <c r="B239" s="161">
        <v>42877</v>
      </c>
      <c r="C239" s="161"/>
      <c r="D239" s="162" t="s">
        <v>740</v>
      </c>
      <c r="E239" s="163" t="s">
        <v>545</v>
      </c>
      <c r="F239" s="163">
        <v>127.6</v>
      </c>
      <c r="G239" s="163"/>
      <c r="H239" s="163">
        <v>138</v>
      </c>
      <c r="I239" s="165">
        <v>190</v>
      </c>
      <c r="J239" s="135" t="s">
        <v>741</v>
      </c>
      <c r="K239" s="136">
        <f t="shared" si="102"/>
        <v>10.400000000000006</v>
      </c>
      <c r="L239" s="137">
        <f t="shared" si="103"/>
        <v>8.1504702194357417E-2</v>
      </c>
      <c r="M239" s="132" t="s">
        <v>547</v>
      </c>
      <c r="N239" s="138">
        <v>43774</v>
      </c>
      <c r="O239" s="54"/>
      <c r="P239" s="54"/>
      <c r="Q239" s="198"/>
      <c r="R239" s="37" t="s">
        <v>848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60">
        <v>131</v>
      </c>
      <c r="B240" s="161">
        <v>43158</v>
      </c>
      <c r="C240" s="161"/>
      <c r="D240" s="162" t="s">
        <v>742</v>
      </c>
      <c r="E240" s="163" t="s">
        <v>545</v>
      </c>
      <c r="F240" s="163">
        <v>317</v>
      </c>
      <c r="G240" s="163"/>
      <c r="H240" s="163">
        <v>382.5</v>
      </c>
      <c r="I240" s="165">
        <v>398</v>
      </c>
      <c r="J240" s="135" t="s">
        <v>743</v>
      </c>
      <c r="K240" s="136">
        <f t="shared" si="102"/>
        <v>65.5</v>
      </c>
      <c r="L240" s="137">
        <f t="shared" si="103"/>
        <v>0.20662460567823343</v>
      </c>
      <c r="M240" s="132" t="s">
        <v>547</v>
      </c>
      <c r="N240" s="138">
        <v>44238</v>
      </c>
      <c r="O240" s="54"/>
      <c r="P240" s="54"/>
      <c r="Q240" s="198"/>
      <c r="R240" s="37" t="s">
        <v>848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73">
        <v>132</v>
      </c>
      <c r="B241" s="174">
        <v>43164</v>
      </c>
      <c r="C241" s="174"/>
      <c r="D241" s="175" t="s">
        <v>162</v>
      </c>
      <c r="E241" s="176" t="s">
        <v>545</v>
      </c>
      <c r="F241" s="171">
        <f>510-14.4</f>
        <v>495.6</v>
      </c>
      <c r="G241" s="176"/>
      <c r="H241" s="176">
        <v>350</v>
      </c>
      <c r="I241" s="177">
        <v>672</v>
      </c>
      <c r="J241" s="145" t="s">
        <v>744</v>
      </c>
      <c r="K241" s="146">
        <f t="shared" si="102"/>
        <v>-145.60000000000002</v>
      </c>
      <c r="L241" s="147">
        <f t="shared" si="103"/>
        <v>-0.29378531073446329</v>
      </c>
      <c r="M241" s="143" t="s">
        <v>557</v>
      </c>
      <c r="N241" s="140">
        <v>43887</v>
      </c>
      <c r="O241" s="54"/>
      <c r="P241" s="54"/>
      <c r="Q241" s="198"/>
      <c r="R241" s="37" t="s">
        <v>850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73">
        <v>133</v>
      </c>
      <c r="B242" s="174">
        <v>43237</v>
      </c>
      <c r="C242" s="174"/>
      <c r="D242" s="175" t="s">
        <v>745</v>
      </c>
      <c r="E242" s="176" t="s">
        <v>545</v>
      </c>
      <c r="F242" s="171">
        <v>230.3</v>
      </c>
      <c r="G242" s="176"/>
      <c r="H242" s="176">
        <v>102.5</v>
      </c>
      <c r="I242" s="177">
        <v>348</v>
      </c>
      <c r="J242" s="145" t="s">
        <v>746</v>
      </c>
      <c r="K242" s="146">
        <f t="shared" si="102"/>
        <v>-127.80000000000001</v>
      </c>
      <c r="L242" s="147">
        <f t="shared" si="103"/>
        <v>-0.55492835432045162</v>
      </c>
      <c r="M242" s="143" t="s">
        <v>557</v>
      </c>
      <c r="N242" s="140">
        <v>43896</v>
      </c>
      <c r="O242" s="54"/>
      <c r="P242" s="54"/>
      <c r="Q242" s="198"/>
      <c r="R242" s="37" t="s">
        <v>850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60">
        <v>134</v>
      </c>
      <c r="B243" s="161">
        <v>43258</v>
      </c>
      <c r="C243" s="161"/>
      <c r="D243" s="162" t="s">
        <v>422</v>
      </c>
      <c r="E243" s="163" t="s">
        <v>545</v>
      </c>
      <c r="F243" s="163">
        <f>342.5-5.1</f>
        <v>337.4</v>
      </c>
      <c r="G243" s="163"/>
      <c r="H243" s="163">
        <v>412.5</v>
      </c>
      <c r="I243" s="165">
        <v>439</v>
      </c>
      <c r="J243" s="135" t="s">
        <v>747</v>
      </c>
      <c r="K243" s="136">
        <f t="shared" si="102"/>
        <v>75.100000000000023</v>
      </c>
      <c r="L243" s="137">
        <f t="shared" si="103"/>
        <v>0.22258446947243635</v>
      </c>
      <c r="M243" s="132" t="s">
        <v>547</v>
      </c>
      <c r="N243" s="138">
        <v>44230</v>
      </c>
      <c r="O243" s="54"/>
      <c r="P243" s="54"/>
      <c r="Q243" s="198"/>
      <c r="R243" s="37" t="s">
        <v>848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54">
        <v>135</v>
      </c>
      <c r="B244" s="153">
        <v>43285</v>
      </c>
      <c r="C244" s="153"/>
      <c r="D244" s="154" t="s">
        <v>56</v>
      </c>
      <c r="E244" s="155" t="s">
        <v>545</v>
      </c>
      <c r="F244" s="155">
        <f>127.5-5.53</f>
        <v>121.97</v>
      </c>
      <c r="G244" s="156"/>
      <c r="H244" s="156">
        <v>122.5</v>
      </c>
      <c r="I244" s="156">
        <v>170</v>
      </c>
      <c r="J244" s="157" t="s">
        <v>748</v>
      </c>
      <c r="K244" s="158">
        <f t="shared" si="102"/>
        <v>0.53000000000000114</v>
      </c>
      <c r="L244" s="159">
        <f t="shared" si="103"/>
        <v>4.3453308190538747E-3</v>
      </c>
      <c r="M244" s="155" t="s">
        <v>564</v>
      </c>
      <c r="N244" s="153">
        <v>44431</v>
      </c>
      <c r="O244" s="54"/>
      <c r="P244" s="54"/>
      <c r="Q244" s="198"/>
      <c r="R244" s="37" t="s">
        <v>850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73">
        <v>136</v>
      </c>
      <c r="B245" s="174">
        <v>43294</v>
      </c>
      <c r="C245" s="174"/>
      <c r="D245" s="175" t="s">
        <v>749</v>
      </c>
      <c r="E245" s="176" t="s">
        <v>545</v>
      </c>
      <c r="F245" s="171">
        <v>46.5</v>
      </c>
      <c r="G245" s="176"/>
      <c r="H245" s="176">
        <v>17</v>
      </c>
      <c r="I245" s="177">
        <v>59</v>
      </c>
      <c r="J245" s="145" t="s">
        <v>750</v>
      </c>
      <c r="K245" s="146">
        <f t="shared" si="102"/>
        <v>-29.5</v>
      </c>
      <c r="L245" s="147">
        <f t="shared" si="103"/>
        <v>-0.63440860215053763</v>
      </c>
      <c r="M245" s="143" t="s">
        <v>557</v>
      </c>
      <c r="N245" s="140">
        <v>43887</v>
      </c>
      <c r="O245" s="54"/>
      <c r="P245" s="54"/>
      <c r="Q245" s="198"/>
      <c r="R245" s="37" t="s">
        <v>850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60">
        <v>137</v>
      </c>
      <c r="B246" s="161">
        <v>43396</v>
      </c>
      <c r="C246" s="161"/>
      <c r="D246" s="162" t="s">
        <v>406</v>
      </c>
      <c r="E246" s="163" t="s">
        <v>545</v>
      </c>
      <c r="F246" s="163">
        <v>156.5</v>
      </c>
      <c r="G246" s="163"/>
      <c r="H246" s="163">
        <v>207.5</v>
      </c>
      <c r="I246" s="165">
        <v>191</v>
      </c>
      <c r="J246" s="135" t="s">
        <v>631</v>
      </c>
      <c r="K246" s="136">
        <f t="shared" si="102"/>
        <v>51</v>
      </c>
      <c r="L246" s="137">
        <f t="shared" si="103"/>
        <v>0.32587859424920129</v>
      </c>
      <c r="M246" s="132" t="s">
        <v>547</v>
      </c>
      <c r="N246" s="138">
        <v>44369</v>
      </c>
      <c r="O246" s="54"/>
      <c r="P246" s="54"/>
      <c r="Q246" s="198"/>
      <c r="R246" s="37" t="s">
        <v>850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60">
        <v>138</v>
      </c>
      <c r="B247" s="161">
        <v>43439</v>
      </c>
      <c r="C247" s="161"/>
      <c r="D247" s="162" t="s">
        <v>337</v>
      </c>
      <c r="E247" s="163" t="s">
        <v>545</v>
      </c>
      <c r="F247" s="163">
        <v>259.5</v>
      </c>
      <c r="G247" s="163"/>
      <c r="H247" s="163">
        <v>320</v>
      </c>
      <c r="I247" s="165">
        <v>320</v>
      </c>
      <c r="J247" s="135" t="s">
        <v>631</v>
      </c>
      <c r="K247" s="136">
        <f t="shared" si="102"/>
        <v>60.5</v>
      </c>
      <c r="L247" s="137">
        <f t="shared" si="103"/>
        <v>0.23314065510597304</v>
      </c>
      <c r="M247" s="132" t="s">
        <v>547</v>
      </c>
      <c r="N247" s="138">
        <v>44323</v>
      </c>
      <c r="O247" s="54"/>
      <c r="P247" s="54"/>
      <c r="Q247" s="198"/>
      <c r="R247" s="37" t="s">
        <v>850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73">
        <v>139</v>
      </c>
      <c r="B248" s="174">
        <v>43439</v>
      </c>
      <c r="C248" s="174"/>
      <c r="D248" s="175" t="s">
        <v>751</v>
      </c>
      <c r="E248" s="176" t="s">
        <v>545</v>
      </c>
      <c r="F248" s="176">
        <v>715</v>
      </c>
      <c r="G248" s="176"/>
      <c r="H248" s="176">
        <v>445</v>
      </c>
      <c r="I248" s="177">
        <v>840</v>
      </c>
      <c r="J248" s="145" t="s">
        <v>752</v>
      </c>
      <c r="K248" s="146">
        <f t="shared" si="102"/>
        <v>-270</v>
      </c>
      <c r="L248" s="147">
        <f t="shared" si="103"/>
        <v>-0.3776223776223776</v>
      </c>
      <c r="M248" s="143" t="s">
        <v>557</v>
      </c>
      <c r="N248" s="140">
        <v>43800</v>
      </c>
      <c r="O248" s="54"/>
      <c r="P248" s="54"/>
      <c r="Q248" s="198"/>
      <c r="R248" s="37" t="s">
        <v>850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60">
        <v>140</v>
      </c>
      <c r="B249" s="161">
        <v>43469</v>
      </c>
      <c r="C249" s="161"/>
      <c r="D249" s="162" t="s">
        <v>176</v>
      </c>
      <c r="E249" s="163" t="s">
        <v>545</v>
      </c>
      <c r="F249" s="163">
        <v>875</v>
      </c>
      <c r="G249" s="163"/>
      <c r="H249" s="163">
        <v>1165</v>
      </c>
      <c r="I249" s="165">
        <v>1185</v>
      </c>
      <c r="J249" s="135" t="s">
        <v>753</v>
      </c>
      <c r="K249" s="136">
        <f t="shared" si="102"/>
        <v>290</v>
      </c>
      <c r="L249" s="137">
        <f t="shared" si="103"/>
        <v>0.33142857142857141</v>
      </c>
      <c r="M249" s="132" t="s">
        <v>547</v>
      </c>
      <c r="N249" s="138">
        <v>43847</v>
      </c>
      <c r="O249" s="54"/>
      <c r="P249" s="54"/>
      <c r="Q249" s="198"/>
      <c r="R249" s="37" t="s">
        <v>850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60">
        <v>141</v>
      </c>
      <c r="B250" s="161">
        <v>43559</v>
      </c>
      <c r="C250" s="161"/>
      <c r="D250" s="162" t="s">
        <v>355</v>
      </c>
      <c r="E250" s="163" t="s">
        <v>545</v>
      </c>
      <c r="F250" s="163">
        <f>387-14.63</f>
        <v>372.37</v>
      </c>
      <c r="G250" s="163"/>
      <c r="H250" s="163">
        <v>490</v>
      </c>
      <c r="I250" s="165">
        <v>490</v>
      </c>
      <c r="J250" s="135" t="s">
        <v>631</v>
      </c>
      <c r="K250" s="136">
        <f t="shared" si="102"/>
        <v>117.63</v>
      </c>
      <c r="L250" s="137">
        <f t="shared" si="103"/>
        <v>0.31589548030185027</v>
      </c>
      <c r="M250" s="132" t="s">
        <v>547</v>
      </c>
      <c r="N250" s="138">
        <v>43850</v>
      </c>
      <c r="O250" s="54"/>
      <c r="P250" s="54"/>
      <c r="Q250" s="198"/>
      <c r="R250" s="37" t="s">
        <v>850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73">
        <v>142</v>
      </c>
      <c r="B251" s="174">
        <v>43578</v>
      </c>
      <c r="C251" s="174"/>
      <c r="D251" s="175" t="s">
        <v>754</v>
      </c>
      <c r="E251" s="176" t="s">
        <v>556</v>
      </c>
      <c r="F251" s="176">
        <v>220</v>
      </c>
      <c r="G251" s="176"/>
      <c r="H251" s="176">
        <v>127.5</v>
      </c>
      <c r="I251" s="177">
        <v>284</v>
      </c>
      <c r="J251" s="145" t="s">
        <v>755</v>
      </c>
      <c r="K251" s="146">
        <f t="shared" si="102"/>
        <v>-92.5</v>
      </c>
      <c r="L251" s="147">
        <f t="shared" si="103"/>
        <v>-0.42045454545454547</v>
      </c>
      <c r="M251" s="143" t="s">
        <v>557</v>
      </c>
      <c r="N251" s="140">
        <v>43896</v>
      </c>
      <c r="O251" s="54"/>
      <c r="P251" s="54"/>
      <c r="Q251" s="198"/>
      <c r="R251" s="37" t="s">
        <v>850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143</v>
      </c>
      <c r="B252" s="161">
        <v>43622</v>
      </c>
      <c r="C252" s="161"/>
      <c r="D252" s="162" t="s">
        <v>460</v>
      </c>
      <c r="E252" s="163" t="s">
        <v>556</v>
      </c>
      <c r="F252" s="163">
        <v>332.8</v>
      </c>
      <c r="G252" s="163"/>
      <c r="H252" s="163">
        <v>405</v>
      </c>
      <c r="I252" s="165">
        <v>419</v>
      </c>
      <c r="J252" s="135" t="s">
        <v>756</v>
      </c>
      <c r="K252" s="136">
        <f t="shared" si="102"/>
        <v>72.199999999999989</v>
      </c>
      <c r="L252" s="137">
        <f t="shared" si="103"/>
        <v>0.21694711538461534</v>
      </c>
      <c r="M252" s="132" t="s">
        <v>547</v>
      </c>
      <c r="N252" s="138">
        <v>43860</v>
      </c>
      <c r="O252" s="54"/>
      <c r="P252" s="54"/>
      <c r="Q252" s="198"/>
      <c r="R252" s="37" t="s">
        <v>848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54">
        <v>144</v>
      </c>
      <c r="B253" s="153">
        <v>43641</v>
      </c>
      <c r="C253" s="153"/>
      <c r="D253" s="154" t="s">
        <v>168</v>
      </c>
      <c r="E253" s="155" t="s">
        <v>545</v>
      </c>
      <c r="F253" s="155">
        <v>386</v>
      </c>
      <c r="G253" s="156"/>
      <c r="H253" s="156">
        <v>395</v>
      </c>
      <c r="I253" s="156">
        <v>452</v>
      </c>
      <c r="J253" s="157" t="s">
        <v>757</v>
      </c>
      <c r="K253" s="158">
        <f t="shared" si="102"/>
        <v>9</v>
      </c>
      <c r="L253" s="159">
        <f t="shared" si="103"/>
        <v>2.3316062176165803E-2</v>
      </c>
      <c r="M253" s="155" t="s">
        <v>564</v>
      </c>
      <c r="N253" s="153">
        <v>43868</v>
      </c>
      <c r="O253" s="54"/>
      <c r="P253" s="54"/>
      <c r="Q253" s="198"/>
      <c r="R253" s="37" t="s">
        <v>848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54">
        <v>145</v>
      </c>
      <c r="B254" s="153">
        <v>43707</v>
      </c>
      <c r="C254" s="153"/>
      <c r="D254" s="154" t="s">
        <v>143</v>
      </c>
      <c r="E254" s="155" t="s">
        <v>545</v>
      </c>
      <c r="F254" s="155">
        <v>137.5</v>
      </c>
      <c r="G254" s="156"/>
      <c r="H254" s="156">
        <v>138.5</v>
      </c>
      <c r="I254" s="156">
        <v>190</v>
      </c>
      <c r="J254" s="157" t="s">
        <v>758</v>
      </c>
      <c r="K254" s="158">
        <f t="shared" si="102"/>
        <v>1</v>
      </c>
      <c r="L254" s="159">
        <f t="shared" si="103"/>
        <v>7.2727272727272727E-3</v>
      </c>
      <c r="M254" s="155" t="s">
        <v>564</v>
      </c>
      <c r="N254" s="153">
        <v>44432</v>
      </c>
      <c r="O254" s="54"/>
      <c r="P254" s="54"/>
      <c r="Q254" s="198"/>
      <c r="R254" s="37" t="s">
        <v>850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60">
        <v>146</v>
      </c>
      <c r="B255" s="161">
        <v>43731</v>
      </c>
      <c r="C255" s="161"/>
      <c r="D255" s="162" t="s">
        <v>415</v>
      </c>
      <c r="E255" s="163" t="s">
        <v>545</v>
      </c>
      <c r="F255" s="163">
        <v>235</v>
      </c>
      <c r="G255" s="163"/>
      <c r="H255" s="163">
        <v>295</v>
      </c>
      <c r="I255" s="165">
        <v>296</v>
      </c>
      <c r="J255" s="135" t="s">
        <v>759</v>
      </c>
      <c r="K255" s="136">
        <f t="shared" si="102"/>
        <v>60</v>
      </c>
      <c r="L255" s="137">
        <f t="shared" si="103"/>
        <v>0.25531914893617019</v>
      </c>
      <c r="M255" s="132" t="s">
        <v>547</v>
      </c>
      <c r="N255" s="138">
        <v>43844</v>
      </c>
      <c r="O255" s="54"/>
      <c r="P255" s="54"/>
      <c r="Q255" s="198"/>
      <c r="R255" s="37" t="s">
        <v>848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60">
        <v>147</v>
      </c>
      <c r="B256" s="161">
        <v>43752</v>
      </c>
      <c r="C256" s="161"/>
      <c r="D256" s="162" t="s">
        <v>760</v>
      </c>
      <c r="E256" s="163" t="s">
        <v>545</v>
      </c>
      <c r="F256" s="163">
        <v>277.5</v>
      </c>
      <c r="G256" s="163"/>
      <c r="H256" s="163">
        <v>333</v>
      </c>
      <c r="I256" s="165">
        <v>333</v>
      </c>
      <c r="J256" s="135" t="s">
        <v>761</v>
      </c>
      <c r="K256" s="136">
        <f t="shared" si="102"/>
        <v>55.5</v>
      </c>
      <c r="L256" s="137">
        <f t="shared" si="103"/>
        <v>0.2</v>
      </c>
      <c r="M256" s="132" t="s">
        <v>547</v>
      </c>
      <c r="N256" s="138">
        <v>43846</v>
      </c>
      <c r="O256" s="54"/>
      <c r="P256" s="54"/>
      <c r="Q256" s="198"/>
      <c r="R256" s="37" t="s">
        <v>850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60">
        <v>148</v>
      </c>
      <c r="B257" s="161">
        <v>43752</v>
      </c>
      <c r="C257" s="161"/>
      <c r="D257" s="162" t="s">
        <v>762</v>
      </c>
      <c r="E257" s="163" t="s">
        <v>545</v>
      </c>
      <c r="F257" s="163">
        <v>930</v>
      </c>
      <c r="G257" s="163"/>
      <c r="H257" s="163">
        <v>1165</v>
      </c>
      <c r="I257" s="165">
        <v>1200</v>
      </c>
      <c r="J257" s="135" t="s">
        <v>763</v>
      </c>
      <c r="K257" s="136">
        <f t="shared" si="102"/>
        <v>235</v>
      </c>
      <c r="L257" s="137">
        <f t="shared" si="103"/>
        <v>0.25268817204301075</v>
      </c>
      <c r="M257" s="132" t="s">
        <v>547</v>
      </c>
      <c r="N257" s="138">
        <v>43847</v>
      </c>
      <c r="O257" s="54"/>
      <c r="P257" s="54"/>
      <c r="Q257" s="198"/>
      <c r="R257" s="37" t="s">
        <v>848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60">
        <v>149</v>
      </c>
      <c r="B258" s="161">
        <v>43753</v>
      </c>
      <c r="C258" s="161"/>
      <c r="D258" s="162" t="s">
        <v>764</v>
      </c>
      <c r="E258" s="163" t="s">
        <v>545</v>
      </c>
      <c r="F258" s="133">
        <v>111</v>
      </c>
      <c r="G258" s="163"/>
      <c r="H258" s="163">
        <v>141</v>
      </c>
      <c r="I258" s="165">
        <v>141</v>
      </c>
      <c r="J258" s="135" t="s">
        <v>765</v>
      </c>
      <c r="K258" s="136">
        <f t="shared" si="102"/>
        <v>30</v>
      </c>
      <c r="L258" s="137">
        <f t="shared" si="103"/>
        <v>0.27027027027027029</v>
      </c>
      <c r="M258" s="132" t="s">
        <v>547</v>
      </c>
      <c r="N258" s="138">
        <v>44328</v>
      </c>
      <c r="O258" s="54"/>
      <c r="P258" s="54"/>
      <c r="Q258" s="198"/>
      <c r="R258" s="37" t="s">
        <v>848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60">
        <v>150</v>
      </c>
      <c r="B259" s="161">
        <v>43753</v>
      </c>
      <c r="C259" s="161"/>
      <c r="D259" s="162" t="s">
        <v>766</v>
      </c>
      <c r="E259" s="163" t="s">
        <v>545</v>
      </c>
      <c r="F259" s="133">
        <v>296</v>
      </c>
      <c r="G259" s="163"/>
      <c r="H259" s="163">
        <v>370</v>
      </c>
      <c r="I259" s="165">
        <v>370</v>
      </c>
      <c r="J259" s="135" t="s">
        <v>631</v>
      </c>
      <c r="K259" s="136">
        <f t="shared" ref="K259:K284" si="104">H259-F259</f>
        <v>74</v>
      </c>
      <c r="L259" s="137">
        <f t="shared" ref="L259:L284" si="105">K259/F259</f>
        <v>0.25</v>
      </c>
      <c r="M259" s="132" t="s">
        <v>547</v>
      </c>
      <c r="N259" s="138">
        <v>43853</v>
      </c>
      <c r="O259" s="54"/>
      <c r="P259" s="54"/>
      <c r="Q259" s="198"/>
      <c r="R259" s="37" t="s">
        <v>848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60">
        <v>151</v>
      </c>
      <c r="B260" s="161">
        <v>43754</v>
      </c>
      <c r="C260" s="161"/>
      <c r="D260" s="162" t="s">
        <v>767</v>
      </c>
      <c r="E260" s="163" t="s">
        <v>545</v>
      </c>
      <c r="F260" s="133">
        <v>300</v>
      </c>
      <c r="G260" s="163"/>
      <c r="H260" s="163">
        <v>382.5</v>
      </c>
      <c r="I260" s="165">
        <v>344</v>
      </c>
      <c r="J260" s="135" t="s">
        <v>768</v>
      </c>
      <c r="K260" s="136">
        <f t="shared" si="104"/>
        <v>82.5</v>
      </c>
      <c r="L260" s="137">
        <f t="shared" si="105"/>
        <v>0.27500000000000002</v>
      </c>
      <c r="M260" s="132" t="s">
        <v>547</v>
      </c>
      <c r="N260" s="138">
        <v>44238</v>
      </c>
      <c r="O260" s="54"/>
      <c r="P260" s="54"/>
      <c r="Q260" s="198"/>
      <c r="R260" s="37" t="s">
        <v>848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152</v>
      </c>
      <c r="B261" s="161">
        <v>43832</v>
      </c>
      <c r="C261" s="161"/>
      <c r="D261" s="162" t="s">
        <v>769</v>
      </c>
      <c r="E261" s="163" t="s">
        <v>545</v>
      </c>
      <c r="F261" s="133">
        <v>495</v>
      </c>
      <c r="G261" s="163"/>
      <c r="H261" s="163">
        <v>595</v>
      </c>
      <c r="I261" s="165">
        <v>590</v>
      </c>
      <c r="J261" s="135" t="s">
        <v>567</v>
      </c>
      <c r="K261" s="136">
        <f t="shared" si="104"/>
        <v>100</v>
      </c>
      <c r="L261" s="137">
        <f t="shared" si="105"/>
        <v>0.20202020202020202</v>
      </c>
      <c r="M261" s="132" t="s">
        <v>547</v>
      </c>
      <c r="N261" s="138">
        <v>44589</v>
      </c>
      <c r="O261" s="54"/>
      <c r="P261" s="54"/>
      <c r="Q261" s="198"/>
      <c r="R261" s="37" t="s">
        <v>848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60">
        <v>153</v>
      </c>
      <c r="B262" s="161">
        <v>43966</v>
      </c>
      <c r="C262" s="161"/>
      <c r="D262" s="162" t="s">
        <v>74</v>
      </c>
      <c r="E262" s="163" t="s">
        <v>545</v>
      </c>
      <c r="F262" s="133">
        <v>67.5</v>
      </c>
      <c r="G262" s="163"/>
      <c r="H262" s="163">
        <v>86</v>
      </c>
      <c r="I262" s="165">
        <v>86</v>
      </c>
      <c r="J262" s="135" t="s">
        <v>770</v>
      </c>
      <c r="K262" s="136">
        <f t="shared" si="104"/>
        <v>18.5</v>
      </c>
      <c r="L262" s="137">
        <f t="shared" si="105"/>
        <v>0.27407407407407408</v>
      </c>
      <c r="M262" s="132" t="s">
        <v>547</v>
      </c>
      <c r="N262" s="138">
        <v>44008</v>
      </c>
      <c r="O262" s="54"/>
      <c r="P262" s="54"/>
      <c r="Q262" s="198"/>
      <c r="R262" s="37" t="s">
        <v>848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60">
        <v>154</v>
      </c>
      <c r="B263" s="161">
        <v>44035</v>
      </c>
      <c r="C263" s="161"/>
      <c r="D263" s="162" t="s">
        <v>459</v>
      </c>
      <c r="E263" s="163" t="s">
        <v>545</v>
      </c>
      <c r="F263" s="133">
        <v>231</v>
      </c>
      <c r="G263" s="163"/>
      <c r="H263" s="163">
        <v>281</v>
      </c>
      <c r="I263" s="165">
        <v>281</v>
      </c>
      <c r="J263" s="135" t="s">
        <v>631</v>
      </c>
      <c r="K263" s="136">
        <f t="shared" si="104"/>
        <v>50</v>
      </c>
      <c r="L263" s="137">
        <f t="shared" si="105"/>
        <v>0.21645021645021645</v>
      </c>
      <c r="M263" s="132" t="s">
        <v>547</v>
      </c>
      <c r="N263" s="138">
        <v>44358</v>
      </c>
      <c r="O263" s="54"/>
      <c r="P263" s="54"/>
      <c r="Q263" s="198"/>
      <c r="R263" s="37" t="s">
        <v>848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155</v>
      </c>
      <c r="B264" s="161">
        <v>44092</v>
      </c>
      <c r="C264" s="161"/>
      <c r="D264" s="162" t="s">
        <v>141</v>
      </c>
      <c r="E264" s="163" t="s">
        <v>545</v>
      </c>
      <c r="F264" s="163">
        <v>206</v>
      </c>
      <c r="G264" s="163"/>
      <c r="H264" s="163">
        <v>248</v>
      </c>
      <c r="I264" s="165">
        <v>248</v>
      </c>
      <c r="J264" s="135" t="s">
        <v>631</v>
      </c>
      <c r="K264" s="136">
        <f t="shared" si="104"/>
        <v>42</v>
      </c>
      <c r="L264" s="137">
        <f t="shared" si="105"/>
        <v>0.20388349514563106</v>
      </c>
      <c r="M264" s="132" t="s">
        <v>547</v>
      </c>
      <c r="N264" s="138">
        <v>44214</v>
      </c>
      <c r="O264" s="54"/>
      <c r="P264" s="54"/>
      <c r="Q264" s="198"/>
      <c r="R264" s="37" t="s">
        <v>848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60">
        <v>156</v>
      </c>
      <c r="B265" s="161">
        <v>44140</v>
      </c>
      <c r="C265" s="161"/>
      <c r="D265" s="162" t="s">
        <v>141</v>
      </c>
      <c r="E265" s="163" t="s">
        <v>545</v>
      </c>
      <c r="F265" s="163">
        <v>182.5</v>
      </c>
      <c r="G265" s="163"/>
      <c r="H265" s="163">
        <v>248</v>
      </c>
      <c r="I265" s="165">
        <v>248</v>
      </c>
      <c r="J265" s="135" t="s">
        <v>631</v>
      </c>
      <c r="K265" s="136">
        <f t="shared" si="104"/>
        <v>65.5</v>
      </c>
      <c r="L265" s="137">
        <f t="shared" si="105"/>
        <v>0.35890410958904112</v>
      </c>
      <c r="M265" s="132" t="s">
        <v>547</v>
      </c>
      <c r="N265" s="138">
        <v>44214</v>
      </c>
      <c r="O265" s="54"/>
      <c r="P265" s="54"/>
      <c r="Q265" s="198"/>
      <c r="R265" s="37" t="s">
        <v>848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60">
        <v>157</v>
      </c>
      <c r="B266" s="161">
        <v>44140</v>
      </c>
      <c r="C266" s="161"/>
      <c r="D266" s="162" t="s">
        <v>337</v>
      </c>
      <c r="E266" s="163" t="s">
        <v>545</v>
      </c>
      <c r="F266" s="163">
        <v>247.5</v>
      </c>
      <c r="G266" s="163"/>
      <c r="H266" s="163">
        <v>320</v>
      </c>
      <c r="I266" s="165">
        <v>320</v>
      </c>
      <c r="J266" s="135" t="s">
        <v>631</v>
      </c>
      <c r="K266" s="136">
        <f t="shared" si="104"/>
        <v>72.5</v>
      </c>
      <c r="L266" s="137">
        <f t="shared" si="105"/>
        <v>0.29292929292929293</v>
      </c>
      <c r="M266" s="132" t="s">
        <v>547</v>
      </c>
      <c r="N266" s="138">
        <v>44323</v>
      </c>
      <c r="O266" s="54"/>
      <c r="P266" s="54"/>
      <c r="Q266" s="198"/>
      <c r="R266" s="37" t="s">
        <v>848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60">
        <v>158</v>
      </c>
      <c r="B267" s="161">
        <v>44140</v>
      </c>
      <c r="C267" s="161"/>
      <c r="D267" s="162" t="s">
        <v>199</v>
      </c>
      <c r="E267" s="163" t="s">
        <v>545</v>
      </c>
      <c r="F267" s="133">
        <v>925</v>
      </c>
      <c r="G267" s="163"/>
      <c r="H267" s="163">
        <v>1095</v>
      </c>
      <c r="I267" s="165">
        <v>1093</v>
      </c>
      <c r="J267" s="135" t="s">
        <v>771</v>
      </c>
      <c r="K267" s="136">
        <f t="shared" si="104"/>
        <v>170</v>
      </c>
      <c r="L267" s="137">
        <f t="shared" si="105"/>
        <v>0.18378378378378379</v>
      </c>
      <c r="M267" s="132" t="s">
        <v>547</v>
      </c>
      <c r="N267" s="138">
        <v>44201</v>
      </c>
      <c r="O267" s="54"/>
      <c r="P267" s="54"/>
      <c r="Q267" s="198"/>
      <c r="R267" s="37" t="s">
        <v>848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60">
        <v>159</v>
      </c>
      <c r="B268" s="161">
        <v>44140</v>
      </c>
      <c r="C268" s="161"/>
      <c r="D268" s="162" t="s">
        <v>355</v>
      </c>
      <c r="E268" s="163" t="s">
        <v>545</v>
      </c>
      <c r="F268" s="133">
        <v>332.5</v>
      </c>
      <c r="G268" s="163"/>
      <c r="H268" s="163">
        <v>393</v>
      </c>
      <c r="I268" s="165">
        <v>406</v>
      </c>
      <c r="J268" s="135" t="s">
        <v>772</v>
      </c>
      <c r="K268" s="136">
        <f t="shared" si="104"/>
        <v>60.5</v>
      </c>
      <c r="L268" s="137">
        <f t="shared" si="105"/>
        <v>0.18195488721804512</v>
      </c>
      <c r="M268" s="132" t="s">
        <v>547</v>
      </c>
      <c r="N268" s="138">
        <v>44256</v>
      </c>
      <c r="O268" s="54"/>
      <c r="P268" s="54"/>
      <c r="Q268" s="198"/>
      <c r="R268" s="37" t="s">
        <v>848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160</v>
      </c>
      <c r="B269" s="161">
        <v>44141</v>
      </c>
      <c r="C269" s="161"/>
      <c r="D269" s="162" t="s">
        <v>459</v>
      </c>
      <c r="E269" s="163" t="s">
        <v>545</v>
      </c>
      <c r="F269" s="133">
        <v>231</v>
      </c>
      <c r="G269" s="163"/>
      <c r="H269" s="163">
        <v>281</v>
      </c>
      <c r="I269" s="165">
        <v>281</v>
      </c>
      <c r="J269" s="135" t="s">
        <v>631</v>
      </c>
      <c r="K269" s="136">
        <f t="shared" si="104"/>
        <v>50</v>
      </c>
      <c r="L269" s="137">
        <f t="shared" si="105"/>
        <v>0.21645021645021645</v>
      </c>
      <c r="M269" s="132" t="s">
        <v>547</v>
      </c>
      <c r="N269" s="138">
        <v>44358</v>
      </c>
      <c r="O269" s="54"/>
      <c r="P269" s="54"/>
      <c r="Q269" s="198"/>
      <c r="R269" s="37" t="s">
        <v>848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161</v>
      </c>
      <c r="B270" s="161">
        <v>44187</v>
      </c>
      <c r="C270" s="161"/>
      <c r="D270" s="162" t="s">
        <v>773</v>
      </c>
      <c r="E270" s="163" t="s">
        <v>545</v>
      </c>
      <c r="F270" s="133">
        <v>190</v>
      </c>
      <c r="G270" s="163"/>
      <c r="H270" s="163">
        <v>239</v>
      </c>
      <c r="I270" s="165">
        <v>239</v>
      </c>
      <c r="J270" s="135" t="s">
        <v>774</v>
      </c>
      <c r="K270" s="136">
        <f t="shared" si="104"/>
        <v>49</v>
      </c>
      <c r="L270" s="137">
        <f t="shared" si="105"/>
        <v>0.25789473684210529</v>
      </c>
      <c r="M270" s="132" t="s">
        <v>547</v>
      </c>
      <c r="N270" s="138">
        <v>44844</v>
      </c>
      <c r="O270" s="54"/>
      <c r="P270" s="54"/>
      <c r="Q270" s="198"/>
      <c r="R270" s="37" t="s">
        <v>848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162</v>
      </c>
      <c r="B271" s="161">
        <v>44258</v>
      </c>
      <c r="C271" s="161"/>
      <c r="D271" s="162" t="s">
        <v>769</v>
      </c>
      <c r="E271" s="163" t="s">
        <v>545</v>
      </c>
      <c r="F271" s="133">
        <v>495</v>
      </c>
      <c r="G271" s="163"/>
      <c r="H271" s="163">
        <v>595</v>
      </c>
      <c r="I271" s="165">
        <v>590</v>
      </c>
      <c r="J271" s="135" t="s">
        <v>567</v>
      </c>
      <c r="K271" s="136">
        <f t="shared" si="104"/>
        <v>100</v>
      </c>
      <c r="L271" s="137">
        <f t="shared" si="105"/>
        <v>0.20202020202020202</v>
      </c>
      <c r="M271" s="132" t="s">
        <v>547</v>
      </c>
      <c r="N271" s="138">
        <v>44589</v>
      </c>
      <c r="O271" s="54"/>
      <c r="P271" s="54"/>
      <c r="Q271" s="198"/>
      <c r="R271" s="37" t="s">
        <v>848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163</v>
      </c>
      <c r="B272" s="161">
        <v>44274</v>
      </c>
      <c r="C272" s="161"/>
      <c r="D272" s="162" t="s">
        <v>355</v>
      </c>
      <c r="E272" s="163" t="s">
        <v>545</v>
      </c>
      <c r="F272" s="133">
        <v>355</v>
      </c>
      <c r="G272" s="163"/>
      <c r="H272" s="163">
        <v>422.5</v>
      </c>
      <c r="I272" s="165">
        <v>420</v>
      </c>
      <c r="J272" s="135" t="s">
        <v>775</v>
      </c>
      <c r="K272" s="136">
        <f t="shared" si="104"/>
        <v>67.5</v>
      </c>
      <c r="L272" s="137">
        <f t="shared" si="105"/>
        <v>0.19014084507042253</v>
      </c>
      <c r="M272" s="132" t="s">
        <v>547</v>
      </c>
      <c r="N272" s="138">
        <v>44361</v>
      </c>
      <c r="O272" s="54"/>
      <c r="P272" s="54"/>
      <c r="R272" s="37" t="s">
        <v>848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60">
        <v>164</v>
      </c>
      <c r="B273" s="161">
        <v>44295</v>
      </c>
      <c r="C273" s="161"/>
      <c r="D273" s="162" t="s">
        <v>319</v>
      </c>
      <c r="E273" s="163" t="s">
        <v>545</v>
      </c>
      <c r="F273" s="133">
        <v>555</v>
      </c>
      <c r="G273" s="163"/>
      <c r="H273" s="163">
        <v>663</v>
      </c>
      <c r="I273" s="165">
        <v>663</v>
      </c>
      <c r="J273" s="135" t="s">
        <v>776</v>
      </c>
      <c r="K273" s="136">
        <f t="shared" si="104"/>
        <v>108</v>
      </c>
      <c r="L273" s="137">
        <f t="shared" si="105"/>
        <v>0.19459459459459461</v>
      </c>
      <c r="M273" s="132" t="s">
        <v>547</v>
      </c>
      <c r="N273" s="138">
        <v>44321</v>
      </c>
      <c r="O273" s="54"/>
      <c r="P273" s="54"/>
      <c r="Q273" s="198"/>
      <c r="R273" s="37" t="s">
        <v>848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165</v>
      </c>
      <c r="B274" s="161">
        <v>44308</v>
      </c>
      <c r="C274" s="161"/>
      <c r="D274" s="162" t="s">
        <v>740</v>
      </c>
      <c r="E274" s="163" t="s">
        <v>545</v>
      </c>
      <c r="F274" s="133">
        <v>126.5</v>
      </c>
      <c r="G274" s="163"/>
      <c r="H274" s="163">
        <v>155</v>
      </c>
      <c r="I274" s="165">
        <v>155</v>
      </c>
      <c r="J274" s="135" t="s">
        <v>631</v>
      </c>
      <c r="K274" s="136">
        <f t="shared" si="104"/>
        <v>28.5</v>
      </c>
      <c r="L274" s="137">
        <f t="shared" si="105"/>
        <v>0.22529644268774704</v>
      </c>
      <c r="M274" s="132" t="s">
        <v>547</v>
      </c>
      <c r="N274" s="138">
        <v>44362</v>
      </c>
      <c r="O274" s="54"/>
      <c r="P274" s="54"/>
      <c r="R274" s="37" t="s">
        <v>848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39">
        <v>166</v>
      </c>
      <c r="B275" s="170">
        <v>44368</v>
      </c>
      <c r="C275" s="170"/>
      <c r="D275" s="141" t="s">
        <v>777</v>
      </c>
      <c r="E275" s="143" t="s">
        <v>545</v>
      </c>
      <c r="F275" s="171">
        <v>287.5</v>
      </c>
      <c r="G275" s="143"/>
      <c r="H275" s="143">
        <v>245</v>
      </c>
      <c r="I275" s="144">
        <v>344</v>
      </c>
      <c r="J275" s="145" t="s">
        <v>778</v>
      </c>
      <c r="K275" s="146">
        <f t="shared" si="104"/>
        <v>-42.5</v>
      </c>
      <c r="L275" s="147">
        <f t="shared" si="105"/>
        <v>-0.14782608695652175</v>
      </c>
      <c r="M275" s="143" t="s">
        <v>557</v>
      </c>
      <c r="N275" s="140">
        <v>44508</v>
      </c>
      <c r="O275" s="54"/>
      <c r="P275" s="54"/>
      <c r="R275" s="37" t="s">
        <v>848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0">
        <v>167</v>
      </c>
      <c r="B276" s="161">
        <v>44368</v>
      </c>
      <c r="C276" s="161"/>
      <c r="D276" s="162" t="s">
        <v>459</v>
      </c>
      <c r="E276" s="163" t="s">
        <v>545</v>
      </c>
      <c r="F276" s="133">
        <v>241</v>
      </c>
      <c r="G276" s="163"/>
      <c r="H276" s="163">
        <v>298</v>
      </c>
      <c r="I276" s="165">
        <v>320</v>
      </c>
      <c r="J276" s="135" t="s">
        <v>631</v>
      </c>
      <c r="K276" s="136">
        <f t="shared" si="104"/>
        <v>57</v>
      </c>
      <c r="L276" s="137">
        <f t="shared" si="105"/>
        <v>0.23651452282157676</v>
      </c>
      <c r="M276" s="132" t="s">
        <v>547</v>
      </c>
      <c r="N276" s="138">
        <v>44802</v>
      </c>
      <c r="O276" s="54"/>
      <c r="P276" s="54"/>
      <c r="R276" s="37" t="s">
        <v>848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60">
        <v>168</v>
      </c>
      <c r="B277" s="161">
        <v>44406</v>
      </c>
      <c r="C277" s="161"/>
      <c r="D277" s="162" t="s">
        <v>740</v>
      </c>
      <c r="E277" s="163" t="s">
        <v>545</v>
      </c>
      <c r="F277" s="133">
        <v>162.5</v>
      </c>
      <c r="G277" s="163"/>
      <c r="H277" s="163">
        <v>200</v>
      </c>
      <c r="I277" s="165">
        <v>200</v>
      </c>
      <c r="J277" s="135" t="s">
        <v>631</v>
      </c>
      <c r="K277" s="136">
        <f t="shared" si="104"/>
        <v>37.5</v>
      </c>
      <c r="L277" s="137">
        <f t="shared" si="105"/>
        <v>0.23076923076923078</v>
      </c>
      <c r="M277" s="132" t="s">
        <v>547</v>
      </c>
      <c r="N277" s="138">
        <v>44802</v>
      </c>
      <c r="O277" s="54"/>
      <c r="P277" s="54"/>
      <c r="R277" s="37" t="s">
        <v>848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60">
        <v>169</v>
      </c>
      <c r="B278" s="161">
        <v>44462</v>
      </c>
      <c r="C278" s="161"/>
      <c r="D278" s="162" t="s">
        <v>423</v>
      </c>
      <c r="E278" s="163" t="s">
        <v>545</v>
      </c>
      <c r="F278" s="133">
        <v>1235</v>
      </c>
      <c r="G278" s="163"/>
      <c r="H278" s="163">
        <v>1505</v>
      </c>
      <c r="I278" s="165">
        <v>1500</v>
      </c>
      <c r="J278" s="135" t="s">
        <v>631</v>
      </c>
      <c r="K278" s="136">
        <f t="shared" si="104"/>
        <v>270</v>
      </c>
      <c r="L278" s="137">
        <f t="shared" si="105"/>
        <v>0.21862348178137653</v>
      </c>
      <c r="M278" s="132" t="s">
        <v>547</v>
      </c>
      <c r="N278" s="138">
        <v>44564</v>
      </c>
      <c r="O278" s="54"/>
      <c r="P278" s="54"/>
      <c r="R278" s="37" t="s">
        <v>848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60">
        <v>170</v>
      </c>
      <c r="B279" s="161">
        <v>44480</v>
      </c>
      <c r="C279" s="161"/>
      <c r="D279" s="162" t="s">
        <v>779</v>
      </c>
      <c r="E279" s="163" t="s">
        <v>545</v>
      </c>
      <c r="F279" s="133">
        <v>58.75</v>
      </c>
      <c r="G279" s="163"/>
      <c r="H279" s="163">
        <v>64.25</v>
      </c>
      <c r="I279" s="165"/>
      <c r="J279" s="135" t="s">
        <v>631</v>
      </c>
      <c r="K279" s="136">
        <f t="shared" si="104"/>
        <v>5.5</v>
      </c>
      <c r="L279" s="137">
        <f t="shared" si="105"/>
        <v>9.3617021276595741E-2</v>
      </c>
      <c r="M279" s="132" t="s">
        <v>547</v>
      </c>
      <c r="N279" s="138">
        <v>45322</v>
      </c>
      <c r="O279" s="54"/>
      <c r="P279" s="54"/>
      <c r="R279" s="37" t="s">
        <v>848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29">
        <v>171</v>
      </c>
      <c r="B280" s="130">
        <v>44481</v>
      </c>
      <c r="C280" s="130"/>
      <c r="D280" s="131" t="s">
        <v>273</v>
      </c>
      <c r="E280" s="132" t="s">
        <v>545</v>
      </c>
      <c r="F280" s="133">
        <v>315</v>
      </c>
      <c r="G280" s="132"/>
      <c r="H280" s="132">
        <v>335</v>
      </c>
      <c r="I280" s="134">
        <v>380</v>
      </c>
      <c r="J280" s="135" t="s">
        <v>821</v>
      </c>
      <c r="K280" s="136">
        <f t="shared" si="104"/>
        <v>20</v>
      </c>
      <c r="L280" s="137">
        <f t="shared" si="105"/>
        <v>6.3492063492063489E-2</v>
      </c>
      <c r="M280" s="132" t="s">
        <v>547</v>
      </c>
      <c r="N280" s="138">
        <v>45297</v>
      </c>
      <c r="O280" s="54"/>
      <c r="P280" s="54"/>
      <c r="R280" s="37" t="s">
        <v>848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29">
        <v>172</v>
      </c>
      <c r="B281" s="130">
        <v>44481</v>
      </c>
      <c r="C281" s="130"/>
      <c r="D281" s="131" t="s">
        <v>780</v>
      </c>
      <c r="E281" s="132" t="s">
        <v>545</v>
      </c>
      <c r="F281" s="133">
        <v>45.5</v>
      </c>
      <c r="G281" s="132"/>
      <c r="H281" s="132">
        <v>56.5</v>
      </c>
      <c r="I281" s="134">
        <v>56</v>
      </c>
      <c r="J281" s="135" t="s">
        <v>631</v>
      </c>
      <c r="K281" s="136">
        <f t="shared" si="104"/>
        <v>11</v>
      </c>
      <c r="L281" s="137">
        <f t="shared" si="105"/>
        <v>0.24175824175824176</v>
      </c>
      <c r="M281" s="132" t="s">
        <v>547</v>
      </c>
      <c r="N281" s="138">
        <v>44881</v>
      </c>
      <c r="O281" s="54"/>
      <c r="P281" s="54"/>
      <c r="R281" s="37"/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29">
        <v>173</v>
      </c>
      <c r="B282" s="130">
        <v>44551</v>
      </c>
      <c r="C282" s="130"/>
      <c r="D282" s="131" t="s">
        <v>128</v>
      </c>
      <c r="E282" s="132" t="s">
        <v>545</v>
      </c>
      <c r="F282" s="133">
        <v>2300</v>
      </c>
      <c r="G282" s="132"/>
      <c r="H282" s="132">
        <f>(2820+2200)/2</f>
        <v>2510</v>
      </c>
      <c r="I282" s="134">
        <v>3000</v>
      </c>
      <c r="J282" s="135" t="s">
        <v>781</v>
      </c>
      <c r="K282" s="136">
        <f t="shared" si="104"/>
        <v>210</v>
      </c>
      <c r="L282" s="137">
        <f t="shared" si="105"/>
        <v>9.1304347826086957E-2</v>
      </c>
      <c r="M282" s="132" t="s">
        <v>547</v>
      </c>
      <c r="N282" s="138">
        <v>44649</v>
      </c>
      <c r="O282" s="54"/>
      <c r="P282" s="54"/>
      <c r="R282" s="37"/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29">
        <v>174</v>
      </c>
      <c r="B283" s="130">
        <v>44606</v>
      </c>
      <c r="C283" s="130"/>
      <c r="D283" s="131" t="s">
        <v>413</v>
      </c>
      <c r="E283" s="132" t="s">
        <v>545</v>
      </c>
      <c r="F283" s="133">
        <v>635</v>
      </c>
      <c r="G283" s="132"/>
      <c r="H283" s="132">
        <v>700</v>
      </c>
      <c r="I283" s="134">
        <v>764</v>
      </c>
      <c r="J283" s="135" t="s">
        <v>806</v>
      </c>
      <c r="K283" s="136">
        <f t="shared" si="104"/>
        <v>65</v>
      </c>
      <c r="L283" s="137">
        <f t="shared" si="105"/>
        <v>0.10236220472440945</v>
      </c>
      <c r="M283" s="132" t="s">
        <v>547</v>
      </c>
      <c r="N283" s="138">
        <v>45159</v>
      </c>
      <c r="O283" s="54"/>
      <c r="P283" s="54"/>
      <c r="R283" s="37"/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29">
        <v>175</v>
      </c>
      <c r="B284" s="130">
        <v>44613</v>
      </c>
      <c r="C284" s="130"/>
      <c r="D284" s="131" t="s">
        <v>423</v>
      </c>
      <c r="E284" s="132" t="s">
        <v>545</v>
      </c>
      <c r="F284" s="133">
        <v>1255</v>
      </c>
      <c r="G284" s="132"/>
      <c r="H284" s="132">
        <v>1515</v>
      </c>
      <c r="I284" s="134">
        <v>1510</v>
      </c>
      <c r="J284" s="135" t="s">
        <v>631</v>
      </c>
      <c r="K284" s="136">
        <f t="shared" si="104"/>
        <v>260</v>
      </c>
      <c r="L284" s="137">
        <f t="shared" si="105"/>
        <v>0.20717131474103587</v>
      </c>
      <c r="M284" s="132" t="s">
        <v>547</v>
      </c>
      <c r="N284" s="138">
        <v>44834</v>
      </c>
      <c r="O284" s="54"/>
      <c r="P284" s="54"/>
      <c r="R284" s="37"/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259">
        <v>176</v>
      </c>
      <c r="B285" s="250">
        <v>44670</v>
      </c>
      <c r="C285" s="250"/>
      <c r="D285" s="251" t="s">
        <v>510</v>
      </c>
      <c r="E285" s="252" t="s">
        <v>545</v>
      </c>
      <c r="F285" s="253">
        <v>445</v>
      </c>
      <c r="G285" s="253"/>
      <c r="H285" s="253">
        <v>460</v>
      </c>
      <c r="I285" s="253">
        <v>553</v>
      </c>
      <c r="J285" s="254" t="s">
        <v>841</v>
      </c>
      <c r="K285" s="255">
        <f t="shared" ref="K285" si="106">H285-F285</f>
        <v>15</v>
      </c>
      <c r="L285" s="256">
        <f t="shared" ref="L285" si="107">K285/F285</f>
        <v>3.3707865168539325E-2</v>
      </c>
      <c r="M285" s="257" t="s">
        <v>564</v>
      </c>
      <c r="N285" s="258">
        <v>45397</v>
      </c>
      <c r="O285" s="54"/>
      <c r="P285" s="54"/>
      <c r="R285" s="37"/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60">
        <v>177</v>
      </c>
      <c r="B286" s="161">
        <v>44746</v>
      </c>
      <c r="C286" s="161"/>
      <c r="D286" s="162" t="s">
        <v>782</v>
      </c>
      <c r="E286" s="163" t="s">
        <v>545</v>
      </c>
      <c r="F286" s="163">
        <v>207.5</v>
      </c>
      <c r="G286" s="163"/>
      <c r="H286" s="163">
        <v>254</v>
      </c>
      <c r="I286" s="165">
        <v>254</v>
      </c>
      <c r="J286" s="135" t="s">
        <v>631</v>
      </c>
      <c r="K286" s="136">
        <f t="shared" ref="K286:K296" si="108">H286-F286</f>
        <v>46.5</v>
      </c>
      <c r="L286" s="137">
        <f t="shared" ref="L286:L296" si="109">K286/F286</f>
        <v>0.22409638554216868</v>
      </c>
      <c r="M286" s="132" t="s">
        <v>547</v>
      </c>
      <c r="N286" s="138">
        <v>44792</v>
      </c>
      <c r="O286" s="54"/>
      <c r="P286" s="54"/>
      <c r="R286" s="37"/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60">
        <v>178</v>
      </c>
      <c r="B287" s="161">
        <v>44775</v>
      </c>
      <c r="C287" s="161"/>
      <c r="D287" s="162" t="s">
        <v>461</v>
      </c>
      <c r="E287" s="163" t="s">
        <v>545</v>
      </c>
      <c r="F287" s="163">
        <v>31.25</v>
      </c>
      <c r="G287" s="163"/>
      <c r="H287" s="163">
        <v>38.75</v>
      </c>
      <c r="I287" s="165">
        <v>38</v>
      </c>
      <c r="J287" s="135" t="s">
        <v>631</v>
      </c>
      <c r="K287" s="136">
        <f t="shared" si="108"/>
        <v>7.5</v>
      </c>
      <c r="L287" s="137">
        <f t="shared" si="109"/>
        <v>0.24</v>
      </c>
      <c r="M287" s="132" t="s">
        <v>547</v>
      </c>
      <c r="N287" s="138">
        <v>44844</v>
      </c>
      <c r="O287" s="54"/>
      <c r="P287" s="54"/>
      <c r="R287" s="37"/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60">
        <v>179</v>
      </c>
      <c r="B288" s="161">
        <v>44841</v>
      </c>
      <c r="C288" s="161"/>
      <c r="D288" s="162" t="s">
        <v>783</v>
      </c>
      <c r="E288" s="163" t="s">
        <v>545</v>
      </c>
      <c r="F288" s="133">
        <v>665</v>
      </c>
      <c r="G288" s="163"/>
      <c r="H288" s="163">
        <v>807.5</v>
      </c>
      <c r="I288" s="165">
        <v>840</v>
      </c>
      <c r="J288" s="135" t="s">
        <v>781</v>
      </c>
      <c r="K288" s="136">
        <f t="shared" si="108"/>
        <v>142.5</v>
      </c>
      <c r="L288" s="137">
        <f t="shared" si="109"/>
        <v>0.21428571428571427</v>
      </c>
      <c r="M288" s="132" t="s">
        <v>547</v>
      </c>
      <c r="N288" s="138">
        <v>45097</v>
      </c>
      <c r="O288" s="54"/>
      <c r="P288" s="54"/>
      <c r="R288" s="37"/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8" ht="12.75" customHeight="1">
      <c r="A289" s="160">
        <v>180</v>
      </c>
      <c r="B289" s="161">
        <v>44844</v>
      </c>
      <c r="C289" s="161"/>
      <c r="D289" s="162" t="s">
        <v>415</v>
      </c>
      <c r="E289" s="163" t="s">
        <v>545</v>
      </c>
      <c r="F289" s="133">
        <v>227.5</v>
      </c>
      <c r="G289" s="163"/>
      <c r="H289" s="163">
        <v>270</v>
      </c>
      <c r="I289" s="165">
        <v>291</v>
      </c>
      <c r="J289" s="135" t="s">
        <v>808</v>
      </c>
      <c r="K289" s="136">
        <f t="shared" si="108"/>
        <v>42.5</v>
      </c>
      <c r="L289" s="137">
        <f t="shared" si="109"/>
        <v>0.18681318681318682</v>
      </c>
      <c r="M289" s="132" t="s">
        <v>547</v>
      </c>
      <c r="N289" s="138">
        <v>45160</v>
      </c>
      <c r="O289" s="54"/>
      <c r="P289" s="54"/>
      <c r="R289" s="37"/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8" ht="12.75" customHeight="1">
      <c r="A290" s="160">
        <v>181</v>
      </c>
      <c r="B290" s="161">
        <v>44845</v>
      </c>
      <c r="C290" s="161"/>
      <c r="D290" s="162" t="s">
        <v>413</v>
      </c>
      <c r="E290" s="163" t="s">
        <v>545</v>
      </c>
      <c r="F290" s="133">
        <v>555</v>
      </c>
      <c r="G290" s="163"/>
      <c r="H290" s="163">
        <v>700</v>
      </c>
      <c r="I290" s="165">
        <v>765</v>
      </c>
      <c r="J290" s="135" t="s">
        <v>807</v>
      </c>
      <c r="K290" s="136">
        <f t="shared" si="108"/>
        <v>145</v>
      </c>
      <c r="L290" s="137">
        <f t="shared" si="109"/>
        <v>0.26126126126126126</v>
      </c>
      <c r="M290" s="132" t="s">
        <v>547</v>
      </c>
      <c r="N290" s="138">
        <v>45159</v>
      </c>
      <c r="O290" s="54"/>
      <c r="P290" s="54"/>
      <c r="R290" s="37"/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8" ht="12.75" customHeight="1">
      <c r="A291" s="160">
        <v>182</v>
      </c>
      <c r="B291" s="161">
        <v>44981</v>
      </c>
      <c r="C291" s="161"/>
      <c r="D291" s="162" t="s">
        <v>428</v>
      </c>
      <c r="E291" s="163" t="s">
        <v>545</v>
      </c>
      <c r="F291" s="133">
        <v>1675</v>
      </c>
      <c r="G291" s="163"/>
      <c r="H291" s="163">
        <v>2080</v>
      </c>
      <c r="I291" s="165">
        <v>2080</v>
      </c>
      <c r="J291" s="135" t="s">
        <v>631</v>
      </c>
      <c r="K291" s="136">
        <f t="shared" si="108"/>
        <v>405</v>
      </c>
      <c r="L291" s="137">
        <f t="shared" si="109"/>
        <v>0.2417910447761194</v>
      </c>
      <c r="M291" s="132" t="s">
        <v>547</v>
      </c>
      <c r="N291" s="138">
        <v>45119</v>
      </c>
      <c r="O291" s="54"/>
      <c r="P291" s="54"/>
      <c r="R291" s="37" t="s">
        <v>851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8" ht="12.75" customHeight="1">
      <c r="A292" s="160">
        <v>183</v>
      </c>
      <c r="B292" s="161">
        <v>44986</v>
      </c>
      <c r="C292" s="161"/>
      <c r="D292" s="162" t="s">
        <v>461</v>
      </c>
      <c r="E292" s="163" t="s">
        <v>545</v>
      </c>
      <c r="F292" s="133">
        <v>57.5</v>
      </c>
      <c r="G292" s="163"/>
      <c r="H292" s="163">
        <v>120</v>
      </c>
      <c r="I292" s="165">
        <v>120</v>
      </c>
      <c r="J292" s="135" t="s">
        <v>631</v>
      </c>
      <c r="K292" s="136">
        <f t="shared" si="108"/>
        <v>62.5</v>
      </c>
      <c r="L292" s="137">
        <f t="shared" si="109"/>
        <v>1.0869565217391304</v>
      </c>
      <c r="M292" s="132" t="s">
        <v>547</v>
      </c>
      <c r="N292" s="138">
        <v>45049</v>
      </c>
      <c r="O292" s="54"/>
      <c r="P292" s="54"/>
      <c r="R292" s="37" t="s">
        <v>851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8" ht="12.75" customHeight="1">
      <c r="A293" s="160">
        <v>184</v>
      </c>
      <c r="B293" s="161">
        <v>45008</v>
      </c>
      <c r="C293" s="161"/>
      <c r="D293" s="162" t="s">
        <v>475</v>
      </c>
      <c r="E293" s="163" t="s">
        <v>545</v>
      </c>
      <c r="F293" s="133">
        <v>2765</v>
      </c>
      <c r="G293" s="163"/>
      <c r="H293" s="163">
        <v>3547.5</v>
      </c>
      <c r="I293" s="165">
        <v>3523</v>
      </c>
      <c r="J293" s="135" t="s">
        <v>631</v>
      </c>
      <c r="K293" s="136">
        <f t="shared" si="108"/>
        <v>782.5</v>
      </c>
      <c r="L293" s="137">
        <f t="shared" si="109"/>
        <v>0.28300180831826399</v>
      </c>
      <c r="M293" s="132" t="s">
        <v>547</v>
      </c>
      <c r="N293" s="138">
        <v>45177</v>
      </c>
      <c r="O293" s="54"/>
      <c r="P293" s="54"/>
      <c r="R293" s="37" t="s">
        <v>851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8" ht="12.75" customHeight="1">
      <c r="A294" s="160">
        <v>185</v>
      </c>
      <c r="B294" s="161">
        <v>45027</v>
      </c>
      <c r="C294" s="161"/>
      <c r="D294" s="162" t="s">
        <v>784</v>
      </c>
      <c r="E294" s="163" t="s">
        <v>545</v>
      </c>
      <c r="F294" s="163">
        <v>460</v>
      </c>
      <c r="G294" s="163"/>
      <c r="H294" s="163">
        <v>825</v>
      </c>
      <c r="I294" s="165">
        <v>810</v>
      </c>
      <c r="J294" s="135" t="s">
        <v>631</v>
      </c>
      <c r="K294" s="136">
        <f t="shared" si="108"/>
        <v>365</v>
      </c>
      <c r="L294" s="137">
        <f t="shared" si="109"/>
        <v>0.79347826086956519</v>
      </c>
      <c r="M294" s="132" t="s">
        <v>547</v>
      </c>
      <c r="N294" s="138">
        <v>45155</v>
      </c>
      <c r="O294" s="54"/>
      <c r="P294" s="54"/>
      <c r="R294" s="37" t="s">
        <v>851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8" ht="12.75" customHeight="1">
      <c r="A295" s="160">
        <v>186</v>
      </c>
      <c r="B295" s="161">
        <v>45050</v>
      </c>
      <c r="C295" s="161"/>
      <c r="D295" s="162" t="s">
        <v>41</v>
      </c>
      <c r="E295" s="163" t="s">
        <v>545</v>
      </c>
      <c r="F295" s="163">
        <v>3630</v>
      </c>
      <c r="G295" s="163"/>
      <c r="H295" s="163">
        <v>5150</v>
      </c>
      <c r="I295" s="165">
        <v>5040</v>
      </c>
      <c r="J295" s="135" t="s">
        <v>631</v>
      </c>
      <c r="K295" s="136">
        <f t="shared" si="108"/>
        <v>1520</v>
      </c>
      <c r="L295" s="137">
        <f t="shared" si="109"/>
        <v>0.41873278236914602</v>
      </c>
      <c r="M295" s="132" t="s">
        <v>547</v>
      </c>
      <c r="N295" s="138">
        <v>45344</v>
      </c>
      <c r="O295" s="54"/>
      <c r="P295" s="54"/>
      <c r="R295" s="37" t="s">
        <v>851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8" ht="12.75" customHeight="1">
      <c r="A296" s="160">
        <v>187</v>
      </c>
      <c r="B296" s="161">
        <v>45075</v>
      </c>
      <c r="C296" s="161"/>
      <c r="D296" s="162" t="s">
        <v>785</v>
      </c>
      <c r="E296" s="163" t="s">
        <v>545</v>
      </c>
      <c r="F296" s="133">
        <v>585</v>
      </c>
      <c r="G296" s="163"/>
      <c r="H296" s="163">
        <v>732</v>
      </c>
      <c r="I296" s="165">
        <v>732</v>
      </c>
      <c r="J296" s="135" t="s">
        <v>631</v>
      </c>
      <c r="K296" s="136">
        <f t="shared" si="108"/>
        <v>147</v>
      </c>
      <c r="L296" s="137">
        <f t="shared" si="109"/>
        <v>0.25128205128205128</v>
      </c>
      <c r="M296" s="132" t="s">
        <v>547</v>
      </c>
      <c r="N296" s="138">
        <v>45152</v>
      </c>
      <c r="O296" s="54"/>
      <c r="P296" s="54"/>
      <c r="R296" s="37" t="s">
        <v>851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  <c r="AF296" s="37"/>
      <c r="AG296" s="54"/>
      <c r="AI296" s="37"/>
      <c r="AK296" s="37"/>
      <c r="AL296" s="54"/>
    </row>
    <row r="297" spans="1:38" ht="12.75" customHeight="1">
      <c r="A297" s="160">
        <v>188</v>
      </c>
      <c r="B297" s="161">
        <v>45078</v>
      </c>
      <c r="C297" s="161"/>
      <c r="D297" s="162" t="s">
        <v>500</v>
      </c>
      <c r="E297" s="163" t="s">
        <v>545</v>
      </c>
      <c r="F297" s="133">
        <v>3310</v>
      </c>
      <c r="G297" s="163"/>
      <c r="H297" s="163">
        <v>4300</v>
      </c>
      <c r="I297" s="165">
        <v>4300</v>
      </c>
      <c r="J297" s="135" t="s">
        <v>631</v>
      </c>
      <c r="K297" s="136">
        <f t="shared" ref="K297" si="110">H297-F297</f>
        <v>990</v>
      </c>
      <c r="L297" s="137">
        <f t="shared" ref="L297" si="111">K297/F297</f>
        <v>0.29909365558912387</v>
      </c>
      <c r="M297" s="132" t="s">
        <v>547</v>
      </c>
      <c r="N297" s="138">
        <v>45436</v>
      </c>
      <c r="O297" s="54"/>
      <c r="P297" s="54"/>
      <c r="R297" s="37" t="s">
        <v>851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  <c r="AF297" s="37"/>
      <c r="AG297" s="54"/>
      <c r="AI297" s="37"/>
      <c r="AK297" s="37"/>
      <c r="AL297" s="54"/>
    </row>
    <row r="298" spans="1:38" ht="12.75" customHeight="1">
      <c r="A298" s="160">
        <v>189</v>
      </c>
      <c r="B298" s="161">
        <v>45103</v>
      </c>
      <c r="C298" s="161"/>
      <c r="D298" s="162" t="s">
        <v>803</v>
      </c>
      <c r="E298" s="163" t="s">
        <v>545</v>
      </c>
      <c r="F298" s="133">
        <v>282.5</v>
      </c>
      <c r="G298" s="163"/>
      <c r="H298" s="163">
        <v>383</v>
      </c>
      <c r="I298" s="165">
        <v>383</v>
      </c>
      <c r="J298" s="135" t="s">
        <v>631</v>
      </c>
      <c r="K298" s="136">
        <f>H298-F298</f>
        <v>100.5</v>
      </c>
      <c r="L298" s="137">
        <f>K298/F298</f>
        <v>0.35575221238938054</v>
      </c>
      <c r="M298" s="132" t="s">
        <v>547</v>
      </c>
      <c r="N298" s="138">
        <v>45265</v>
      </c>
      <c r="O298" s="54"/>
      <c r="P298" s="54"/>
      <c r="R298" s="37" t="s">
        <v>851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  <c r="AF298" s="37"/>
      <c r="AG298" s="54"/>
      <c r="AI298" s="37"/>
      <c r="AK298" s="37"/>
      <c r="AL298" s="54"/>
    </row>
    <row r="299" spans="1:38" ht="12.75" customHeight="1">
      <c r="A299" s="160">
        <v>190</v>
      </c>
      <c r="B299" s="161">
        <v>45120</v>
      </c>
      <c r="C299" s="161"/>
      <c r="D299" s="162" t="s">
        <v>499</v>
      </c>
      <c r="E299" s="163" t="s">
        <v>545</v>
      </c>
      <c r="F299" s="133">
        <v>2312.5</v>
      </c>
      <c r="G299" s="163"/>
      <c r="H299" s="163">
        <v>2935</v>
      </c>
      <c r="I299" s="165">
        <v>2935</v>
      </c>
      <c r="J299" s="135" t="s">
        <v>631</v>
      </c>
      <c r="K299" s="136">
        <f>H299-F299</f>
        <v>622.5</v>
      </c>
      <c r="L299" s="137">
        <f>K299/F299</f>
        <v>0.26918918918918922</v>
      </c>
      <c r="M299" s="132" t="s">
        <v>547</v>
      </c>
      <c r="N299" s="138">
        <v>45177</v>
      </c>
      <c r="O299" s="54"/>
      <c r="P299" s="54"/>
      <c r="R299" s="37" t="s">
        <v>851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  <c r="AF299" s="37"/>
      <c r="AG299" s="54"/>
      <c r="AI299" s="37"/>
      <c r="AK299" s="37"/>
      <c r="AL299" s="54"/>
    </row>
    <row r="300" spans="1:38" ht="12.75" customHeight="1">
      <c r="A300" s="160">
        <v>191</v>
      </c>
      <c r="B300" s="161">
        <v>45125</v>
      </c>
      <c r="C300" s="161"/>
      <c r="D300" s="162" t="s">
        <v>199</v>
      </c>
      <c r="E300" s="163" t="s">
        <v>545</v>
      </c>
      <c r="F300" s="133">
        <v>3980</v>
      </c>
      <c r="G300" s="163"/>
      <c r="H300" s="163">
        <v>4895</v>
      </c>
      <c r="I300" s="165">
        <v>4895</v>
      </c>
      <c r="J300" s="135" t="s">
        <v>631</v>
      </c>
      <c r="K300" s="136">
        <f>H300-F300</f>
        <v>915</v>
      </c>
      <c r="L300" s="137">
        <f>K300/F300</f>
        <v>0.22989949748743718</v>
      </c>
      <c r="M300" s="132" t="s">
        <v>547</v>
      </c>
      <c r="N300" s="138">
        <v>45155</v>
      </c>
      <c r="O300" s="54"/>
      <c r="P300" s="54"/>
      <c r="R300" s="37" t="s">
        <v>851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  <c r="AG300" s="54"/>
      <c r="AI300" s="37"/>
      <c r="AL300" s="54"/>
    </row>
    <row r="301" spans="1:38" ht="12.75" customHeight="1">
      <c r="A301" s="160">
        <v>192</v>
      </c>
      <c r="B301" s="161">
        <v>45145</v>
      </c>
      <c r="C301" s="161"/>
      <c r="D301" s="162" t="s">
        <v>805</v>
      </c>
      <c r="E301" s="163" t="s">
        <v>545</v>
      </c>
      <c r="F301" s="133">
        <v>565</v>
      </c>
      <c r="G301" s="163"/>
      <c r="H301" s="163">
        <v>725</v>
      </c>
      <c r="I301" s="165">
        <v>725</v>
      </c>
      <c r="J301" s="135" t="s">
        <v>631</v>
      </c>
      <c r="K301" s="136">
        <f>H301-F301</f>
        <v>160</v>
      </c>
      <c r="L301" s="137">
        <f>K301/F301</f>
        <v>0.2831858407079646</v>
      </c>
      <c r="M301" s="132" t="s">
        <v>547</v>
      </c>
      <c r="N301" s="138">
        <v>45169</v>
      </c>
      <c r="O301" s="54"/>
      <c r="P301" s="54"/>
      <c r="R301" s="37" t="s">
        <v>851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  <c r="AG301" s="54"/>
      <c r="AI301" s="37"/>
      <c r="AL301" s="54"/>
    </row>
    <row r="302" spans="1:38" ht="12.75" customHeight="1">
      <c r="A302" s="232">
        <v>193</v>
      </c>
      <c r="B302" s="233">
        <v>45167</v>
      </c>
      <c r="C302" s="233"/>
      <c r="D302" s="234" t="s">
        <v>809</v>
      </c>
      <c r="E302" s="235" t="s">
        <v>545</v>
      </c>
      <c r="F302" s="133">
        <v>700</v>
      </c>
      <c r="G302" s="235"/>
      <c r="H302" s="235">
        <v>950</v>
      </c>
      <c r="I302" s="236">
        <v>950</v>
      </c>
      <c r="J302" s="237" t="s">
        <v>631</v>
      </c>
      <c r="K302" s="136">
        <f>H302-F302</f>
        <v>250</v>
      </c>
      <c r="L302" s="137">
        <f>K302/F302</f>
        <v>0.35714285714285715</v>
      </c>
      <c r="M302" s="132" t="s">
        <v>547</v>
      </c>
      <c r="N302" s="138">
        <v>45261</v>
      </c>
      <c r="O302" s="54"/>
      <c r="P302" s="54"/>
      <c r="R302" s="37" t="s">
        <v>851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  <c r="AG302" s="54"/>
      <c r="AI302" s="37"/>
      <c r="AL302" s="54"/>
    </row>
    <row r="303" spans="1:38" ht="12.75" customHeight="1">
      <c r="A303" s="178">
        <v>194</v>
      </c>
      <c r="B303" s="179">
        <v>45184</v>
      </c>
      <c r="C303" s="53"/>
      <c r="D303" s="53" t="s">
        <v>502</v>
      </c>
      <c r="E303" s="180" t="s">
        <v>545</v>
      </c>
      <c r="F303" s="51" t="s">
        <v>810</v>
      </c>
      <c r="G303" s="51"/>
      <c r="H303" s="51"/>
      <c r="I303" s="51">
        <v>480</v>
      </c>
      <c r="J303" s="51" t="s">
        <v>546</v>
      </c>
      <c r="K303" s="51"/>
      <c r="L303" s="51"/>
      <c r="M303" s="51"/>
      <c r="N303" s="51"/>
      <c r="O303" s="54"/>
      <c r="P303" s="54"/>
      <c r="R303" s="37" t="s">
        <v>851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  <c r="AG303" s="54"/>
      <c r="AI303" s="37"/>
      <c r="AL303" s="54"/>
    </row>
    <row r="304" spans="1:38" ht="12.75" customHeight="1">
      <c r="A304" s="232">
        <v>195</v>
      </c>
      <c r="B304" s="233">
        <v>45203</v>
      </c>
      <c r="C304" s="233"/>
      <c r="D304" s="234" t="s">
        <v>172</v>
      </c>
      <c r="E304" s="235" t="s">
        <v>545</v>
      </c>
      <c r="F304" s="133">
        <v>992.5</v>
      </c>
      <c r="G304" s="235"/>
      <c r="H304" s="235">
        <v>1198</v>
      </c>
      <c r="I304" s="236">
        <v>1198</v>
      </c>
      <c r="J304" s="237" t="s">
        <v>631</v>
      </c>
      <c r="K304" s="136">
        <f>H304-F304</f>
        <v>205.5</v>
      </c>
      <c r="L304" s="137">
        <f>K304/F304</f>
        <v>0.2070528967254408</v>
      </c>
      <c r="M304" s="132" t="s">
        <v>547</v>
      </c>
      <c r="N304" s="138">
        <v>45392</v>
      </c>
      <c r="O304" s="54"/>
      <c r="P304" s="54"/>
      <c r="R304" s="37" t="s">
        <v>852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  <c r="AG304" s="54"/>
      <c r="AI304" s="37"/>
      <c r="AL304" s="54"/>
    </row>
    <row r="305" spans="1:38" ht="12.75" customHeight="1">
      <c r="A305" s="232">
        <v>196</v>
      </c>
      <c r="B305" s="233">
        <v>45216</v>
      </c>
      <c r="C305" s="233"/>
      <c r="D305" s="234" t="s">
        <v>104</v>
      </c>
      <c r="E305" s="235" t="s">
        <v>545</v>
      </c>
      <c r="F305" s="133">
        <v>5425</v>
      </c>
      <c r="G305" s="235"/>
      <c r="H305" s="235">
        <v>6880</v>
      </c>
      <c r="I305" s="236">
        <v>6870</v>
      </c>
      <c r="J305" s="237" t="s">
        <v>631</v>
      </c>
      <c r="K305" s="136">
        <f>H305-F305</f>
        <v>1455</v>
      </c>
      <c r="L305" s="137">
        <f>K305/F305</f>
        <v>0.26820276497695855</v>
      </c>
      <c r="M305" s="132" t="s">
        <v>547</v>
      </c>
      <c r="N305" s="138">
        <v>45342</v>
      </c>
      <c r="O305" s="54"/>
      <c r="P305" s="54"/>
      <c r="R305" s="37" t="s">
        <v>852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  <c r="AG305" s="54"/>
      <c r="AI305" s="37"/>
      <c r="AL305" s="54"/>
    </row>
    <row r="306" spans="1:38" ht="12.75" customHeight="1">
      <c r="A306" s="232">
        <v>197</v>
      </c>
      <c r="B306" s="233">
        <v>45216</v>
      </c>
      <c r="C306" s="233"/>
      <c r="D306" s="234" t="s">
        <v>811</v>
      </c>
      <c r="E306" s="235" t="s">
        <v>545</v>
      </c>
      <c r="F306" s="133">
        <v>1090</v>
      </c>
      <c r="G306" s="235"/>
      <c r="H306" s="235">
        <v>1415</v>
      </c>
      <c r="I306" s="236">
        <v>1415</v>
      </c>
      <c r="J306" s="237" t="s">
        <v>631</v>
      </c>
      <c r="K306" s="136">
        <f>H306-F306</f>
        <v>325</v>
      </c>
      <c r="L306" s="137">
        <f>K306/F306</f>
        <v>0.29816513761467889</v>
      </c>
      <c r="M306" s="132" t="s">
        <v>547</v>
      </c>
      <c r="N306" s="138">
        <v>45282</v>
      </c>
      <c r="O306" s="54"/>
      <c r="P306" s="54"/>
      <c r="R306" s="37" t="s">
        <v>851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  <c r="AG306" s="54"/>
      <c r="AI306" s="37"/>
      <c r="AL306" s="54"/>
    </row>
    <row r="307" spans="1:38" ht="12.75" customHeight="1">
      <c r="A307" s="232">
        <v>198</v>
      </c>
      <c r="B307" s="233">
        <v>45236</v>
      </c>
      <c r="C307" s="233"/>
      <c r="D307" s="234" t="s">
        <v>814</v>
      </c>
      <c r="E307" s="235" t="s">
        <v>545</v>
      </c>
      <c r="F307" s="133">
        <v>1270</v>
      </c>
      <c r="G307" s="235"/>
      <c r="H307" s="235">
        <v>1613</v>
      </c>
      <c r="I307" s="236">
        <v>1613</v>
      </c>
      <c r="J307" s="237" t="s">
        <v>631</v>
      </c>
      <c r="K307" s="136">
        <f>H307-F307</f>
        <v>343</v>
      </c>
      <c r="L307" s="137">
        <f>K307/F307</f>
        <v>0.27007874015748029</v>
      </c>
      <c r="M307" s="132" t="s">
        <v>547</v>
      </c>
      <c r="N307" s="138">
        <v>45246</v>
      </c>
      <c r="O307" s="54"/>
      <c r="P307" s="54"/>
      <c r="R307" s="37" t="s">
        <v>852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  <c r="AG307" s="54"/>
      <c r="AI307" s="37"/>
      <c r="AL307" s="54"/>
    </row>
    <row r="308" spans="1:38" ht="12.75" customHeight="1">
      <c r="A308" s="232">
        <v>199</v>
      </c>
      <c r="B308" s="233">
        <v>45251</v>
      </c>
      <c r="C308" s="233"/>
      <c r="D308" s="234" t="s">
        <v>815</v>
      </c>
      <c r="E308" s="235" t="s">
        <v>545</v>
      </c>
      <c r="F308" s="133">
        <v>807.5</v>
      </c>
      <c r="G308" s="235"/>
      <c r="H308" s="235">
        <v>1490</v>
      </c>
      <c r="I308" s="236">
        <v>1490</v>
      </c>
      <c r="J308" s="237" t="s">
        <v>631</v>
      </c>
      <c r="K308" s="136">
        <f>H308-F308</f>
        <v>682.5</v>
      </c>
      <c r="L308" s="137">
        <f>K308/F308</f>
        <v>0.84520123839009287</v>
      </c>
      <c r="M308" s="132" t="s">
        <v>547</v>
      </c>
      <c r="N308" s="138">
        <v>45479</v>
      </c>
      <c r="O308" s="54"/>
      <c r="P308" s="54"/>
      <c r="R308" s="37" t="s">
        <v>851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  <c r="AG308" s="54"/>
      <c r="AI308" s="37"/>
      <c r="AL308" s="54"/>
    </row>
    <row r="309" spans="1:38" ht="12.75" customHeight="1">
      <c r="A309" s="178">
        <v>200</v>
      </c>
      <c r="B309" s="179">
        <v>45254</v>
      </c>
      <c r="C309" s="53"/>
      <c r="D309" s="53" t="s">
        <v>814</v>
      </c>
      <c r="E309" s="180" t="s">
        <v>545</v>
      </c>
      <c r="F309" s="51" t="s">
        <v>816</v>
      </c>
      <c r="G309" s="51"/>
      <c r="H309" s="51"/>
      <c r="I309" s="51">
        <v>1806</v>
      </c>
      <c r="J309" s="51" t="s">
        <v>546</v>
      </c>
      <c r="K309" s="51"/>
      <c r="L309" s="51"/>
      <c r="M309" s="51"/>
      <c r="N309" s="51"/>
      <c r="O309" s="54"/>
      <c r="P309" s="54"/>
      <c r="R309" s="37" t="s">
        <v>852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  <c r="AG309" s="54"/>
      <c r="AI309" s="37"/>
      <c r="AL309" s="54"/>
    </row>
    <row r="310" spans="1:38" ht="12.75" customHeight="1">
      <c r="A310" s="232">
        <v>201</v>
      </c>
      <c r="B310" s="233">
        <v>45265</v>
      </c>
      <c r="C310" s="233"/>
      <c r="D310" s="234" t="s">
        <v>503</v>
      </c>
      <c r="E310" s="235" t="s">
        <v>545</v>
      </c>
      <c r="F310" s="133">
        <v>435</v>
      </c>
      <c r="G310" s="235"/>
      <c r="H310" s="235">
        <v>558</v>
      </c>
      <c r="I310" s="236">
        <v>558</v>
      </c>
      <c r="J310" s="237" t="s">
        <v>631</v>
      </c>
      <c r="K310" s="136">
        <f>H310-F310</f>
        <v>123</v>
      </c>
      <c r="L310" s="137">
        <f>K310/F310</f>
        <v>0.28275862068965518</v>
      </c>
      <c r="M310" s="132" t="s">
        <v>547</v>
      </c>
      <c r="N310" s="138">
        <v>45378</v>
      </c>
      <c r="O310" s="54"/>
      <c r="P310" s="54"/>
      <c r="R310" s="37" t="s">
        <v>851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  <c r="AG310" s="54"/>
      <c r="AI310" s="37"/>
      <c r="AL310" s="54"/>
    </row>
    <row r="311" spans="1:38" ht="12.75" customHeight="1">
      <c r="A311" s="232">
        <v>202</v>
      </c>
      <c r="B311" s="233">
        <v>45272</v>
      </c>
      <c r="C311" s="233"/>
      <c r="D311" s="234" t="s">
        <v>818</v>
      </c>
      <c r="E311" s="235" t="s">
        <v>545</v>
      </c>
      <c r="F311" s="133">
        <v>4225</v>
      </c>
      <c r="G311" s="235"/>
      <c r="H311" s="235">
        <v>5512</v>
      </c>
      <c r="I311" s="236">
        <v>5512</v>
      </c>
      <c r="J311" s="237" t="s">
        <v>631</v>
      </c>
      <c r="K311" s="136">
        <f>H311-F311</f>
        <v>1287</v>
      </c>
      <c r="L311" s="137">
        <f>K311/F311</f>
        <v>0.30461538461538462</v>
      </c>
      <c r="M311" s="132" t="s">
        <v>547</v>
      </c>
      <c r="N311" s="138">
        <v>45329</v>
      </c>
      <c r="O311" s="54"/>
      <c r="P311" s="54"/>
      <c r="R311" s="37" t="s">
        <v>852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  <c r="AG311" s="54"/>
      <c r="AI311" s="37"/>
      <c r="AL311" s="54"/>
    </row>
    <row r="312" spans="1:38" ht="12.75" customHeight="1">
      <c r="A312" s="178">
        <v>203</v>
      </c>
      <c r="B312" s="179">
        <v>45292</v>
      </c>
      <c r="C312" s="53"/>
      <c r="D312" s="53" t="s">
        <v>309</v>
      </c>
      <c r="E312" s="180" t="s">
        <v>545</v>
      </c>
      <c r="F312" s="51" t="s">
        <v>819</v>
      </c>
      <c r="G312" s="51"/>
      <c r="H312" s="51"/>
      <c r="I312" s="51">
        <v>4909</v>
      </c>
      <c r="J312" s="51" t="s">
        <v>546</v>
      </c>
      <c r="K312" s="51"/>
      <c r="L312" s="51"/>
      <c r="M312" s="51"/>
      <c r="N312" s="51"/>
      <c r="O312" s="54"/>
      <c r="P312" s="54"/>
      <c r="R312" s="37" t="s">
        <v>852</v>
      </c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  <c r="AG312" s="54"/>
      <c r="AI312" s="37"/>
      <c r="AL312" s="54"/>
    </row>
    <row r="313" spans="1:38" ht="12.75" customHeight="1">
      <c r="A313" s="178">
        <v>204</v>
      </c>
      <c r="B313" s="179">
        <v>45294</v>
      </c>
      <c r="C313" s="53"/>
      <c r="D313" s="53" t="s">
        <v>501</v>
      </c>
      <c r="E313" s="180" t="s">
        <v>545</v>
      </c>
      <c r="F313" s="51" t="s">
        <v>820</v>
      </c>
      <c r="G313" s="51"/>
      <c r="H313" s="51"/>
      <c r="I313" s="51">
        <v>1080</v>
      </c>
      <c r="J313" s="51" t="s">
        <v>546</v>
      </c>
      <c r="K313" s="51"/>
      <c r="L313" s="51"/>
      <c r="M313" s="51"/>
      <c r="N313" s="51"/>
      <c r="O313" s="54"/>
      <c r="P313" s="54"/>
      <c r="R313" s="37" t="s">
        <v>851</v>
      </c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  <c r="AG313" s="54"/>
      <c r="AI313" s="37"/>
      <c r="AL313" s="54"/>
    </row>
    <row r="314" spans="1:38" ht="12.75" customHeight="1">
      <c r="A314" s="178">
        <v>205</v>
      </c>
      <c r="B314" s="179">
        <v>45315</v>
      </c>
      <c r="C314" s="53"/>
      <c r="D314" s="53" t="s">
        <v>310</v>
      </c>
      <c r="E314" s="180" t="s">
        <v>545</v>
      </c>
      <c r="F314" s="51" t="s">
        <v>822</v>
      </c>
      <c r="G314" s="51"/>
      <c r="H314" s="51"/>
      <c r="I314" s="51">
        <v>2077</v>
      </c>
      <c r="J314" s="51" t="s">
        <v>546</v>
      </c>
      <c r="K314" s="51"/>
      <c r="L314" s="51"/>
      <c r="M314" s="51"/>
      <c r="N314" s="51"/>
      <c r="O314" s="54"/>
      <c r="P314" s="54"/>
      <c r="R314" s="37" t="s">
        <v>852</v>
      </c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  <c r="AG314" s="54"/>
      <c r="AI314" s="37"/>
      <c r="AL314" s="54"/>
    </row>
    <row r="315" spans="1:38" ht="12.75" customHeight="1">
      <c r="A315" s="178">
        <v>206</v>
      </c>
      <c r="B315" s="179">
        <v>45320</v>
      </c>
      <c r="C315" s="53"/>
      <c r="D315" s="53" t="s">
        <v>823</v>
      </c>
      <c r="E315" s="180" t="s">
        <v>545</v>
      </c>
      <c r="F315" s="51" t="s">
        <v>824</v>
      </c>
      <c r="G315" s="51"/>
      <c r="H315" s="51"/>
      <c r="I315" s="51">
        <v>2906</v>
      </c>
      <c r="J315" s="51" t="s">
        <v>546</v>
      </c>
      <c r="K315" s="51"/>
      <c r="L315" s="51"/>
      <c r="M315" s="51"/>
      <c r="N315" s="51"/>
      <c r="O315" s="54"/>
      <c r="P315" s="54"/>
      <c r="R315" s="37" t="s">
        <v>851</v>
      </c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  <c r="AG315" s="54"/>
      <c r="AI315" s="37"/>
      <c r="AL315" s="54"/>
    </row>
    <row r="316" spans="1:38" ht="12.75" customHeight="1">
      <c r="A316" s="232">
        <v>207</v>
      </c>
      <c r="B316" s="233">
        <v>45331</v>
      </c>
      <c r="C316" s="233"/>
      <c r="D316" s="234" t="s">
        <v>499</v>
      </c>
      <c r="E316" s="235" t="s">
        <v>545</v>
      </c>
      <c r="F316" s="133">
        <v>3270</v>
      </c>
      <c r="G316" s="235"/>
      <c r="H316" s="235">
        <v>4096</v>
      </c>
      <c r="I316" s="236">
        <v>4096</v>
      </c>
      <c r="J316" s="237" t="s">
        <v>631</v>
      </c>
      <c r="K316" s="136">
        <f>H316-F316</f>
        <v>826</v>
      </c>
      <c r="L316" s="137">
        <f>K316/F316</f>
        <v>0.25259938837920487</v>
      </c>
      <c r="M316" s="132" t="s">
        <v>547</v>
      </c>
      <c r="N316" s="138">
        <v>45377</v>
      </c>
      <c r="O316" s="54"/>
      <c r="P316" s="54"/>
      <c r="R316" s="37" t="s">
        <v>851</v>
      </c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  <c r="AG316" s="54"/>
      <c r="AI316" s="37"/>
      <c r="AL316" s="54"/>
    </row>
    <row r="317" spans="1:38" ht="12.75" customHeight="1">
      <c r="A317" s="178">
        <v>208</v>
      </c>
      <c r="B317" s="179">
        <v>45345</v>
      </c>
      <c r="C317" s="53"/>
      <c r="D317" s="53" t="s">
        <v>59</v>
      </c>
      <c r="E317" s="180" t="s">
        <v>545</v>
      </c>
      <c r="F317" s="51" t="s">
        <v>839</v>
      </c>
      <c r="G317" s="51"/>
      <c r="H317" s="51"/>
      <c r="I317" s="51">
        <v>2627</v>
      </c>
      <c r="J317" s="51" t="s">
        <v>546</v>
      </c>
      <c r="K317" s="51"/>
      <c r="L317" s="51"/>
      <c r="M317" s="51"/>
      <c r="N317" s="53"/>
      <c r="O317" s="54"/>
      <c r="P317" s="54"/>
      <c r="R317" s="37" t="s">
        <v>852</v>
      </c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  <c r="AG317" s="54"/>
      <c r="AI317" s="37"/>
      <c r="AL317" s="54"/>
    </row>
    <row r="318" spans="1:38" ht="12.75" customHeight="1">
      <c r="A318" s="232">
        <v>209</v>
      </c>
      <c r="B318" s="233">
        <v>45356</v>
      </c>
      <c r="C318" s="233"/>
      <c r="D318" s="234" t="s">
        <v>809</v>
      </c>
      <c r="E318" s="235" t="s">
        <v>545</v>
      </c>
      <c r="F318" s="133">
        <v>925</v>
      </c>
      <c r="G318" s="235"/>
      <c r="H318" s="235">
        <v>1170</v>
      </c>
      <c r="I318" s="236">
        <v>1170</v>
      </c>
      <c r="J318" s="237" t="s">
        <v>631</v>
      </c>
      <c r="K318" s="136">
        <f>H318-F318</f>
        <v>245</v>
      </c>
      <c r="L318" s="137">
        <f>K318/F318</f>
        <v>0.26486486486486488</v>
      </c>
      <c r="M318" s="132" t="s">
        <v>547</v>
      </c>
      <c r="N318" s="138">
        <v>45435</v>
      </c>
      <c r="O318" s="54"/>
      <c r="P318" s="54"/>
      <c r="R318" s="37" t="s">
        <v>853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  <c r="AG318" s="54"/>
      <c r="AI318" s="37"/>
      <c r="AL318" s="54"/>
    </row>
    <row r="319" spans="1:38" ht="12.75" customHeight="1">
      <c r="A319" s="232">
        <v>210</v>
      </c>
      <c r="B319" s="233">
        <v>45372</v>
      </c>
      <c r="C319" s="233"/>
      <c r="D319" s="234" t="s">
        <v>475</v>
      </c>
      <c r="E319" s="235" t="s">
        <v>545</v>
      </c>
      <c r="F319" s="133">
        <v>2910</v>
      </c>
      <c r="G319" s="235"/>
      <c r="H319" s="235">
        <v>3696</v>
      </c>
      <c r="I319" s="236">
        <v>3696</v>
      </c>
      <c r="J319" s="237" t="s">
        <v>631</v>
      </c>
      <c r="K319" s="136">
        <f>H319-F319</f>
        <v>786</v>
      </c>
      <c r="L319" s="137">
        <f>K319/F319</f>
        <v>0.27010309278350514</v>
      </c>
      <c r="M319" s="132" t="s">
        <v>547</v>
      </c>
      <c r="N319" s="138">
        <v>45412</v>
      </c>
      <c r="O319" s="54"/>
      <c r="P319" s="54"/>
      <c r="R319" s="37" t="s">
        <v>853</v>
      </c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  <c r="AG319" s="54"/>
      <c r="AI319" s="37"/>
      <c r="AL319" s="54"/>
    </row>
    <row r="320" spans="1:38" ht="12.75" customHeight="1">
      <c r="A320" s="232">
        <v>211</v>
      </c>
      <c r="B320" s="233">
        <v>45387</v>
      </c>
      <c r="C320" s="233"/>
      <c r="D320" s="234" t="s">
        <v>505</v>
      </c>
      <c r="E320" s="235" t="s">
        <v>545</v>
      </c>
      <c r="F320" s="133">
        <v>735</v>
      </c>
      <c r="G320" s="235"/>
      <c r="H320" s="235">
        <v>938</v>
      </c>
      <c r="I320" s="236">
        <v>938</v>
      </c>
      <c r="J320" s="237" t="s">
        <v>631</v>
      </c>
      <c r="K320" s="136">
        <f>H320-F320</f>
        <v>203</v>
      </c>
      <c r="L320" s="137">
        <f>K320/F320</f>
        <v>0.27619047619047621</v>
      </c>
      <c r="M320" s="132" t="s">
        <v>547</v>
      </c>
      <c r="N320" s="138">
        <v>45449</v>
      </c>
      <c r="O320" s="54"/>
      <c r="P320" s="54"/>
      <c r="R320" s="43" t="s">
        <v>852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  <c r="AG320" s="54"/>
      <c r="AI320" s="37"/>
      <c r="AL320" s="54"/>
    </row>
    <row r="321" spans="1:38" ht="12.75" customHeight="1">
      <c r="A321" s="178">
        <v>212</v>
      </c>
      <c r="B321" s="179">
        <v>45407</v>
      </c>
      <c r="C321" s="53"/>
      <c r="D321" s="53" t="s">
        <v>811</v>
      </c>
      <c r="E321" s="180" t="s">
        <v>545</v>
      </c>
      <c r="F321" s="51" t="s">
        <v>842</v>
      </c>
      <c r="G321" s="51"/>
      <c r="H321" s="51"/>
      <c r="I321" s="51">
        <v>1675</v>
      </c>
      <c r="J321" s="51" t="s">
        <v>546</v>
      </c>
      <c r="K321" s="51"/>
      <c r="L321" s="51"/>
      <c r="M321" s="51"/>
      <c r="N321" s="53"/>
      <c r="O321" s="54"/>
      <c r="P321" s="54"/>
      <c r="R321" s="43" t="s">
        <v>852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  <c r="AG321" s="54"/>
      <c r="AI321" s="37"/>
      <c r="AL321" s="54"/>
    </row>
    <row r="322" spans="1:38" ht="12.75" customHeight="1">
      <c r="A322" s="232">
        <v>213</v>
      </c>
      <c r="B322" s="233">
        <v>45426</v>
      </c>
      <c r="C322" s="233"/>
      <c r="D322" s="234" t="s">
        <v>788</v>
      </c>
      <c r="E322" s="235" t="s">
        <v>545</v>
      </c>
      <c r="F322" s="133">
        <v>485</v>
      </c>
      <c r="G322" s="235"/>
      <c r="H322" s="235">
        <v>617</v>
      </c>
      <c r="I322" s="236">
        <v>617</v>
      </c>
      <c r="J322" s="237" t="s">
        <v>631</v>
      </c>
      <c r="K322" s="136">
        <f>H322-F322</f>
        <v>132</v>
      </c>
      <c r="L322" s="137">
        <f>K322/F322</f>
        <v>0.27216494845360822</v>
      </c>
      <c r="M322" s="132" t="s">
        <v>547</v>
      </c>
      <c r="N322" s="138">
        <v>45481</v>
      </c>
      <c r="O322" s="54"/>
      <c r="P322" s="54"/>
      <c r="R322" s="43" t="s">
        <v>852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  <c r="AG322" s="54"/>
      <c r="AI322" s="37"/>
      <c r="AL322" s="54"/>
    </row>
    <row r="323" spans="1:38" ht="12.75" customHeight="1">
      <c r="A323" s="232">
        <v>214</v>
      </c>
      <c r="B323" s="233">
        <v>45448</v>
      </c>
      <c r="C323" s="233"/>
      <c r="D323" s="234" t="s">
        <v>735</v>
      </c>
      <c r="E323" s="235" t="s">
        <v>545</v>
      </c>
      <c r="F323" s="133">
        <v>385</v>
      </c>
      <c r="G323" s="235"/>
      <c r="H323" s="235">
        <v>505</v>
      </c>
      <c r="I323" s="236">
        <v>505</v>
      </c>
      <c r="J323" s="237" t="s">
        <v>631</v>
      </c>
      <c r="K323" s="136">
        <f>H323-F323</f>
        <v>120</v>
      </c>
      <c r="L323" s="137">
        <f>K323/F323</f>
        <v>0.31168831168831168</v>
      </c>
      <c r="M323" s="132" t="s">
        <v>547</v>
      </c>
      <c r="N323" s="138">
        <v>45469</v>
      </c>
      <c r="O323" s="54"/>
      <c r="P323" s="54"/>
      <c r="R323" s="43" t="s">
        <v>852</v>
      </c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  <c r="AG323" s="54"/>
      <c r="AI323" s="37"/>
      <c r="AL323" s="54"/>
    </row>
    <row r="324" spans="1:38" ht="12.75" customHeight="1">
      <c r="A324" s="178">
        <v>215</v>
      </c>
      <c r="B324" s="179">
        <v>45464</v>
      </c>
      <c r="C324" s="53"/>
      <c r="D324" s="53" t="s">
        <v>1020</v>
      </c>
      <c r="E324" s="180" t="s">
        <v>545</v>
      </c>
      <c r="F324" s="51" t="s">
        <v>1018</v>
      </c>
      <c r="G324" s="51"/>
      <c r="H324" s="51"/>
      <c r="I324" s="51">
        <v>412</v>
      </c>
      <c r="J324" s="51" t="s">
        <v>546</v>
      </c>
      <c r="K324" s="51"/>
      <c r="L324" s="51"/>
      <c r="M324" s="51"/>
      <c r="N324" s="53"/>
      <c r="O324" s="54"/>
      <c r="P324" s="54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  <c r="AG324" s="54"/>
      <c r="AI324" s="37"/>
      <c r="AL324" s="54"/>
    </row>
    <row r="325" spans="1:38" ht="12.75" customHeight="1">
      <c r="A325" s="178">
        <v>216</v>
      </c>
      <c r="B325" s="179">
        <v>45475</v>
      </c>
      <c r="C325" s="53"/>
      <c r="D325" s="53" t="s">
        <v>931</v>
      </c>
      <c r="E325" s="180" t="s">
        <v>545</v>
      </c>
      <c r="F325" s="51" t="s">
        <v>932</v>
      </c>
      <c r="G325" s="51"/>
      <c r="H325" s="51"/>
      <c r="I325" s="51">
        <v>426</v>
      </c>
      <c r="J325" s="51" t="s">
        <v>546</v>
      </c>
      <c r="K325" s="51"/>
      <c r="L325" s="51"/>
      <c r="M325" s="51"/>
      <c r="N325" s="53"/>
      <c r="O325" s="54"/>
      <c r="P325" s="54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  <c r="AG325" s="54"/>
      <c r="AI325" s="37"/>
      <c r="AL325" s="54"/>
    </row>
    <row r="326" spans="1:38" ht="12.75" customHeight="1">
      <c r="A326" s="178"/>
      <c r="B326" s="179"/>
      <c r="C326" s="53"/>
      <c r="D326" s="53"/>
      <c r="E326" s="180"/>
      <c r="F326" s="51"/>
      <c r="G326" s="51"/>
      <c r="H326" s="51"/>
      <c r="I326" s="51"/>
      <c r="J326" s="51"/>
      <c r="K326" s="51"/>
      <c r="L326" s="51"/>
      <c r="M326" s="51"/>
      <c r="N326" s="53"/>
      <c r="O326" s="54"/>
      <c r="P326" s="54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  <c r="AG326" s="54"/>
      <c r="AI326" s="37"/>
      <c r="AL326" s="54"/>
    </row>
    <row r="327" spans="1:38" ht="15" customHeight="1">
      <c r="A327" s="178"/>
      <c r="B327" s="179"/>
      <c r="C327" s="53"/>
      <c r="D327" s="53"/>
      <c r="E327" s="180"/>
      <c r="F327" s="51"/>
      <c r="G327" s="51"/>
      <c r="H327" s="51"/>
      <c r="I327" s="51"/>
      <c r="J327" s="51"/>
      <c r="K327" s="51"/>
      <c r="L327" s="51"/>
      <c r="M327" s="51"/>
      <c r="N327" s="53"/>
      <c r="O327" s="54"/>
      <c r="P327" s="54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1:38" ht="12.75" customHeight="1">
      <c r="B328" s="181" t="s">
        <v>786</v>
      </c>
      <c r="F328" s="54"/>
      <c r="G328" s="54"/>
      <c r="H328" s="54"/>
      <c r="I328" s="54"/>
      <c r="J328" s="37"/>
      <c r="K328" s="54"/>
      <c r="L328" s="54"/>
      <c r="M328" s="54"/>
      <c r="O328" s="54"/>
      <c r="P328" s="54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  <c r="AG328" s="54"/>
      <c r="AI328" s="37"/>
      <c r="AL328" s="54"/>
    </row>
    <row r="329" spans="1:38" ht="12.75" customHeight="1">
      <c r="A329" s="182"/>
      <c r="B329" s="352" t="s">
        <v>1019</v>
      </c>
      <c r="F329" s="54"/>
      <c r="G329" s="54"/>
      <c r="H329" s="54"/>
      <c r="I329" s="54"/>
      <c r="J329" s="37"/>
      <c r="K329" s="54"/>
      <c r="L329" s="54"/>
      <c r="M329" s="54"/>
      <c r="O329" s="54"/>
      <c r="P329" s="54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  <c r="AG329" s="54"/>
      <c r="AI329" s="37"/>
      <c r="AL329" s="54"/>
    </row>
    <row r="330" spans="1:38" ht="12.75" customHeight="1">
      <c r="A330" s="182"/>
      <c r="F330" s="54"/>
      <c r="G330" s="54"/>
      <c r="H330" s="54"/>
      <c r="I330" s="54"/>
      <c r="J330" s="37"/>
      <c r="K330" s="54"/>
      <c r="L330" s="54"/>
      <c r="M330" s="54"/>
      <c r="O330" s="54"/>
      <c r="P330" s="54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1:38" ht="12.75" customHeight="1">
      <c r="A331" s="51"/>
      <c r="F331" s="54"/>
      <c r="G331" s="54"/>
      <c r="H331" s="54"/>
      <c r="I331" s="54"/>
      <c r="J331" s="37"/>
      <c r="K331" s="54"/>
      <c r="L331" s="54"/>
      <c r="M331" s="54"/>
      <c r="O331" s="54"/>
      <c r="P331" s="54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1:38" ht="12.75" customHeight="1">
      <c r="F332" s="54"/>
      <c r="G332" s="54"/>
      <c r="H332" s="54"/>
      <c r="I332" s="54"/>
      <c r="J332" s="37"/>
      <c r="K332" s="54"/>
      <c r="L332" s="54"/>
      <c r="M332" s="54"/>
      <c r="O332" s="54"/>
      <c r="P332" s="54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1:38" ht="12.75" customHeight="1">
      <c r="F333" s="54"/>
      <c r="G333" s="54"/>
      <c r="H333" s="54"/>
      <c r="I333" s="54"/>
      <c r="J333" s="37"/>
      <c r="K333" s="54"/>
      <c r="L333" s="54"/>
      <c r="M333" s="54"/>
      <c r="O333" s="54"/>
      <c r="P333" s="54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1:38" ht="12.75" customHeight="1">
      <c r="F334" s="54"/>
      <c r="G334" s="54"/>
      <c r="H334" s="54"/>
      <c r="I334" s="54"/>
      <c r="J334" s="37"/>
      <c r="K334" s="54"/>
      <c r="L334" s="54"/>
      <c r="M334" s="54"/>
      <c r="O334" s="54"/>
      <c r="P334" s="54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1:38" ht="12.75" customHeight="1">
      <c r="F335" s="54"/>
      <c r="G335" s="54"/>
      <c r="H335" s="54"/>
      <c r="I335" s="54"/>
      <c r="J335" s="37"/>
      <c r="K335" s="54"/>
      <c r="L335" s="54"/>
      <c r="M335" s="54"/>
      <c r="O335" s="54"/>
      <c r="P335" s="54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1:38" ht="12.75" customHeight="1">
      <c r="F336" s="54"/>
      <c r="G336" s="54"/>
      <c r="H336" s="54"/>
      <c r="I336" s="54"/>
      <c r="J336" s="37"/>
      <c r="K336" s="54"/>
      <c r="L336" s="54"/>
      <c r="M336" s="54"/>
      <c r="O336" s="54"/>
      <c r="P336" s="54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6:30" ht="12.75" customHeight="1">
      <c r="F337" s="54"/>
      <c r="G337" s="54"/>
      <c r="H337" s="54"/>
      <c r="I337" s="54"/>
      <c r="J337" s="37"/>
      <c r="K337" s="54"/>
      <c r="L337" s="54"/>
      <c r="M337" s="54"/>
      <c r="O337" s="54"/>
      <c r="P337" s="54"/>
      <c r="R337" s="54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6:30" ht="12.75" customHeight="1">
      <c r="F338" s="54"/>
      <c r="G338" s="54"/>
      <c r="H338" s="54"/>
      <c r="I338" s="54"/>
      <c r="J338" s="37"/>
      <c r="K338" s="54"/>
      <c r="L338" s="54"/>
      <c r="M338" s="54"/>
      <c r="O338" s="54"/>
      <c r="P338" s="54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6:30" ht="12.75" customHeight="1">
      <c r="F339" s="54"/>
      <c r="G339" s="54"/>
      <c r="H339" s="54"/>
      <c r="I339" s="54"/>
      <c r="J339" s="37"/>
      <c r="K339" s="54"/>
      <c r="L339" s="54"/>
      <c r="M339" s="54"/>
      <c r="O339" s="54"/>
      <c r="P339" s="54"/>
      <c r="R339" s="54"/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6:30" ht="12.75" customHeight="1">
      <c r="F340" s="54"/>
      <c r="G340" s="54"/>
      <c r="H340" s="54"/>
      <c r="I340" s="54"/>
      <c r="J340" s="37"/>
      <c r="K340" s="54"/>
      <c r="L340" s="54"/>
      <c r="M340" s="54"/>
      <c r="O340" s="54"/>
      <c r="P340" s="54"/>
      <c r="R340" s="54"/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</row>
    <row r="341" spans="6:30" ht="12.75" customHeight="1">
      <c r="F341" s="54"/>
      <c r="G341" s="54"/>
      <c r="H341" s="54"/>
      <c r="I341" s="54"/>
      <c r="J341" s="37"/>
      <c r="K341" s="54"/>
      <c r="L341" s="54"/>
      <c r="M341" s="54"/>
      <c r="O341" s="54"/>
      <c r="P341" s="54"/>
      <c r="R341" s="54"/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</row>
    <row r="342" spans="6:30" ht="12.75" customHeight="1">
      <c r="F342" s="54"/>
      <c r="G342" s="54"/>
      <c r="H342" s="54"/>
      <c r="I342" s="54"/>
      <c r="J342" s="37"/>
      <c r="K342" s="54"/>
      <c r="L342" s="54"/>
      <c r="M342" s="54"/>
      <c r="O342" s="54"/>
      <c r="P342" s="54"/>
      <c r="R342" s="54"/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6:30" ht="12.75" customHeight="1">
      <c r="F343" s="54"/>
      <c r="G343" s="54"/>
      <c r="H343" s="54"/>
      <c r="I343" s="54"/>
      <c r="J343" s="37"/>
      <c r="K343" s="54"/>
      <c r="L343" s="54"/>
      <c r="M343" s="54"/>
      <c r="O343" s="54"/>
      <c r="P343" s="54"/>
      <c r="R343" s="54"/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</row>
    <row r="344" spans="6:30" ht="12.75" customHeight="1">
      <c r="F344" s="54"/>
      <c r="G344" s="54"/>
      <c r="H344" s="54"/>
      <c r="I344" s="54"/>
      <c r="J344" s="37"/>
      <c r="K344" s="54"/>
      <c r="L344" s="54"/>
      <c r="M344" s="54"/>
      <c r="O344" s="54"/>
      <c r="P344" s="54"/>
      <c r="R344" s="54"/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6:30" ht="12.75" customHeight="1">
      <c r="F345" s="54"/>
      <c r="G345" s="54"/>
      <c r="H345" s="54"/>
      <c r="I345" s="54"/>
      <c r="J345" s="37"/>
      <c r="K345" s="54"/>
      <c r="L345" s="54"/>
      <c r="M345" s="54"/>
      <c r="O345" s="54"/>
      <c r="P345" s="54"/>
      <c r="R345" s="54"/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6:30" ht="12.75" customHeight="1">
      <c r="F346" s="54"/>
      <c r="G346" s="54"/>
      <c r="H346" s="54"/>
      <c r="I346" s="54"/>
      <c r="J346" s="37"/>
      <c r="K346" s="54"/>
      <c r="L346" s="54"/>
      <c r="M346" s="54"/>
      <c r="O346" s="54"/>
      <c r="P346" s="54"/>
      <c r="R346" s="54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6:30" ht="12.75" customHeight="1">
      <c r="F347" s="54"/>
      <c r="G347" s="54"/>
      <c r="H347" s="54"/>
      <c r="I347" s="54"/>
      <c r="J347" s="37"/>
      <c r="K347" s="54"/>
      <c r="L347" s="54"/>
      <c r="M347" s="54"/>
      <c r="O347" s="54"/>
      <c r="P347" s="54"/>
      <c r="R347" s="54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6:30" ht="12.75" customHeight="1">
      <c r="F348" s="54"/>
      <c r="G348" s="54"/>
      <c r="H348" s="54"/>
      <c r="I348" s="54"/>
      <c r="J348" s="37"/>
      <c r="K348" s="54"/>
      <c r="L348" s="54"/>
      <c r="M348" s="54"/>
      <c r="O348" s="54"/>
      <c r="P348" s="54"/>
      <c r="R348" s="54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6:30" ht="12.75" customHeight="1">
      <c r="F349" s="54"/>
      <c r="G349" s="54"/>
      <c r="H349" s="54"/>
      <c r="I349" s="54"/>
      <c r="J349" s="37"/>
      <c r="K349" s="54"/>
      <c r="L349" s="54"/>
      <c r="M349" s="54"/>
      <c r="O349" s="54"/>
      <c r="P349" s="54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</row>
    <row r="350" spans="6:30" ht="12.75" customHeight="1">
      <c r="F350" s="54"/>
      <c r="G350" s="54"/>
      <c r="H350" s="54"/>
      <c r="I350" s="54"/>
      <c r="J350" s="37"/>
      <c r="K350" s="54"/>
      <c r="L350" s="54"/>
      <c r="M350" s="54"/>
      <c r="O350" s="54"/>
      <c r="P350" s="54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6:30" ht="12.75" customHeight="1">
      <c r="F351" s="54"/>
      <c r="G351" s="54"/>
      <c r="H351" s="54"/>
      <c r="I351" s="54"/>
      <c r="J351" s="37"/>
      <c r="K351" s="54"/>
      <c r="L351" s="54"/>
      <c r="M351" s="54"/>
      <c r="O351" s="54"/>
      <c r="P351" s="54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6:30" ht="12.75" customHeight="1">
      <c r="F352" s="54"/>
      <c r="G352" s="54"/>
      <c r="H352" s="54"/>
      <c r="I352" s="54"/>
      <c r="J352" s="37"/>
      <c r="K352" s="54"/>
      <c r="L352" s="54"/>
      <c r="M352" s="54"/>
      <c r="O352" s="54"/>
      <c r="P352" s="54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6:30" ht="12.75" customHeight="1">
      <c r="F353" s="54"/>
      <c r="G353" s="54"/>
      <c r="H353" s="54"/>
      <c r="I353" s="54"/>
      <c r="J353" s="37"/>
      <c r="K353" s="54"/>
      <c r="L353" s="54"/>
      <c r="M353" s="54"/>
      <c r="O353" s="54"/>
      <c r="P353" s="54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6:30" ht="12.75" customHeight="1">
      <c r="F354" s="54"/>
      <c r="G354" s="54"/>
      <c r="H354" s="54"/>
      <c r="I354" s="54"/>
      <c r="J354" s="37"/>
      <c r="K354" s="54"/>
      <c r="L354" s="54"/>
      <c r="M354" s="54"/>
      <c r="O354" s="54"/>
      <c r="P354" s="54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6:30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6:30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6:30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6:30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6:30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6:30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6:30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6:30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6:30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6:30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</row>
    <row r="365" spans="6:30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6:30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6:30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6:30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5" customHeight="1">
      <c r="F504" s="54"/>
      <c r="G504" s="54"/>
      <c r="H504" s="54"/>
      <c r="I504" s="54"/>
      <c r="J504" s="37"/>
      <c r="K504" s="54"/>
      <c r="L504" s="54"/>
      <c r="M504" s="54"/>
      <c r="O504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57 K79 K8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2024-07-22T02:55:43Z</dcterms:modified>
</cp:coreProperties>
</file>