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9" i="7"/>
  <c r="K79"/>
  <c r="L78"/>
  <c r="K78"/>
  <c r="L77"/>
  <c r="K77"/>
  <c r="L74"/>
  <c r="K74"/>
  <c r="L76"/>
  <c r="K76"/>
  <c r="L75"/>
  <c r="K75"/>
  <c r="L100"/>
  <c r="K113"/>
  <c r="M113" s="1"/>
  <c r="L69"/>
  <c r="K69"/>
  <c r="M69" s="1"/>
  <c r="L36"/>
  <c r="K36"/>
  <c r="L23"/>
  <c r="K23"/>
  <c r="L37"/>
  <c r="K37"/>
  <c r="L72"/>
  <c r="K72"/>
  <c r="L31"/>
  <c r="K31"/>
  <c r="L71"/>
  <c r="K71"/>
  <c r="L58"/>
  <c r="K58"/>
  <c r="L68"/>
  <c r="K68"/>
  <c r="L70"/>
  <c r="K70"/>
  <c r="L34"/>
  <c r="K34"/>
  <c r="L22"/>
  <c r="K22"/>
  <c r="L96"/>
  <c r="L67"/>
  <c r="K67"/>
  <c r="L66"/>
  <c r="K66"/>
  <c r="L65"/>
  <c r="K65"/>
  <c r="L64"/>
  <c r="K64"/>
  <c r="L35"/>
  <c r="K35"/>
  <c r="L26"/>
  <c r="K26"/>
  <c r="L32"/>
  <c r="K32"/>
  <c r="L92"/>
  <c r="L90"/>
  <c r="L63"/>
  <c r="L62"/>
  <c r="K63"/>
  <c r="L28"/>
  <c r="K28"/>
  <c r="L94"/>
  <c r="M77" l="1"/>
  <c r="M78"/>
  <c r="M74"/>
  <c r="M79"/>
  <c r="M36"/>
  <c r="M76"/>
  <c r="M75"/>
  <c r="M23"/>
  <c r="M37"/>
  <c r="M72"/>
  <c r="M31"/>
  <c r="M34"/>
  <c r="M71"/>
  <c r="M58"/>
  <c r="M68"/>
  <c r="M26"/>
  <c r="M70"/>
  <c r="M67"/>
  <c r="M22"/>
  <c r="M28"/>
  <c r="M66"/>
  <c r="M64"/>
  <c r="M65"/>
  <c r="M35"/>
  <c r="M32"/>
  <c r="M63"/>
  <c r="M90"/>
  <c r="M110"/>
  <c r="K62"/>
  <c r="L61"/>
  <c r="K61"/>
  <c r="L60"/>
  <c r="K60"/>
  <c r="L59"/>
  <c r="K59"/>
  <c r="L57"/>
  <c r="M57" s="1"/>
  <c r="L56"/>
  <c r="L55"/>
  <c r="L54"/>
  <c r="L53"/>
  <c r="L52"/>
  <c r="L51"/>
  <c r="L11"/>
  <c r="L12"/>
  <c r="L13"/>
  <c r="L14"/>
  <c r="L15"/>
  <c r="L16"/>
  <c r="L17"/>
  <c r="L18"/>
  <c r="L19"/>
  <c r="L20"/>
  <c r="L24"/>
  <c r="L25"/>
  <c r="L29"/>
  <c r="L30"/>
  <c r="L10"/>
  <c r="K56"/>
  <c r="K55"/>
  <c r="K112"/>
  <c r="M112" s="1"/>
  <c r="K30"/>
  <c r="K29"/>
  <c r="K109"/>
  <c r="M109" s="1"/>
  <c r="K53"/>
  <c r="K25"/>
  <c r="K24"/>
  <c r="K19"/>
  <c r="M19" s="1"/>
  <c r="K52"/>
  <c r="K20"/>
  <c r="K17"/>
  <c r="K18"/>
  <c r="K15"/>
  <c r="K16"/>
  <c r="K11"/>
  <c r="K54"/>
  <c r="K14"/>
  <c r="K10"/>
  <c r="M20" l="1"/>
  <c r="M30"/>
  <c r="M14"/>
  <c r="M16"/>
  <c r="M62"/>
  <c r="M25"/>
  <c r="M11"/>
  <c r="M15"/>
  <c r="M29"/>
  <c r="M24"/>
  <c r="M60"/>
  <c r="M18"/>
  <c r="M17"/>
  <c r="M53"/>
  <c r="M10"/>
  <c r="M61"/>
  <c r="M56"/>
  <c r="M59"/>
  <c r="M54"/>
  <c r="M55"/>
  <c r="M52"/>
  <c r="K51"/>
  <c r="M51" s="1"/>
  <c r="K13" l="1"/>
  <c r="M13" s="1"/>
  <c r="K12"/>
  <c r="M12" s="1"/>
  <c r="K283"/>
  <c r="L283" s="1"/>
  <c r="M7" l="1"/>
  <c r="F271" l="1"/>
  <c r="K272"/>
  <c r="L272" s="1"/>
  <c r="K263"/>
  <c r="L263" s="1"/>
  <c r="K266"/>
  <c r="L266" s="1"/>
  <c r="K274" l="1"/>
  <c r="L274" s="1"/>
  <c r="F265"/>
  <c r="F264"/>
  <c r="F262"/>
  <c r="K262" s="1"/>
  <c r="L262" s="1"/>
  <c r="F242"/>
  <c r="F194"/>
  <c r="K273" l="1"/>
  <c r="L273" s="1"/>
  <c r="K271"/>
  <c r="L271" s="1"/>
  <c r="K277"/>
  <c r="L277" s="1"/>
  <c r="K278"/>
  <c r="L278" s="1"/>
  <c r="K270"/>
  <c r="L270" s="1"/>
  <c r="K280"/>
  <c r="L280" s="1"/>
  <c r="K276"/>
  <c r="L276" s="1"/>
  <c r="K269" l="1"/>
  <c r="L269" s="1"/>
  <c r="K258"/>
  <c r="L258" s="1"/>
  <c r="K260"/>
  <c r="L260" s="1"/>
  <c r="K257"/>
  <c r="L257" s="1"/>
  <c r="K259"/>
  <c r="L259" s="1"/>
  <c r="K188"/>
  <c r="L188" s="1"/>
  <c r="K241"/>
  <c r="L241" s="1"/>
  <c r="K255"/>
  <c r="L255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3"/>
  <c r="L243" s="1"/>
  <c r="K242"/>
  <c r="L242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2"/>
  <c r="L212" s="1"/>
  <c r="K210"/>
  <c r="L210" s="1"/>
  <c r="K209"/>
  <c r="L209" s="1"/>
  <c r="K208"/>
  <c r="L208" s="1"/>
  <c r="K206"/>
  <c r="L206" s="1"/>
  <c r="K205"/>
  <c r="L205" s="1"/>
  <c r="K204"/>
  <c r="L204" s="1"/>
  <c r="K203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H193"/>
  <c r="K193" s="1"/>
  <c r="L193" s="1"/>
  <c r="K190"/>
  <c r="L190" s="1"/>
  <c r="K189"/>
  <c r="L189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D7" i="6"/>
  <c r="K6" i="4"/>
  <c r="K6" i="3"/>
  <c r="L6" i="2"/>
</calcChain>
</file>

<file path=xl/sharedStrings.xml><?xml version="1.0" encoding="utf-8"?>
<sst xmlns="http://schemas.openxmlformats.org/spreadsheetml/2006/main" count="7523" uniqueCount="3833">
  <si>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</si>
  <si>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</si>
  <si>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</si>
  <si>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</si>
  <si>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</si>
  <si>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</si>
  <si>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</si>
  <si>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</si>
  <si>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</si>
  <si>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</si>
  <si>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</si>
  <si>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</si>
  <si>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</si>
  <si>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</si>
  <si>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</si>
  <si>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</si>
  <si>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</si>
  <si>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</si>
  <si>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</si>
  <si>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</si>
  <si>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</si>
  <si>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</si>
  <si>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</si>
  <si>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</si>
  <si>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</si>
  <si>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</si>
  <si>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</si>
  <si>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</si>
  <si>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</si>
  <si>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</si>
  <si>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</si>
  <si>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</si>
  <si>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</si>
  <si>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</si>
  <si>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</si>
  <si>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</si>
  <si>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</si>
  <si>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</si>
  <si>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</si>
  <si>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</si>
  <si>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</si>
  <si>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</si>
  <si>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</si>
  <si>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</si>
  <si>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</si>
  <si>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</si>
  <si>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</si>
  <si>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</si>
  <si>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</si>
  <si>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</si>
  <si>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</si>
  <si>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</si>
  <si>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</si>
  <si>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</si>
  <si>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</si>
  <si>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</si>
  <si>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</si>
  <si>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</si>
  <si>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</si>
  <si>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</si>
  <si>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</si>
  <si>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</si>
  <si>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</si>
  <si>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</si>
  <si>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</si>
  <si>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</si>
  <si>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</si>
  <si>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</si>
  <si>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</si>
  <si>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</si>
  <si>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</si>
  <si>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</si>
  <si>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</si>
  <si>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</si>
  <si>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</si>
  <si>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</si>
  <si>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</si>
  <si>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</si>
  <si>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</si>
  <si>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</si>
  <si>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</si>
  <si>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</si>
  <si>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</si>
  <si>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</si>
  <si>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</si>
  <si>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</si>
  <si>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</si>
  <si>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</si>
  <si>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</si>
  <si>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</si>
  <si>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</si>
  <si>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</si>
  <si>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</si>
  <si>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</si>
  <si>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</si>
  <si>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</si>
  <si>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</si>
  <si>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</si>
  <si>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</si>
  <si>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</si>
  <si>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</si>
  <si>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</si>
  <si>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</si>
  <si>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</si>
  <si>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</si>
  <si>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</si>
  <si>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</si>
  <si>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</si>
  <si>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</si>
  <si>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</si>
  <si>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</si>
  <si>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</si>
  <si>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</si>
  <si>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</si>
  <si>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</si>
  <si>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</si>
  <si>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</si>
  <si>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</si>
  <si>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</si>
  <si>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</si>
  <si>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</si>
  <si>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</si>
  <si>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</si>
  <si>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</si>
  <si>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</si>
  <si>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</si>
  <si>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</si>
  <si>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</si>
  <si>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</si>
  <si>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</si>
  <si>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</si>
  <si>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</si>
  <si>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</si>
  <si>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</si>
  <si>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</si>
  <si>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</si>
  <si>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</si>
  <si>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</si>
  <si>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</si>
  <si>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</si>
  <si>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</si>
  <si>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</si>
  <si>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</si>
  <si>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</si>
  <si>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</si>
  <si>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</si>
  <si>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</si>
  <si>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</si>
  <si>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</si>
  <si>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</si>
  <si>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</si>
  <si>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</si>
  <si>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</si>
  <si>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</si>
  <si>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</si>
  <si>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</si>
  <si>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</si>
  <si>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</si>
  <si>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</si>
  <si>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</si>
  <si>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</si>
  <si>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</si>
  <si>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</si>
  <si>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</si>
  <si>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</si>
  <si>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</si>
  <si>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</si>
  <si>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</si>
  <si>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</si>
  <si>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</si>
  <si>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</si>
  <si>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</si>
  <si>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</si>
  <si>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</si>
  <si>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</si>
  <si>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</si>
  <si>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</si>
  <si>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</si>
  <si>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</si>
  <si>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</si>
  <si>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</si>
  <si>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</si>
  <si>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</si>
  <si>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</si>
  <si>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</si>
  <si>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</si>
  <si>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</si>
  <si>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</si>
  <si>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</si>
  <si>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</si>
  <si>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</si>
  <si>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</si>
  <si>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</si>
  <si>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</si>
  <si>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</si>
  <si>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</si>
  <si>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</si>
  <si>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</si>
  <si>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</si>
  <si>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</si>
  <si>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</si>
  <si>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</si>
  <si>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</si>
  <si>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</si>
  <si>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</si>
  <si>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</si>
  <si>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</si>
  <si>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</si>
  <si>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</si>
  <si>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</si>
  <si>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</si>
  <si>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</si>
  <si>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</si>
  <si>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</si>
  <si>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</si>
  <si>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</si>
  <si>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</si>
  <si>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</si>
  <si>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</si>
  <si>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</si>
  <si>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</si>
  <si>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</si>
  <si>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</si>
  <si>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</si>
  <si>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</si>
  <si>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</si>
  <si>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</si>
  <si>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</si>
  <si>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</si>
  <si>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</si>
  <si>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</si>
  <si>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</si>
  <si>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</si>
  <si>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</si>
  <si>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</si>
  <si>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</si>
  <si>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</si>
  <si>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</si>
  <si>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</si>
  <si>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</si>
  <si>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</si>
  <si>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</si>
  <si>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</si>
  <si>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</si>
  <si>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</si>
  <si>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</si>
  <si>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</si>
  <si>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</si>
  <si>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</si>
  <si>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</si>
  <si>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</si>
  <si>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</si>
  <si>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</si>
  <si>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</si>
  <si>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</si>
  <si>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</si>
  <si>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</si>
  <si>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</si>
  <si>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</si>
  <si>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</si>
  <si>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</si>
  <si>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</si>
  <si>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</si>
  <si>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</si>
  <si>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</si>
  <si>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</si>
  <si>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</si>
  <si>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</si>
  <si>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</si>
  <si>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</si>
  <si>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</si>
  <si>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</si>
  <si>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</si>
  <si>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</si>
  <si>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</si>
  <si>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</si>
  <si>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</si>
  <si>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</si>
  <si>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</si>
  <si>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</si>
  <si>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</si>
  <si>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</si>
  <si>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</si>
  <si>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</si>
  <si>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</si>
  <si>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</si>
  <si>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</si>
  <si>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</si>
  <si>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</si>
  <si>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</si>
  <si>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</si>
  <si>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</si>
  <si>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</si>
  <si>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</si>
  <si>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</si>
  <si>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</si>
  <si>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</si>
  <si>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</si>
  <si>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</si>
  <si>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</si>
  <si>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</si>
  <si>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</si>
  <si>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</si>
  <si>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</si>
  <si>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</si>
  <si>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</si>
  <si>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</si>
  <si>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</si>
  <si>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</si>
  <si>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</si>
  <si>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</si>
  <si>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</si>
  <si>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</si>
  <si>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</si>
  <si>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</si>
  <si>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</si>
  <si>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</si>
  <si>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</si>
  <si>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</si>
  <si>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</si>
  <si>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</si>
  <si>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</si>
  <si>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</si>
  <si>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</si>
  <si>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</si>
  <si>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</si>
  <si>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</si>
  <si>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</si>
  <si>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</si>
  <si>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</si>
  <si>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</si>
  <si>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</si>
  <si>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</si>
  <si>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</si>
  <si>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</si>
  <si>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</si>
  <si>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</si>
  <si>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</si>
  <si>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</si>
  <si>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</si>
  <si>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</si>
  <si>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</si>
  <si>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</si>
  <si>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</si>
  <si>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</si>
  <si>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</si>
  <si>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</si>
  <si>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</si>
  <si>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</si>
  <si>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</si>
  <si>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</si>
  <si>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</si>
  <si>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</si>
  <si>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</si>
  <si>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</si>
  <si>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</si>
  <si>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</si>
  <si>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</si>
  <si>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</si>
  <si>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</si>
  <si>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</si>
  <si>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</si>
  <si>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</si>
  <si>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</si>
  <si>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</si>
  <si>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</si>
  <si>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</si>
  <si>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</si>
  <si>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</si>
  <si>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</si>
  <si>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</si>
  <si>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</si>
  <si>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</si>
  <si>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</si>
  <si>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</si>
  <si>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</si>
  <si>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</si>
  <si>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</si>
  <si>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</si>
  <si>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</si>
  <si>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</si>
  <si>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</si>
  <si>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</si>
  <si>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</si>
  <si>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</si>
  <si>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</si>
  <si>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</si>
  <si>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</si>
  <si>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</si>
  <si>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</si>
  <si>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</si>
  <si>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</si>
  <si>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</si>
  <si>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</si>
  <si>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</si>
  <si>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</si>
  <si>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</si>
  <si>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</si>
  <si>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</si>
  <si>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</si>
  <si>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</si>
  <si>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</si>
  <si>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</si>
  <si>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</si>
  <si>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</si>
  <si>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</si>
  <si>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</si>
  <si>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</si>
  <si>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</si>
  <si>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</si>
  <si>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</si>
  <si>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</si>
  <si>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</si>
  <si>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</si>
  <si>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</si>
  <si>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</si>
  <si>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</si>
  <si>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</si>
  <si>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</si>
  <si>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</si>
  <si>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</si>
  <si>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</si>
  <si>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</si>
  <si>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</si>
  <si>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</si>
  <si>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</si>
  <si>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</si>
  <si>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</si>
  <si>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</si>
  <si>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</si>
  <si>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</si>
  <si>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</si>
  <si>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</si>
  <si>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</si>
  <si>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</si>
  <si>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</si>
  <si>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</si>
  <si>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</si>
  <si>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</si>
  <si>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</si>
  <si>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</si>
  <si>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</si>
  <si>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</si>
  <si>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</si>
  <si>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</si>
  <si>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</si>
  <si>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</si>
  <si>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</si>
  <si>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</si>
  <si>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</si>
  <si>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</si>
  <si>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</si>
  <si>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</si>
  <si>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</si>
  <si>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</si>
  <si>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</si>
  <si>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</si>
  <si>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</si>
  <si>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</si>
  <si>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</si>
  <si>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</si>
  <si>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</si>
  <si>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</si>
  <si>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</si>
  <si>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</si>
  <si>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</si>
  <si>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</si>
  <si>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</si>
  <si>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</si>
  <si>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</si>
  <si>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</si>
  <si>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</si>
  <si>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</si>
  <si>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</si>
  <si>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</si>
  <si>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</si>
  <si>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</si>
  <si>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</si>
  <si>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</si>
  <si>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</si>
  <si>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</si>
  <si>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</si>
  <si>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</si>
  <si>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</si>
  <si>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</si>
  <si>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</si>
  <si>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</si>
  <si>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</si>
  <si>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</si>
  <si>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</si>
  <si>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</si>
  <si>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</si>
  <si>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</si>
  <si>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</si>
  <si>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</si>
  <si>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</si>
  <si>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</si>
  <si>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</si>
  <si>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</si>
  <si>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</si>
  <si>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</si>
  <si>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</si>
  <si>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</si>
  <si>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</si>
  <si>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</si>
  <si>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</si>
  <si>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</si>
  <si>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</si>
  <si>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</si>
  <si>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</si>
  <si>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</si>
  <si>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</si>
  <si>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</si>
  <si>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</si>
  <si>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</si>
  <si>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</si>
  <si>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</si>
  <si>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</si>
  <si>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</si>
  <si>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</si>
  <si>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</si>
  <si>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</si>
  <si>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</si>
  <si>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</si>
  <si>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</si>
  <si>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</si>
  <si>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</si>
  <si>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</si>
  <si>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</si>
  <si>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</si>
  <si>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</si>
  <si>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</si>
  <si>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</si>
  <si>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</si>
  <si>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</si>
  <si>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</si>
  <si>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</si>
  <si>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</si>
  <si>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</si>
  <si>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</si>
  <si>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</si>
  <si>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</si>
  <si>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</si>
  <si>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</si>
  <si>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</si>
  <si>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</si>
  <si>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</si>
  <si>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</si>
  <si>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</si>
  <si>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</si>
  <si>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</si>
  <si>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</si>
  <si>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</si>
  <si>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</si>
  <si>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</si>
  <si>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</si>
  <si>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</si>
  <si>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</si>
  <si>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</si>
  <si>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</si>
  <si>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</si>
  <si>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</si>
  <si>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</si>
  <si>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</si>
  <si>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</si>
  <si>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</si>
  <si>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</si>
  <si>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</si>
  <si>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</si>
  <si>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</si>
  <si>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</si>
  <si>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</si>
  <si>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</si>
  <si>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</si>
  <si>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</si>
  <si>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</si>
  <si>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</si>
  <si>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</si>
  <si>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</si>
  <si>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</si>
  <si>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</si>
  <si>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</si>
  <si>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</si>
  <si>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</si>
  <si>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</si>
  <si>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</si>
  <si>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</si>
  <si>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</si>
  <si>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</si>
  <si>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</si>
  <si>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</si>
  <si>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</si>
  <si>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</si>
  <si>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</si>
  <si>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</si>
  <si>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</si>
  <si>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</si>
  <si>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</si>
  <si>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</si>
  <si>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</si>
  <si>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</si>
  <si>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</si>
  <si>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</si>
  <si>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</si>
  <si>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</si>
  <si>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</si>
  <si>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</si>
  <si>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</si>
  <si>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</si>
  <si>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</si>
  <si>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</si>
  <si>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</si>
  <si>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</si>
  <si>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</si>
  <si>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</si>
  <si>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</si>
  <si>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</si>
  <si>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</si>
  <si>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</si>
  <si>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</si>
  <si>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</si>
  <si>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</si>
  <si>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</si>
  <si>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</si>
  <si>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</si>
  <si>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</si>
  <si>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</si>
  <si>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</si>
  <si>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</si>
  <si>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</si>
  <si>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</si>
  <si>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</si>
  <si>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</si>
  <si>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</si>
  <si>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</si>
  <si>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</si>
  <si>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</si>
  <si>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</si>
  <si>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</si>
  <si>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</si>
  <si>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</si>
  <si>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</si>
  <si>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</si>
  <si>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</si>
  <si>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</si>
  <si>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</si>
  <si>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</si>
  <si>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</si>
  <si>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</si>
  <si>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</si>
  <si>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</si>
  <si>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</si>
  <si>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</si>
  <si>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</si>
  <si>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</si>
  <si>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</si>
  <si>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</si>
  <si>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</si>
  <si>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</si>
  <si>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</si>
  <si>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</si>
  <si>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</si>
  <si>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</si>
  <si>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</si>
  <si>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</si>
  <si>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</si>
  <si>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</si>
  <si>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</si>
  <si>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</si>
  <si>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</si>
  <si>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</si>
  <si>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</si>
  <si>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</si>
  <si>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</si>
  <si>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</si>
  <si>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</si>
  <si>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</si>
  <si>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</si>
  <si>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</si>
  <si>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</si>
  <si>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</si>
  <si>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</si>
  <si>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</si>
  <si>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</si>
  <si>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</si>
  <si>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</si>
  <si>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</si>
  <si>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</si>
  <si>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</si>
  <si>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</si>
  <si>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</si>
  <si>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</si>
  <si>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</si>
  <si>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</si>
  <si>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</si>
  <si>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</si>
  <si>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</si>
  <si>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</si>
  <si>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</si>
  <si>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</si>
  <si>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</si>
  <si>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</si>
  <si>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</si>
  <si>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</si>
  <si>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</si>
  <si>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</si>
  <si>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</si>
  <si>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</si>
  <si>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</si>
  <si>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</si>
  <si>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</si>
  <si>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</si>
  <si>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</si>
  <si>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</si>
  <si>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</si>
  <si>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</si>
  <si>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</si>
  <si>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</si>
  <si>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</si>
  <si>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</si>
  <si>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</si>
  <si>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</si>
  <si>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</si>
  <si>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</si>
  <si>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</si>
  <si>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</si>
  <si>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</si>
  <si>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</si>
  <si>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</si>
  <si>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</si>
  <si>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</si>
  <si>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</si>
  <si>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</si>
  <si>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</si>
  <si>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</si>
  <si>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</si>
  <si>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</si>
  <si>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</si>
  <si>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</si>
  <si>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</si>
  <si>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</si>
  <si>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</si>
  <si>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</si>
  <si>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</si>
  <si>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</si>
  <si>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</si>
  <si>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</si>
  <si>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</si>
  <si>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</si>
  <si>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</si>
  <si>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</si>
  <si>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</si>
  <si>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</si>
  <si>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</si>
  <si>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</si>
  <si>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</si>
  <si>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</si>
  <si>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</si>
  <si>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</si>
  <si>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</si>
  <si>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</si>
  <si>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</si>
  <si>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</si>
  <si>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</si>
  <si>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</si>
  <si>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</si>
  <si>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</si>
  <si>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</si>
  <si>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</si>
  <si>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</si>
  <si>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</si>
  <si>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</si>
  <si>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</si>
  <si>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</si>
  <si>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</si>
  <si>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</si>
  <si>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</si>
  <si>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</si>
  <si>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</si>
  <si>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</si>
  <si>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</si>
  <si>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</si>
  <si>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</si>
  <si>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</si>
  <si>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</si>
  <si>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</si>
  <si>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</si>
  <si>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</si>
  <si>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</si>
  <si>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</si>
  <si>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</si>
  <si>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</si>
  <si>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</si>
  <si>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</si>
  <si>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</si>
  <si>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</si>
  <si>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</si>
  <si>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</si>
  <si>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</si>
  <si>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</si>
  <si>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</si>
  <si>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</si>
  <si>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</si>
  <si>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</si>
  <si>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</si>
  <si>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</si>
  <si>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</si>
  <si>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</si>
  <si>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</si>
  <si>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</si>
  <si>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</si>
  <si>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</si>
  <si>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</si>
  <si>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</si>
  <si>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</si>
  <si>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</si>
  <si>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</si>
  <si>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</si>
  <si>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</si>
  <si>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</si>
  <si>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</si>
  <si>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</si>
  <si>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</si>
  <si>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</si>
  <si>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</si>
  <si>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</si>
  <si>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</si>
  <si>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</si>
  <si>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</si>
  <si>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</si>
  <si>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</si>
  <si>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</si>
  <si>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</si>
  <si>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</si>
  <si>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</si>
  <si>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</si>
  <si>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</si>
  <si>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</si>
  <si>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</si>
  <si>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</si>
  <si>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</si>
  <si>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</si>
  <si>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</si>
  <si>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</si>
  <si>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</si>
  <si>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</si>
  <si>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</si>
  <si>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</si>
  <si>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</si>
  <si>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</si>
  <si>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</si>
  <si>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</si>
  <si>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</si>
  <si>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</si>
  <si>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</si>
  <si>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</si>
  <si>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</si>
  <si>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</si>
  <si>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</si>
  <si>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</si>
  <si>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</si>
  <si>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</si>
  <si>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</si>
  <si>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</si>
  <si>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</si>
  <si>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</si>
  <si>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</si>
  <si>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</si>
  <si>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</si>
  <si>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</si>
  <si>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</si>
  <si>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</si>
  <si>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</si>
  <si>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</si>
  <si>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</si>
  <si>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</si>
  <si>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</si>
  <si>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</si>
  <si>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</si>
  <si>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</si>
  <si>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</si>
  <si>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</si>
  <si>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</si>
  <si>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</si>
  <si>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</si>
  <si>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</si>
  <si>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</si>
  <si>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</si>
  <si>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</si>
  <si>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</si>
  <si>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</si>
  <si>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</si>
  <si>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</si>
  <si>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</si>
  <si>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</si>
  <si>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</si>
  <si>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</si>
  <si>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</si>
  <si>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</si>
  <si>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</si>
  <si>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</si>
  <si>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</si>
  <si>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</si>
  <si>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</si>
  <si>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</si>
  <si>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</si>
  <si>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</si>
  <si>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</si>
  <si>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</si>
  <si>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</si>
  <si>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</si>
  <si>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</si>
  <si>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</si>
  <si>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</si>
  <si>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</si>
  <si>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</si>
  <si>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</si>
  <si>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</si>
  <si>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</si>
  <si>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</si>
  <si>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</si>
  <si>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</si>
  <si>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</si>
  <si>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</si>
  <si>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</si>
  <si>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</si>
  <si>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</si>
  <si>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</si>
  <si>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</si>
  <si>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</si>
  <si>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</si>
  <si>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</si>
  <si>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</si>
  <si>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</si>
  <si>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</si>
  <si>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</si>
  <si>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</si>
  <si>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</si>
  <si>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</si>
  <si>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</si>
  <si>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</si>
  <si>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</si>
  <si>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</si>
  <si>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</si>
  <si>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</si>
  <si>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</si>
  <si>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</si>
  <si>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</si>
  <si>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</si>
  <si>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</si>
  <si>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</si>
  <si>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</si>
  <si>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</si>
  <si>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</si>
  <si>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</si>
  <si>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</si>
  <si>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</si>
  <si>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</si>
  <si>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</si>
  <si>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</si>
  <si>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</si>
  <si>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</si>
  <si>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</si>
  <si>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</si>
  <si>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</si>
  <si>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</si>
  <si>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</si>
  <si>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</si>
  <si>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</si>
  <si>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</si>
  <si>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</si>
  <si>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</si>
  <si>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</si>
  <si>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</si>
  <si>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</si>
  <si>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</si>
  <si>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</si>
  <si>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</si>
  <si>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</si>
  <si>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</si>
  <si>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</si>
  <si>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</si>
  <si>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</si>
  <si>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</si>
  <si>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</si>
  <si>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</si>
  <si>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</si>
  <si>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</si>
  <si>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</si>
  <si>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</si>
  <si>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</si>
  <si>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</si>
  <si>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</si>
  <si>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</si>
  <si>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</si>
  <si>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</si>
  <si>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</si>
  <si>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</si>
  <si>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</si>
  <si>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</si>
  <si>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</si>
  <si>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</si>
  <si>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</si>
  <si>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</si>
  <si>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</si>
  <si>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</si>
  <si>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</si>
  <si>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</si>
  <si>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</si>
  <si>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</si>
  <si>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</si>
  <si>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</si>
  <si>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</si>
  <si>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</si>
  <si>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</si>
  <si>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</si>
  <si>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</si>
  <si>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</si>
  <si>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</si>
  <si>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</si>
  <si>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</si>
  <si>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</si>
  <si>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</si>
  <si>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</si>
  <si>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</si>
  <si>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</si>
  <si>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</si>
  <si>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</si>
  <si>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</si>
  <si>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</si>
  <si>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</si>
  <si>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</si>
  <si>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</si>
  <si>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</si>
  <si>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</si>
  <si>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</si>
  <si>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</si>
  <si>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</si>
  <si>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</si>
  <si>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</si>
  <si>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</si>
  <si>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</si>
  <si>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</si>
  <si>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</si>
  <si>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</si>
  <si>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</si>
  <si>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</si>
  <si>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</si>
  <si>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</si>
  <si>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</si>
  <si>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</si>
  <si>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</si>
  <si>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</si>
  <si>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</si>
  <si>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</si>
  <si>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</si>
  <si>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</si>
  <si>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</si>
  <si>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</si>
  <si>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</si>
  <si>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</si>
  <si>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</si>
  <si>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</si>
  <si>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</si>
  <si>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</si>
  <si>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</si>
  <si>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</si>
  <si>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</si>
  <si>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</si>
  <si>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</si>
  <si>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</si>
  <si>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</si>
  <si>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</si>
  <si>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</si>
  <si>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</si>
  <si>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</si>
  <si>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</si>
  <si>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</si>
  <si>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</si>
  <si>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</si>
  <si>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</si>
  <si>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</si>
  <si>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</si>
  <si>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</si>
  <si>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</si>
  <si>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</si>
  <si>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</si>
  <si>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</si>
  <si>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</si>
  <si>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</si>
  <si>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</si>
  <si>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</si>
  <si>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</si>
  <si>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</si>
  <si>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</si>
  <si>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</si>
  <si>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</si>
  <si>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</si>
  <si>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</si>
  <si>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</si>
  <si>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</si>
  <si>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</si>
  <si>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</si>
  <si>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</si>
  <si>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</si>
  <si>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</si>
  <si>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</si>
  <si>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</si>
  <si>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</si>
  <si>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</si>
  <si>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</si>
  <si>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</si>
  <si>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</si>
  <si>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</si>
  <si>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</si>
  <si>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</si>
  <si>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</si>
  <si>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</si>
  <si>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</si>
  <si>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</si>
  <si>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</si>
  <si>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</si>
  <si>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</si>
  <si>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</si>
  <si>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</si>
  <si>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</si>
  <si>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</si>
  <si>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</si>
  <si>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</si>
  <si>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</si>
  <si>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</si>
  <si>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</si>
  <si>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</si>
  <si>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</si>
  <si>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</si>
  <si>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</si>
  <si>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</si>
  <si>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</si>
  <si>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</si>
  <si>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</si>
  <si>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</si>
  <si>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</si>
  <si>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</si>
  <si>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</si>
  <si>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</si>
  <si>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</si>
  <si>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</si>
  <si>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</si>
  <si>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</si>
  <si>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</si>
  <si>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</si>
  <si>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</si>
  <si>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</si>
  <si>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</si>
  <si>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</si>
  <si>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</si>
  <si>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</si>
  <si>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</si>
  <si>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</si>
  <si>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</si>
  <si>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</si>
  <si>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</si>
  <si>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</si>
  <si>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</si>
  <si>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</si>
  <si>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</si>
  <si>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</si>
  <si>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</si>
  <si>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</si>
  <si>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</si>
  <si>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</si>
  <si>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</si>
  <si>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</si>
  <si>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</si>
  <si>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</si>
  <si>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</si>
  <si>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</si>
  <si>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</si>
  <si>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</si>
  <si>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</si>
  <si>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</si>
  <si>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</si>
  <si>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</si>
  <si>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</si>
  <si>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</si>
  <si>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</si>
  <si>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</si>
  <si>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</si>
  <si>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</si>
  <si>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</si>
  <si>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</si>
  <si>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</si>
  <si>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</si>
  <si>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</si>
  <si>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</si>
  <si>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</si>
  <si>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</si>
  <si>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</si>
  <si>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</si>
  <si>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</si>
  <si>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</si>
  <si>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</si>
  <si>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</si>
  <si>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</si>
  <si>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</si>
  <si>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</si>
  <si>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</si>
  <si>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</si>
  <si>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</si>
  <si>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</si>
  <si>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</si>
  <si>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</si>
  <si>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</si>
  <si>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</si>
  <si>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</si>
  <si>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</si>
  <si>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</si>
  <si>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</si>
  <si>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</si>
  <si>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</si>
  <si>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</si>
  <si>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</si>
  <si>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</si>
  <si>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</si>
  <si>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</si>
  <si>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</si>
  <si>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</si>
  <si>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</si>
  <si>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</si>
  <si>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</si>
  <si>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</si>
  <si>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</si>
  <si>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</si>
  <si>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</si>
  <si>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</si>
  <si>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</si>
  <si>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</si>
  <si>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</si>
  <si>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</si>
  <si>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</si>
  <si>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</si>
  <si>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</si>
  <si>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</si>
  <si>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</si>
  <si>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</si>
  <si>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</si>
  <si>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</si>
  <si>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</si>
  <si>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</si>
  <si>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</si>
  <si>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</si>
  <si>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</si>
  <si>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</si>
  <si>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</si>
  <si>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</si>
  <si>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</si>
  <si>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</si>
  <si>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</si>
  <si>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</si>
  <si>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</si>
  <si>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</si>
  <si>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</si>
  <si>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</si>
  <si>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</si>
  <si>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</si>
  <si>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</si>
  <si>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</si>
  <si>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</si>
  <si>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</si>
  <si>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</si>
  <si>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</si>
  <si>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</si>
  <si>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</si>
  <si>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</si>
  <si>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</si>
  <si>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</si>
  <si>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</si>
  <si>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</si>
  <si>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</si>
  <si>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</si>
  <si>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</si>
  <si>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</si>
  <si>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</si>
  <si>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</si>
  <si>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</si>
  <si>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</si>
  <si>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</si>
  <si>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</si>
  <si>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</si>
  <si>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</si>
  <si>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</si>
  <si>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</si>
  <si>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</si>
  <si>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</si>
  <si>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</si>
  <si>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</si>
  <si>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</si>
  <si>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</si>
  <si>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</si>
  <si>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</si>
  <si>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</si>
  <si>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</si>
  <si>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</si>
  <si>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</si>
  <si>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</si>
  <si>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</si>
  <si>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</si>
  <si>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</si>
  <si>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</si>
  <si>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</si>
  <si>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</si>
  <si>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</si>
  <si>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</si>
  <si>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</si>
  <si>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</si>
  <si>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</si>
  <si>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</si>
  <si>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</si>
  <si>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</si>
  <si>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</si>
  <si>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</si>
  <si>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</si>
  <si>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</si>
  <si>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</si>
  <si>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</si>
  <si>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</si>
  <si>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</si>
  <si>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</si>
  <si>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</si>
  <si>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</si>
  <si>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</si>
  <si>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</si>
  <si>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</si>
  <si>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</si>
  <si>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</si>
  <si>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</si>
  <si>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</si>
  <si>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</si>
  <si>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</si>
  <si>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</si>
  <si>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</si>
  <si>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</si>
  <si>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</si>
  <si>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</si>
  <si>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</si>
  <si>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</si>
  <si>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</si>
  <si>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</si>
  <si>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</si>
  <si>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</si>
  <si>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</si>
  <si>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</si>
  <si>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</si>
  <si>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</si>
  <si>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</si>
  <si>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</si>
  <si>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</si>
  <si>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</si>
  <si>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</si>
  <si>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</si>
  <si>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</si>
  <si>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</si>
  <si>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</si>
  <si>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</si>
  <si>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</si>
  <si>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</si>
  <si>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</si>
  <si>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</si>
  <si>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</si>
  <si>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</si>
  <si>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</si>
  <si>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</si>
  <si>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</si>
  <si>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</si>
  <si>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</si>
  <si>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</si>
  <si>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</si>
  <si>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</si>
  <si>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</si>
  <si>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</si>
  <si>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</si>
  <si>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</si>
  <si>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</si>
  <si>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</si>
  <si>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</si>
  <si>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</si>
  <si>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</si>
  <si>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</si>
  <si>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</si>
  <si>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</si>
  <si>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</si>
  <si>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</si>
  <si>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</si>
  <si>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</si>
  <si>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</si>
  <si>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</si>
  <si>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</si>
  <si>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</si>
  <si>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</si>
  <si>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</si>
  <si>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</si>
  <si>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</si>
  <si>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</si>
  <si>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</si>
  <si>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</si>
  <si>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</si>
  <si>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</si>
  <si>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</si>
  <si>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</si>
  <si>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</si>
  <si>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</si>
  <si>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</si>
  <si>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</si>
  <si>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</si>
  <si>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</si>
  <si>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</si>
  <si>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</si>
  <si>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</si>
  <si>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</si>
  <si>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</si>
  <si>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</si>
  <si>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</si>
  <si>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</si>
  <si>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</si>
  <si>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</si>
  <si>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</si>
  <si>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</si>
  <si>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</si>
  <si>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</si>
  <si>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</si>
  <si>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</si>
  <si>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</si>
  <si>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</si>
  <si>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</si>
  <si>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</si>
  <si>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</si>
  <si>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</si>
  <si>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</si>
  <si>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</si>
  <si>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</si>
  <si>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</si>
  <si>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</si>
  <si>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</si>
  <si>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</si>
  <si>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</si>
  <si>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</si>
  <si>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</si>
  <si>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</si>
  <si>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</si>
  <si>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</si>
  <si>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</si>
  <si>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</si>
  <si>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</si>
  <si>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</si>
  <si>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</si>
  <si>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</si>
  <si>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</si>
  <si>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</si>
  <si>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</si>
  <si>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</si>
  <si>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</si>
  <si>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</si>
  <si>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</si>
  <si>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</si>
  <si>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</si>
  <si>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</si>
  <si>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</si>
  <si>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</si>
  <si>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</si>
  <si>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</si>
  <si>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</si>
  <si>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</si>
  <si>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</si>
  <si>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</si>
  <si>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</si>
  <si>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</si>
  <si>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</si>
  <si>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</si>
  <si>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</si>
  <si>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</si>
  <si>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</si>
  <si>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</si>
  <si>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</si>
  <si>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</si>
  <si>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</si>
  <si>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</si>
  <si>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</si>
  <si>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</si>
  <si>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</si>
  <si>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</si>
  <si>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</si>
  <si>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</si>
  <si>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</si>
  <si>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</si>
  <si>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</si>
  <si>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</si>
  <si>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</si>
  <si>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</si>
  <si>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</si>
  <si>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</si>
  <si>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</si>
  <si>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</si>
  <si>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</si>
  <si>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</si>
  <si>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</si>
  <si>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</si>
  <si>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</si>
  <si>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</si>
  <si>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</si>
  <si>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</si>
  <si>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</si>
  <si>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</si>
  <si>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</si>
  <si>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</si>
  <si>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</si>
  <si>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</si>
  <si>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</si>
  <si>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</si>
  <si>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</si>
  <si>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</si>
  <si>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</si>
  <si>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</si>
  <si>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</si>
  <si>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</si>
  <si>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</si>
  <si>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</si>
  <si>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</si>
  <si>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</si>
  <si>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</si>
  <si>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</si>
  <si>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</si>
  <si>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</si>
  <si>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</si>
  <si>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</si>
  <si>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</si>
  <si>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</si>
  <si>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</si>
  <si>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</si>
  <si>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</si>
  <si>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</si>
  <si>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</si>
  <si>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</si>
  <si>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</si>
  <si>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</si>
  <si>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</si>
  <si>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</si>
  <si>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</si>
  <si>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</si>
  <si>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</si>
  <si>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</si>
  <si>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</si>
  <si>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</si>
  <si>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</si>
  <si>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</si>
  <si>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</si>
  <si>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</si>
  <si>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</si>
  <si>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</si>
  <si>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</si>
  <si>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</si>
  <si>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</si>
  <si>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</si>
  <si>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</si>
  <si>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</si>
  <si>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</si>
  <si>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</si>
  <si>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</si>
  <si>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</si>
  <si>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</si>
  <si>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</si>
  <si>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</si>
  <si>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</si>
  <si>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</si>
  <si>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</si>
  <si>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</si>
  <si>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</si>
  <si>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</si>
  <si>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</si>
  <si>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</si>
  <si>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</si>
  <si>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</si>
  <si>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</si>
  <si>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</si>
  <si>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</si>
  <si>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</si>
  <si>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</si>
  <si>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</si>
  <si>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</si>
  <si>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</si>
  <si>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</si>
  <si>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</si>
  <si>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</si>
  <si>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</si>
  <si>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</si>
  <si>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</si>
  <si>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</si>
  <si>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</si>
  <si>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</si>
  <si>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</si>
  <si>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</si>
  <si>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</si>
  <si>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</si>
  <si>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</si>
  <si>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</si>
  <si>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</si>
  <si>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</si>
  <si>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</si>
  <si>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</si>
  <si>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</si>
  <si>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</si>
  <si>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</si>
  <si>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</si>
  <si>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</si>
  <si>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</si>
  <si>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</si>
  <si>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</si>
  <si>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</si>
  <si>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</si>
  <si>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</si>
  <si>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</si>
  <si>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</si>
  <si>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</si>
  <si>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</si>
  <si>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</si>
  <si>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</si>
  <si>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</si>
  <si>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</si>
  <si>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</si>
  <si>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</si>
  <si>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</si>
  <si>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</si>
  <si>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</si>
  <si>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</si>
  <si>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</si>
  <si>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</si>
  <si>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</si>
  <si>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</si>
  <si>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</si>
  <si>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</si>
  <si>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</si>
  <si>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</si>
  <si>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</si>
  <si>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</si>
  <si>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</si>
  <si>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</si>
  <si>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</si>
  <si>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</si>
  <si>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</si>
  <si>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</si>
  <si>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</si>
  <si>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</si>
  <si>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</si>
  <si>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</si>
  <si>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</si>
  <si>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</si>
  <si>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</si>
  <si>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</si>
  <si>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</si>
  <si>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</si>
  <si>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</si>
  <si>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</si>
  <si>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</si>
  <si>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</si>
  <si>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</si>
  <si>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</si>
  <si>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</si>
  <si>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</si>
  <si>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</si>
  <si>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</si>
  <si>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</si>
  <si>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</si>
  <si>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</si>
  <si>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</si>
  <si>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</si>
  <si>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</si>
  <si>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</si>
  <si>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</si>
  <si>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</si>
  <si>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</si>
  <si>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</si>
  <si>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</si>
  <si>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</si>
  <si>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</si>
  <si>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</si>
  <si>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</si>
  <si>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</si>
  <si>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</si>
  <si>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</si>
  <si>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</si>
  <si>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</si>
  <si>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</si>
  <si>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</si>
  <si>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</si>
  <si>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</si>
  <si>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</si>
  <si>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</si>
  <si>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</si>
  <si>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</si>
  <si>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</si>
  <si>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</si>
  <si>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</si>
  <si>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</si>
  <si>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</si>
  <si>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</si>
  <si>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</si>
  <si>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</si>
  <si>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</si>
  <si>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</si>
  <si>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</si>
  <si>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</si>
  <si>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</si>
  <si>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</si>
  <si>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</si>
  <si>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</si>
  <si>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</si>
  <si>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</si>
  <si>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</si>
  <si>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</si>
  <si>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</si>
  <si>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</si>
  <si>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</si>
  <si>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</si>
  <si>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</si>
  <si>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</si>
  <si>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</si>
  <si>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</si>
  <si>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</si>
  <si>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</si>
  <si>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</si>
  <si>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</si>
  <si>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</si>
  <si>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</si>
  <si>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</si>
  <si>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</si>
  <si>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</si>
  <si>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</si>
  <si>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</si>
  <si>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</si>
  <si>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</si>
  <si>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</si>
  <si>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</si>
  <si>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</si>
  <si>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</si>
  <si>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</si>
  <si>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</si>
  <si>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</si>
  <si>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</si>
  <si>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</si>
  <si>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</si>
  <si>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</si>
  <si>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</si>
  <si>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</si>
  <si>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</si>
  <si>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</si>
  <si>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</si>
  <si>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</si>
  <si>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</si>
  <si>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</si>
  <si>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</si>
  <si>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</si>
  <si>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</si>
  <si>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</si>
  <si>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</si>
  <si>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</si>
  <si>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</si>
  <si>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</si>
  <si>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</si>
  <si>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</si>
  <si>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</si>
  <si>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</si>
  <si>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</si>
  <si>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</si>
  <si>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</si>
  <si>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</si>
  <si>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</si>
  <si>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</si>
  <si>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</si>
  <si>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</si>
  <si>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</si>
  <si>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</si>
  <si>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</si>
  <si>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</si>
  <si>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</si>
  <si>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</si>
  <si>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</si>
  <si>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</si>
  <si>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</si>
  <si>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</si>
  <si>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</si>
  <si>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</si>
  <si>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</si>
  <si>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</si>
  <si>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</si>
  <si>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</si>
  <si>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</si>
  <si>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</si>
  <si>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</si>
  <si>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</si>
  <si>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</si>
  <si>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</si>
  <si>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</si>
  <si>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</si>
  <si>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</si>
  <si>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</si>
  <si>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</si>
  <si>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</si>
  <si>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</si>
  <si>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</si>
  <si>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</si>
  <si>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</si>
  <si>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</si>
  <si>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</si>
  <si>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</si>
  <si>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</si>
  <si>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</si>
  <si>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</si>
  <si>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</si>
  <si>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</si>
  <si>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</si>
  <si>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</si>
  <si>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</si>
  <si>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</si>
  <si>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</si>
  <si>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</si>
  <si>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</si>
  <si>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</si>
  <si>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</si>
  <si>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</si>
  <si>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</si>
  <si>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</si>
  <si>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</si>
  <si>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</si>
  <si>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</si>
  <si>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</si>
  <si>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</si>
  <si>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</si>
  <si>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</si>
  <si>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</si>
  <si>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</si>
  <si>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</si>
  <si>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</si>
  <si>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</si>
  <si>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</si>
  <si>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</si>
  <si>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</si>
  <si>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</si>
  <si>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</si>
  <si>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</si>
  <si>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</si>
  <si>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</si>
  <si>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</si>
  <si>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</si>
  <si>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</si>
  <si>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</si>
  <si>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</si>
  <si>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</si>
  <si>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</si>
  <si>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</si>
  <si>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</si>
  <si>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</si>
  <si>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</si>
  <si>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</si>
  <si>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</si>
  <si>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</si>
  <si>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</si>
  <si>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</si>
  <si>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</si>
  <si>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</si>
  <si>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</si>
  <si>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</si>
  <si>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</si>
  <si>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</si>
  <si>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</si>
  <si>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</si>
  <si>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</si>
  <si>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</si>
  <si>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</si>
  <si>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</si>
  <si>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</si>
  <si>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</si>
  <si>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</si>
  <si>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</si>
  <si>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</si>
  <si>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</si>
  <si>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</si>
  <si>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</si>
  <si>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</si>
  <si>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</si>
  <si>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</si>
  <si>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</si>
  <si>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</si>
  <si>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</si>
  <si>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</si>
  <si>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</si>
  <si>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</si>
  <si>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</si>
  <si>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</si>
  <si>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</si>
  <si>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</si>
  <si>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</si>
  <si>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</si>
  <si>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</si>
  <si>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</si>
  <si>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</si>
  <si>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</si>
  <si>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</si>
  <si>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</si>
  <si>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</si>
  <si>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</si>
  <si>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</si>
  <si>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</si>
  <si>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</si>
  <si>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</si>
  <si>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</si>
  <si>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</si>
  <si>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</si>
  <si>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</si>
  <si>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</si>
  <si>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</si>
  <si>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</si>
  <si>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</si>
  <si>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</si>
  <si>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</si>
  <si>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</si>
  <si>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</si>
  <si>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</si>
  <si>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</si>
  <si>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</si>
  <si>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</si>
  <si>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</si>
  <si>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</si>
  <si>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</si>
  <si>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</si>
  <si>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</si>
  <si>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</si>
  <si>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</si>
  <si>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</si>
  <si>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</si>
  <si>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</si>
  <si>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</si>
  <si>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</si>
  <si>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</si>
  <si>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</si>
  <si>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</si>
  <si>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</si>
  <si>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</si>
  <si>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</si>
  <si>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</si>
  <si>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</si>
  <si>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</si>
  <si>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</si>
  <si>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</si>
  <si>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</si>
  <si>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</si>
  <si>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</si>
  <si>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</si>
  <si>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</si>
  <si>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</si>
  <si>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</si>
  <si>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</si>
  <si>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</si>
  <si>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</si>
  <si>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</si>
  <si>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</si>
  <si>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</si>
  <si>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</si>
  <si>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</si>
  <si>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</si>
  <si>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</si>
  <si>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</si>
  <si>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</si>
  <si>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</si>
  <si>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</si>
  <si>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</si>
  <si>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</si>
  <si>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</si>
  <si>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</si>
  <si>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</si>
  <si>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</si>
  <si>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</si>
  <si>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</si>
  <si>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</si>
  <si>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</si>
  <si>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</si>
  <si>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</si>
  <si>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</si>
  <si>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</si>
  <si>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</si>
  <si>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</si>
  <si>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</si>
  <si>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</si>
  <si>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</si>
  <si>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</si>
  <si>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</si>
  <si>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</si>
  <si>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</si>
  <si>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</si>
  <si>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</si>
  <si>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</si>
  <si>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</si>
  <si>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</si>
  <si>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</si>
  <si>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</si>
  <si>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</si>
  <si>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</si>
  <si>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</si>
  <si>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</si>
  <si>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</si>
  <si>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</si>
  <si>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</si>
  <si>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</si>
  <si>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</si>
  <si>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</si>
  <si>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</si>
  <si>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</si>
  <si>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</si>
  <si>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</si>
  <si>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</si>
  <si>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</si>
  <si>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</si>
  <si>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</si>
  <si>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</si>
  <si>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</si>
  <si>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</si>
  <si>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</si>
  <si>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</si>
  <si>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</si>
  <si>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</si>
  <si>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</si>
  <si>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</si>
  <si>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</si>
  <si>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</si>
  <si>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</si>
  <si>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</si>
  <si>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</si>
  <si>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</si>
  <si>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</si>
  <si>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</si>
  <si>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</si>
  <si>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</si>
  <si>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</si>
  <si>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</si>
  <si>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</si>
  <si>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</si>
  <si>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</si>
  <si>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</si>
  <si>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</si>
  <si>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</si>
  <si>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</si>
  <si>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</si>
  <si>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</si>
  <si>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</si>
  <si>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</si>
  <si>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</si>
  <si>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</si>
  <si>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</si>
  <si>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</si>
  <si>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</si>
  <si>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</si>
  <si>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</si>
  <si>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</si>
  <si>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</si>
  <si>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</si>
  <si>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</si>
  <si>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</si>
  <si>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</si>
  <si>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</si>
  <si>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</si>
  <si>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</si>
  <si>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</si>
  <si>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</si>
  <si>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</si>
  <si>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</si>
  <si>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</si>
  <si>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</si>
  <si>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</si>
  <si>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</si>
  <si>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</si>
  <si>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</si>
  <si>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</si>
  <si>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</si>
  <si>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</si>
  <si>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</si>
  <si>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</si>
  <si>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</si>
  <si>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</si>
  <si>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</si>
  <si>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</si>
  <si>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</si>
  <si>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</si>
  <si>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</si>
  <si>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</si>
  <si>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</si>
  <si>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</si>
  <si>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</si>
  <si>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</si>
  <si>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</si>
  <si>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</si>
  <si>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</si>
  <si>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</si>
  <si>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</si>
  <si>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</si>
  <si>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</si>
  <si>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</si>
  <si>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</si>
  <si>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</si>
  <si>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</si>
  <si>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</si>
  <si>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</si>
  <si>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</si>
  <si>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</si>
  <si>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</si>
  <si>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</si>
  <si>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</si>
  <si>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</si>
  <si>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</si>
  <si>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</si>
  <si>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</si>
  <si>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</si>
  <si>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</si>
  <si>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</si>
  <si>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</si>
  <si>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</si>
  <si>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</si>
  <si>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</si>
  <si>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</si>
  <si>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</si>
  <si>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</si>
  <si>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</si>
  <si>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</si>
  <si>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</si>
  <si>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</si>
  <si>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</si>
  <si>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</si>
  <si>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</si>
  <si>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</si>
  <si>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</si>
  <si>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</si>
  <si>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</si>
  <si>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</si>
  <si>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</si>
  <si>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</si>
  <si>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</si>
  <si>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</si>
  <si>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</si>
  <si>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</si>
  <si>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</si>
  <si>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</si>
  <si>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</si>
  <si>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</si>
  <si>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</si>
  <si>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</si>
  <si>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</si>
  <si>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</si>
  <si>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</si>
  <si>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</si>
  <si>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</si>
  <si>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</si>
  <si>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</si>
  <si>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</si>
  <si>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</si>
  <si>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</si>
  <si>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</si>
  <si>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</si>
  <si>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</si>
  <si>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</si>
  <si>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</si>
  <si>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</si>
  <si>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</si>
  <si>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</si>
  <si>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</si>
  <si>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</si>
  <si>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</si>
  <si>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</si>
  <si>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</si>
  <si>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</si>
  <si>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</si>
  <si>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</si>
  <si>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</si>
  <si>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</si>
  <si>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</si>
  <si>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</si>
  <si>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</si>
  <si>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</si>
  <si>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</si>
  <si>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</si>
  <si>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</si>
  <si>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</si>
  <si>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</si>
  <si>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</si>
  <si>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</si>
  <si>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</si>
  <si>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</si>
  <si>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</si>
  <si>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</si>
  <si>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</si>
  <si>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</si>
  <si>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</si>
  <si>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</si>
  <si>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</si>
  <si>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</si>
  <si>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</si>
  <si>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</si>
  <si>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</si>
  <si>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</si>
  <si>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</si>
  <si>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</si>
  <si>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</si>
  <si>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</si>
  <si>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</si>
  <si>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</si>
  <si>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</si>
  <si>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</si>
  <si>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</si>
  <si>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</si>
  <si>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</si>
  <si>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</si>
  <si>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</si>
  <si>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</si>
  <si>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</si>
  <si>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</si>
  <si>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</si>
  <si>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</si>
  <si>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</si>
  <si>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</si>
  <si>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</si>
  <si>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</si>
  <si>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</si>
  <si>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</si>
  <si>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</si>
  <si>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</si>
  <si>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</si>
  <si>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</si>
  <si>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</si>
  <si>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</si>
  <si>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</si>
  <si>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</si>
  <si>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</si>
  <si>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</si>
  <si>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</si>
  <si>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</si>
  <si>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</si>
  <si>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</si>
  <si>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</si>
  <si>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</si>
  <si>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</si>
  <si>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</si>
  <si>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</si>
  <si>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</si>
  <si>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</si>
  <si>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</si>
  <si>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</si>
  <si>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</si>
  <si>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</si>
  <si>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</si>
  <si>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</si>
  <si>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</si>
  <si>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</si>
  <si>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</si>
  <si>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</si>
  <si>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</si>
  <si>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</si>
  <si>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</si>
  <si>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</si>
  <si>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</si>
  <si>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</si>
  <si>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</si>
  <si>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</si>
  <si>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</si>
  <si>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</si>
  <si>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</si>
  <si>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</si>
  <si>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</si>
  <si>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</si>
  <si>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</si>
  <si>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</si>
  <si>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</si>
  <si>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</si>
  <si>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</si>
  <si>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</si>
  <si>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</si>
  <si>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</si>
  <si>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</si>
  <si>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</si>
  <si>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</si>
  <si>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</si>
  <si>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</si>
  <si>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</si>
  <si>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</si>
  <si>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</si>
  <si>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</si>
  <si>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</si>
  <si>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</si>
  <si>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</si>
  <si>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</si>
  <si>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</si>
  <si>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</si>
  <si>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</si>
  <si>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</si>
  <si>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</si>
  <si>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</si>
  <si>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</si>
  <si>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</si>
  <si>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</si>
  <si>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</si>
  <si>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</si>
  <si>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</si>
  <si>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</si>
  <si>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</si>
  <si>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</si>
  <si>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</si>
  <si>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</si>
  <si>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</si>
  <si>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</si>
  <si>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</si>
  <si>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</si>
  <si>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</si>
  <si>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</si>
  <si>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</si>
  <si>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</si>
  <si>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</si>
  <si>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</si>
  <si>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</si>
  <si>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</si>
  <si>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</si>
  <si>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</si>
  <si>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</si>
  <si>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</si>
  <si>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</si>
  <si>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</si>
  <si>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</si>
  <si>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</si>
  <si>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</si>
  <si>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</si>
  <si>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</si>
  <si>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</si>
  <si>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</si>
  <si>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</si>
  <si>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</si>
  <si>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</si>
  <si>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</si>
  <si>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</si>
  <si>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</si>
  <si>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</si>
  <si>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</si>
  <si>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</si>
  <si>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</si>
  <si>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</si>
  <si>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</si>
  <si>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</si>
  <si>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</si>
  <si>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</si>
  <si>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</si>
  <si>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</si>
  <si>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</si>
  <si>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</si>
  <si>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</si>
  <si>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</si>
  <si>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</si>
  <si>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</si>
  <si>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</si>
  <si>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</si>
  <si>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</si>
  <si>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</si>
  <si>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</si>
  <si>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</si>
  <si>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</si>
  <si>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</si>
  <si>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</si>
  <si>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</si>
  <si>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</si>
  <si>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</si>
  <si>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</si>
  <si>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</si>
  <si>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</si>
  <si>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</si>
  <si>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</si>
  <si>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</si>
  <si>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</si>
  <si>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</si>
  <si>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</si>
  <si>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</si>
  <si>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</si>
  <si>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</si>
  <si>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</si>
  <si>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</si>
  <si>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</si>
  <si>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</si>
  <si>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</si>
  <si>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</si>
  <si>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</si>
  <si>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</si>
  <si>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</si>
  <si>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</si>
  <si>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</si>
  <si>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</si>
  <si>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</si>
  <si>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</si>
  <si>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</si>
  <si>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</si>
  <si>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</si>
  <si>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</si>
  <si>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</si>
  <si>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</si>
  <si>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</si>
  <si>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</si>
  <si>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</si>
  <si>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</si>
  <si>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</si>
  <si>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</si>
  <si>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</si>
  <si>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</si>
  <si>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</si>
  <si>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</si>
  <si>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</si>
  <si>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</si>
  <si>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</si>
  <si>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</si>
  <si>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</si>
  <si>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</si>
  <si>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</si>
  <si>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</si>
  <si>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</si>
  <si>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</si>
  <si>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</si>
  <si>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</si>
  <si>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</si>
  <si>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</si>
  <si>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</si>
  <si>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</si>
  <si>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</si>
  <si>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</si>
  <si>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</si>
  <si>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</si>
  <si>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</si>
  <si>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</si>
  <si>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</si>
  <si>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</si>
  <si>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</si>
  <si>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</si>
  <si>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</si>
  <si>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</si>
  <si>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</si>
  <si>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</si>
  <si>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</si>
  <si>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</si>
  <si>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</si>
  <si>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</si>
  <si>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</si>
  <si>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</si>
  <si>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</si>
  <si>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</si>
  <si>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</si>
  <si>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</si>
  <si>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</si>
  <si>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</si>
  <si>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</si>
  <si>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</si>
  <si>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</si>
  <si>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</si>
  <si>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</si>
  <si>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</si>
  <si>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</si>
  <si>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</si>
  <si>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</si>
  <si>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</si>
  <si>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</si>
  <si>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</si>
  <si>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</si>
  <si>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</si>
  <si>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</si>
  <si>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</si>
  <si>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</si>
  <si>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</si>
  <si>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</si>
  <si>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</si>
  <si>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</si>
  <si>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</si>
  <si>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</si>
  <si>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</si>
  <si>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</si>
  <si>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</si>
  <si>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</si>
  <si>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</si>
  <si>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</si>
  <si>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</si>
  <si>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</si>
  <si>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</si>
  <si>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</si>
  <si>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</si>
  <si>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</si>
  <si>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</si>
  <si>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</si>
  <si>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</si>
  <si>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</si>
  <si>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</si>
  <si>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</si>
  <si>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</si>
  <si>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</si>
  <si>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</si>
  <si>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</si>
  <si>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</si>
  <si>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</si>
  <si>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</si>
  <si>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</si>
  <si>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</si>
  <si>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</si>
  <si>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</si>
  <si>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</si>
  <si>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</si>
  <si>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</si>
  <si>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</si>
  <si>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</si>
  <si>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</si>
  <si>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</si>
  <si>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</si>
  <si>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</si>
  <si>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</si>
  <si>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</si>
  <si>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</si>
  <si>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</si>
  <si>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</si>
  <si>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</si>
  <si>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</si>
  <si>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</si>
  <si>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</si>
  <si>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</si>
  <si>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</si>
  <si>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</si>
  <si>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</si>
  <si>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</si>
  <si>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</si>
  <si>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</si>
  <si>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</si>
  <si>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</si>
  <si>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</si>
  <si>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</si>
  <si>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</si>
  <si>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</si>
  <si>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</si>
  <si>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</si>
  <si>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</si>
  <si>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</si>
  <si>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</si>
  <si>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</si>
  <si>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</si>
  <si>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</si>
  <si>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</si>
  <si>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</si>
  <si>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</si>
  <si>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</si>
  <si>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</si>
  <si>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</si>
  <si>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</si>
  <si>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</si>
  <si>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</si>
  <si>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</si>
  <si>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</si>
  <si>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</si>
  <si>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</si>
  <si>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</si>
  <si>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</si>
  <si>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</si>
  <si>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</si>
  <si>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</si>
  <si>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</si>
  <si>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</si>
  <si>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</si>
  <si>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</si>
  <si>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</si>
  <si>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</si>
  <si>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</si>
  <si>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</si>
  <si>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</si>
  <si>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</si>
  <si>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</si>
  <si>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</si>
  <si>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</si>
  <si>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</si>
  <si>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</si>
  <si>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</si>
  <si>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</si>
  <si>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</si>
  <si>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</si>
  <si>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</si>
  <si>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</si>
  <si>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</si>
  <si>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</si>
  <si>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</si>
  <si>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</si>
  <si>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</si>
  <si>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</si>
  <si>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</si>
  <si>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</si>
  <si>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</si>
  <si>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</si>
  <si>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</si>
  <si>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</si>
  <si>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</si>
  <si>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</si>
  <si>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</si>
  <si>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</si>
  <si>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</si>
  <si>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</si>
  <si>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</si>
  <si>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</si>
  <si>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</si>
  <si>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</si>
  <si>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</si>
  <si>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</si>
  <si>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</si>
  <si>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</si>
  <si>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</si>
  <si>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</si>
  <si>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</si>
  <si>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</si>
  <si>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</si>
  <si>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</si>
  <si>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</si>
  <si>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</si>
  <si>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</si>
  <si>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</si>
  <si>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</si>
  <si>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</si>
  <si>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</si>
  <si>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</si>
  <si>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</si>
  <si>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</si>
  <si>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</si>
  <si>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</si>
  <si>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</si>
  <si>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</si>
  <si>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</si>
  <si>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</si>
  <si>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</si>
  <si>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</si>
  <si>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</si>
  <si>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</si>
  <si>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</si>
  <si>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</si>
  <si>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</si>
  <si>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</si>
  <si>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</si>
  <si>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</si>
  <si>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</si>
  <si>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</si>
  <si>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</si>
  <si>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</si>
  <si>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</si>
  <si>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</si>
  <si>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</si>
  <si>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</si>
  <si>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</si>
  <si>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</si>
  <si>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</si>
  <si>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</si>
  <si>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</si>
  <si>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</si>
  <si>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</si>
  <si>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</si>
  <si>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</si>
  <si>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</si>
  <si>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</si>
  <si>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</si>
  <si>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</si>
  <si>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</si>
  <si>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</si>
  <si>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</si>
  <si>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</si>
  <si>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</si>
  <si>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</si>
  <si>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</si>
  <si>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</si>
  <si>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</si>
  <si>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</si>
  <si>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</si>
  <si>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</si>
  <si>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</si>
  <si>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</si>
  <si>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</si>
  <si>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</si>
  <si>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</si>
  <si>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</si>
  <si>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</si>
  <si>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</si>
  <si>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</si>
  <si>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</si>
  <si>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</si>
  <si>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</si>
  <si>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</si>
  <si>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</si>
  <si>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</si>
  <si>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</si>
  <si>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</si>
  <si>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</si>
  <si>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</si>
  <si>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</si>
  <si>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</si>
  <si>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</si>
  <si>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</si>
  <si>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</si>
  <si>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</si>
  <si>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</si>
  <si>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</si>
  <si>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</si>
  <si>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</si>
  <si>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</si>
  <si>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</si>
  <si>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</si>
  <si>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</si>
  <si>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</si>
  <si>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</si>
  <si>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</si>
  <si>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</si>
  <si>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</si>
  <si>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</si>
  <si>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</si>
  <si>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</si>
  <si>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</si>
  <si>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</si>
  <si>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</si>
  <si>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</si>
  <si>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</si>
  <si>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</si>
  <si>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</si>
  <si>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</si>
  <si>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</si>
  <si>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</si>
  <si>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</si>
  <si>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</si>
  <si>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</si>
  <si>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</si>
  <si>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</si>
  <si>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</si>
  <si>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</si>
  <si>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</si>
  <si>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</si>
  <si>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</si>
  <si>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</si>
  <si>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</si>
  <si>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</si>
  <si>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</si>
  <si>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</si>
  <si>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</si>
  <si>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</si>
  <si>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</si>
  <si>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</si>
  <si>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</si>
  <si>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</si>
  <si>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</si>
  <si>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</si>
  <si>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</si>
  <si>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</si>
  <si>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</si>
  <si>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</si>
  <si>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</si>
  <si>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</si>
  <si>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</si>
  <si>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</si>
  <si>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</si>
  <si>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</si>
  <si>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</si>
  <si>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</si>
  <si>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</si>
  <si>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</si>
  <si>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</si>
  <si>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</si>
  <si>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</si>
  <si>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</si>
  <si>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</si>
  <si>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</si>
  <si>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</si>
  <si>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</si>
  <si>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</si>
  <si>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</si>
  <si>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</si>
  <si>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</si>
  <si>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</si>
  <si>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</si>
  <si>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</si>
  <si>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</si>
  <si>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</si>
  <si>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</si>
  <si>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</si>
  <si>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</si>
  <si>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</si>
  <si>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</si>
  <si>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</si>
  <si>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</si>
  <si>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</si>
  <si>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</si>
  <si>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</si>
  <si>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</si>
  <si>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</si>
  <si>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</si>
  <si>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</si>
  <si>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</si>
  <si>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</si>
  <si>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</si>
  <si>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</si>
  <si>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</si>
  <si>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</si>
  <si>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</si>
  <si>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</si>
  <si>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</si>
  <si>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</si>
  <si>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</si>
  <si>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</si>
  <si>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</si>
  <si>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</si>
  <si>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</si>
  <si>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</si>
  <si>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</si>
  <si>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</si>
  <si>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</si>
  <si>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</si>
  <si>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</si>
  <si>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</si>
  <si>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</si>
  <si>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</si>
  <si>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</si>
  <si>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</si>
  <si>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</si>
  <si>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</si>
  <si>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</si>
  <si>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</si>
  <si>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</si>
  <si>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</si>
  <si>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</si>
  <si>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</si>
  <si>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</si>
  <si>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</si>
  <si>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</si>
  <si>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</si>
  <si>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</si>
  <si>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</si>
  <si>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</si>
  <si>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</si>
  <si>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</si>
  <si>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</si>
  <si>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</si>
  <si>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</si>
  <si>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</si>
  <si>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</si>
  <si>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</si>
  <si>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</si>
  <si>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</si>
  <si>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</si>
  <si>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</si>
  <si>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</si>
  <si>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</si>
  <si>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</si>
  <si>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</si>
  <si>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</si>
  <si>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</si>
  <si>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</si>
  <si>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</si>
  <si>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</si>
  <si>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</si>
  <si>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</si>
  <si>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</si>
  <si>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</si>
  <si>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</si>
  <si>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</si>
  <si>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</si>
  <si>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</si>
  <si>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</si>
  <si>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</si>
  <si>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</si>
  <si>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</si>
  <si>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</si>
  <si>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</si>
  <si>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</si>
  <si>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</si>
  <si>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</si>
  <si>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</si>
  <si>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</si>
  <si>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</si>
  <si>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</si>
  <si>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</si>
  <si>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</si>
  <si>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</si>
  <si>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</si>
  <si>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</si>
  <si>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</si>
  <si>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</si>
  <si>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</si>
  <si>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</si>
  <si>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</si>
  <si>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</si>
  <si>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</si>
  <si>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</si>
  <si>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</si>
  <si>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</si>
  <si>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</si>
  <si>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</si>
  <si>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</si>
  <si>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</si>
  <si>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</si>
  <si>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</si>
  <si>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</si>
  <si>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</si>
  <si>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</si>
  <si>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</si>
  <si>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</si>
  <si>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</si>
  <si>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</si>
  <si>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</si>
  <si>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</si>
  <si>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</si>
  <si>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</si>
  <si>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</si>
  <si>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</si>
  <si>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</si>
  <si>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</si>
  <si>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</si>
  <si>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</si>
  <si>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</si>
  <si>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</si>
  <si>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</si>
  <si>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</si>
  <si>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</si>
  <si>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</si>
  <si>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</si>
  <si>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</si>
  <si>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</si>
  <si>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</si>
  <si>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</si>
  <si>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</si>
  <si>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</si>
  <si>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</si>
  <si>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</si>
  <si>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</si>
  <si>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</si>
  <si>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</si>
  <si>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</si>
  <si>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</si>
  <si>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</si>
  <si>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</si>
  <si>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</si>
  <si>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</si>
  <si>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</si>
  <si>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</si>
  <si>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</si>
  <si>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</si>
  <si>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</si>
  <si>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</si>
  <si>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</si>
  <si>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</si>
  <si>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</si>
  <si>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</si>
  <si>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</si>
  <si>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</si>
  <si>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</si>
  <si>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</si>
  <si>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</si>
  <si>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</si>
  <si>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</si>
  <si>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</si>
  <si>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</si>
  <si>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</si>
  <si>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</si>
  <si>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</si>
  <si>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</si>
  <si>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</si>
  <si>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</si>
  <si>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</si>
  <si>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</si>
  <si>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</si>
  <si>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</si>
  <si>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</si>
  <si>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</si>
  <si>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</si>
  <si>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</si>
  <si>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</si>
  <si>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</si>
  <si>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</si>
  <si>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</si>
  <si>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</si>
  <si>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</si>
  <si>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</si>
  <si>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</si>
  <si>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</si>
  <si>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</si>
  <si>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</si>
  <si>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</si>
  <si>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</si>
  <si>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</si>
  <si>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</si>
  <si>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</si>
  <si>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</si>
  <si>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</si>
  <si>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</si>
  <si>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</si>
  <si>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</si>
  <si>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</si>
  <si>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</si>
  <si>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</si>
  <si>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</si>
  <si>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</si>
  <si>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</si>
  <si>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</si>
  <si>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</si>
  <si>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</si>
  <si>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</si>
  <si>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</si>
  <si>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</si>
  <si>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</si>
  <si>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</si>
  <si>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</si>
  <si>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</si>
  <si>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</si>
  <si>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</si>
  <si>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</si>
  <si>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</si>
  <si>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</si>
  <si>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</si>
  <si>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</si>
  <si>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</si>
  <si>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</si>
  <si>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</si>
  <si>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</si>
  <si>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</si>
  <si>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</si>
  <si>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</si>
  <si>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</si>
  <si>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</si>
  <si>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</si>
  <si>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</si>
  <si>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</si>
  <si>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</si>
  <si>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</si>
  <si>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</si>
  <si>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</si>
  <si>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</si>
  <si>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</si>
  <si>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</si>
  <si>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</si>
  <si>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</si>
  <si>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</si>
  <si>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</si>
  <si>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</si>
  <si>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</si>
  <si>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</si>
  <si>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</si>
  <si>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</si>
  <si>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</si>
  <si>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</si>
  <si>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</si>
  <si>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</si>
  <si>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</si>
  <si>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</si>
  <si>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</si>
  <si>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</si>
  <si>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</si>
  <si>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</si>
  <si>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</si>
  <si>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</si>
  <si>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</si>
  <si>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</si>
  <si>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</si>
  <si>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</si>
  <si>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</si>
  <si>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</si>
  <si>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</si>
  <si>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</si>
  <si>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</si>
  <si>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</si>
  <si>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</si>
  <si>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</si>
  <si>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</si>
  <si>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</si>
  <si>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</si>
  <si>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</si>
  <si>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</si>
  <si>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</si>
  <si>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</si>
  <si>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</si>
  <si>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</si>
  <si>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</si>
  <si>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</si>
  <si>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</si>
  <si>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</si>
  <si>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</si>
  <si>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</si>
  <si>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</si>
  <si>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</si>
  <si>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</si>
  <si>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</si>
  <si>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</si>
  <si>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</si>
  <si>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</si>
  <si>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</si>
  <si>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</si>
  <si>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</si>
  <si>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</si>
  <si>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</si>
  <si>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</si>
  <si>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</si>
  <si>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</si>
  <si>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</si>
  <si>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</si>
  <si>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</si>
  <si>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</si>
  <si>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</si>
  <si>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</si>
  <si>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</si>
  <si>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</si>
  <si>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</si>
  <si>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</si>
  <si>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</si>
  <si>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</si>
  <si>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</si>
  <si>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</si>
  <si>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</si>
  <si>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</si>
  <si>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</si>
  <si>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</si>
  <si>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</si>
  <si>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</si>
  <si>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</si>
  <si>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</si>
  <si>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</si>
  <si>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</si>
  <si>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</si>
  <si>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</si>
  <si>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</si>
  <si>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</si>
  <si>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</si>
  <si>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</si>
  <si>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</si>
  <si>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</si>
  <si>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</si>
  <si>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</si>
  <si>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</si>
  <si>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</si>
  <si>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</si>
  <si>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</si>
  <si>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</si>
  <si>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</si>
  <si>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</si>
  <si>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</si>
  <si>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</si>
  <si>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</si>
  <si>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</si>
  <si>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</si>
  <si>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</si>
  <si>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</si>
  <si>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</si>
  <si>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</si>
  <si>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</si>
  <si>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</si>
  <si>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</si>
  <si>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</si>
  <si>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</si>
  <si>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</si>
  <si>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</si>
  <si>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</si>
  <si>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</si>
  <si>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</si>
  <si>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</si>
  <si>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</si>
  <si>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</si>
  <si>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</si>
  <si>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</si>
  <si>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</si>
  <si>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</si>
  <si>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</si>
  <si>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</si>
  <si>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</si>
  <si>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</si>
  <si>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</si>
  <si>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</si>
  <si>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</si>
  <si>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</si>
  <si>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</si>
  <si>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</si>
  <si>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</si>
  <si>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</si>
  <si>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</si>
  <si>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</si>
  <si>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</si>
  <si>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</si>
  <si>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</si>
  <si>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</si>
  <si>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</si>
  <si>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</si>
  <si>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</si>
  <si>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</si>
  <si>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</si>
  <si>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</si>
  <si>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</si>
  <si>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</si>
  <si>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</si>
  <si>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</si>
  <si>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</si>
  <si>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</si>
  <si>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</si>
  <si>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</si>
  <si>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</si>
  <si>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</si>
  <si>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</si>
  <si>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</si>
  <si>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</si>
  <si>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</si>
  <si>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</si>
  <si>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</si>
  <si>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</si>
  <si>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</si>
  <si>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</si>
  <si>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</si>
  <si>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</si>
  <si>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</si>
  <si>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</si>
  <si>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</si>
  <si>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</si>
  <si>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</si>
  <si>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</si>
  <si>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</si>
  <si>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</si>
  <si>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</si>
  <si>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</si>
  <si>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</si>
  <si>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</si>
  <si>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</si>
  <si>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</si>
  <si>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</si>
  <si>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</si>
  <si>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</si>
  <si>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</si>
  <si>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</si>
  <si>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</si>
  <si>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</si>
  <si>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</si>
  <si>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</si>
  <si>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</si>
  <si>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</si>
  <si>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</si>
  <si>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</si>
  <si>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</si>
  <si>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</si>
  <si>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</si>
  <si>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</si>
  <si>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</si>
  <si>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</si>
  <si>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</si>
  <si>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</si>
  <si>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</si>
  <si>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</si>
  <si>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</si>
  <si>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</si>
  <si>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</si>
  <si>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</si>
  <si>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</si>
  <si>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</si>
  <si>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</si>
  <si>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</si>
  <si>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</si>
  <si>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</si>
  <si>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</si>
  <si>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</si>
  <si>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</si>
  <si>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</si>
  <si>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</si>
  <si>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</si>
  <si>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</si>
  <si>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</si>
  <si>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</si>
  <si>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</si>
  <si>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</si>
  <si>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</si>
  <si>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</si>
  <si>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</si>
  <si>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</si>
  <si>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</si>
  <si>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</si>
  <si>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</si>
  <si>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</si>
  <si>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</si>
  <si>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</si>
  <si>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</si>
  <si>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</si>
  <si>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</si>
  <si>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</si>
  <si>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</si>
  <si>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</si>
  <si>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</si>
  <si>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</si>
  <si>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</si>
  <si>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</si>
  <si>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</si>
  <si>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</si>
  <si>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</si>
  <si>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</si>
  <si>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</si>
  <si>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</si>
  <si>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</si>
  <si>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</si>
  <si>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</si>
  <si>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</si>
  <si>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</si>
  <si>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</si>
  <si>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</si>
  <si>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</si>
  <si>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</si>
  <si>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</si>
  <si>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</si>
  <si>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</si>
  <si>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</si>
  <si>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</si>
  <si>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</si>
  <si>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</si>
  <si>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</si>
  <si>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</si>
  <si>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</si>
  <si>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</si>
  <si>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</si>
  <si>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</si>
  <si>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</si>
  <si>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</si>
  <si>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</si>
  <si>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</si>
  <si>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</si>
  <si>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</si>
  <si>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</si>
  <si>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</si>
  <si>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</si>
  <si>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</si>
  <si>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</si>
  <si>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</si>
  <si>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</si>
  <si>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</si>
  <si>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</si>
  <si>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</si>
  <si>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</si>
  <si>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</si>
  <si>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</si>
  <si>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</si>
  <si>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</si>
  <si>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</si>
  <si>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</si>
  <si>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</si>
  <si>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</si>
  <si>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</si>
  <si>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</si>
  <si>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</si>
  <si>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</si>
  <si>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</si>
  <si>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</si>
  <si>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</si>
  <si>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</si>
  <si>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</si>
  <si>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</si>
  <si>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</si>
  <si>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</si>
  <si>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</si>
  <si>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</si>
  <si>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</si>
  <si>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</si>
  <si>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</si>
  <si>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</si>
  <si>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</si>
  <si>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</si>
  <si>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</si>
  <si>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</si>
  <si>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</si>
  <si>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</si>
  <si>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</si>
  <si>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</si>
  <si>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</si>
  <si>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</si>
  <si>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</si>
  <si>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</si>
  <si>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</si>
  <si>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</si>
  <si>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</si>
  <si>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</si>
  <si>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</si>
  <si>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</si>
  <si>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</si>
  <si>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</si>
  <si>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</si>
  <si>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</si>
  <si>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</si>
  <si>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</si>
  <si>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</si>
  <si>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</si>
  <si>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</si>
  <si>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</si>
  <si>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</si>
  <si>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</si>
  <si>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</si>
  <si>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</si>
  <si>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</si>
  <si>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</si>
  <si>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</si>
  <si>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</si>
  <si>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</si>
  <si>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</si>
  <si>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</si>
  <si>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</si>
  <si>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</si>
  <si>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</si>
  <si>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</si>
  <si>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</si>
  <si>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</si>
  <si>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</si>
  <si>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</si>
  <si>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</si>
  <si>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</si>
  <si>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</si>
  <si>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</si>
  <si>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</si>
  <si>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</si>
  <si>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</si>
  <si>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</si>
  <si>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</si>
  <si>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</si>
  <si>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</si>
  <si>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</si>
  <si>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</si>
  <si>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</si>
  <si>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</si>
  <si>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</si>
  <si>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</si>
  <si>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</si>
  <si>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</si>
  <si>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</si>
  <si>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</si>
  <si>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</si>
  <si>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</si>
  <si>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</si>
  <si>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</si>
  <si>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</si>
  <si>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</si>
  <si>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</si>
  <si>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</si>
  <si>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</si>
  <si>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</si>
  <si>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</si>
  <si>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</si>
  <si>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</si>
  <si>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</si>
  <si>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</si>
  <si>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</si>
  <si>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</si>
  <si>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</si>
  <si>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</si>
  <si>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</si>
  <si>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</si>
  <si>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</si>
  <si>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</si>
  <si>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</si>
  <si>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</si>
  <si>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</si>
  <si>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</si>
  <si>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</si>
  <si>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</si>
  <si>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</si>
  <si>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</si>
  <si>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</si>
  <si>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</si>
  <si>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</si>
  <si>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</si>
  <si>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</si>
  <si>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</si>
  <si>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</si>
  <si>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</si>
  <si>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</si>
  <si>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</si>
  <si>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</si>
  <si>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</si>
  <si>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</si>
  <si>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</si>
  <si>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</si>
  <si>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</si>
  <si>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</si>
  <si>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</si>
  <si>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</si>
  <si>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</si>
  <si>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</si>
  <si>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</si>
  <si>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</si>
  <si>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</si>
  <si>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</si>
  <si>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</si>
  <si>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</si>
  <si>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</si>
  <si>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</si>
  <si>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</si>
  <si>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</si>
  <si>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</si>
  <si>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</si>
  <si>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</si>
  <si>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</si>
  <si>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</si>
  <si>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</si>
  <si>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</si>
  <si>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</si>
  <si>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</si>
  <si>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</si>
  <si>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</si>
  <si>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</si>
  <si>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</si>
  <si>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</si>
  <si>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</si>
  <si>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</si>
  <si>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</si>
  <si>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</si>
  <si>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</si>
  <si>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</si>
  <si>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</si>
  <si>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</si>
  <si>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</si>
  <si>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</si>
  <si>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</si>
  <si>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</si>
  <si>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</si>
  <si>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</si>
  <si>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</si>
  <si>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</si>
  <si>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</si>
  <si>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</si>
  <si>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</si>
  <si>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</si>
  <si>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</si>
  <si>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</si>
  <si>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</si>
  <si>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</si>
  <si>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</si>
  <si>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</si>
  <si>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</si>
  <si>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</si>
  <si>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</si>
  <si>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</si>
  <si>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</si>
  <si>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</si>
  <si>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</si>
  <si>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</si>
  <si>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</si>
  <si>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</si>
  <si>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</si>
  <si>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</si>
  <si>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</si>
  <si>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</si>
  <si>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</si>
  <si>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</si>
  <si>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</si>
  <si>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</si>
  <si>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</si>
  <si>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</si>
  <si>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</si>
  <si>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</si>
  <si>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</si>
  <si>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</si>
  <si>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</si>
  <si>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</si>
  <si>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</si>
  <si>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</si>
  <si>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</si>
  <si>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</si>
  <si>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</si>
  <si>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</si>
  <si>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</si>
  <si>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</si>
  <si>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</si>
  <si>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</si>
  <si>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</si>
  <si>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</si>
  <si>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</si>
  <si>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</si>
  <si>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</si>
  <si>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</si>
  <si>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</si>
  <si>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</si>
  <si>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</si>
  <si>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</si>
  <si>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</si>
  <si>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</si>
  <si>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</si>
  <si>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</si>
  <si>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</si>
  <si>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</si>
  <si>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</si>
  <si>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</si>
  <si>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</si>
  <si>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</si>
  <si>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</si>
  <si>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</si>
  <si>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</si>
  <si>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</si>
  <si>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</si>
  <si>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</si>
  <si>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</si>
  <si>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</si>
  <si>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</si>
  <si>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</si>
  <si>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</si>
  <si>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</si>
  <si>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</si>
  <si>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</si>
  <si>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</si>
  <si>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</si>
  <si>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</si>
  <si>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</si>
  <si>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</si>
  <si>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</si>
  <si>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</si>
  <si>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</si>
  <si>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</si>
  <si>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</si>
  <si>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</si>
  <si>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</si>
  <si>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</si>
  <si>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</si>
  <si>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</si>
  <si>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</si>
  <si>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</si>
  <si>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</si>
  <si>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</si>
  <si>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</si>
  <si>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</si>
  <si>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</si>
  <si>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</si>
  <si>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</si>
  <si>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</si>
  <si>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</si>
  <si>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</si>
  <si>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</si>
  <si>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</si>
  <si>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</si>
  <si>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</si>
  <si>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</si>
  <si>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</si>
  <si>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</si>
  <si>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</si>
  <si>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</si>
  <si>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</si>
  <si>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</si>
  <si>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</si>
  <si>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</si>
  <si>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</si>
  <si>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</si>
  <si>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</si>
  <si>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</si>
  <si>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</si>
  <si>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</si>
  <si>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</si>
  <si>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</si>
  <si>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</si>
  <si>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</si>
  <si>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</si>
  <si>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</si>
  <si>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</si>
  <si>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</si>
  <si>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</si>
  <si>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</si>
  <si>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</si>
  <si>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</si>
  <si>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</si>
  <si>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</si>
  <si>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</si>
  <si>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</si>
  <si>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</si>
  <si>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</si>
  <si>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</si>
  <si>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</si>
  <si>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</si>
  <si>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</si>
  <si>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</si>
  <si>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</si>
  <si>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</si>
  <si>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</si>
  <si>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</si>
  <si>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</si>
  <si>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</si>
  <si>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</si>
  <si>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</si>
  <si>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</si>
  <si>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</si>
  <si>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</si>
  <si>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</si>
  <si>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</si>
  <si>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</si>
  <si>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</si>
  <si>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</si>
  <si>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</si>
  <si>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</si>
  <si>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</si>
  <si>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</si>
  <si>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</si>
  <si>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</si>
  <si>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</si>
  <si>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</si>
  <si>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</si>
  <si>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</si>
  <si>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</si>
  <si>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</si>
  <si>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</si>
  <si>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</si>
  <si>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</si>
  <si>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</si>
  <si>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</si>
  <si>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</si>
  <si>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</si>
  <si>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</si>
  <si>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</si>
  <si>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</si>
  <si>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</si>
  <si>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</si>
  <si>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</si>
  <si>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</si>
  <si>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</si>
  <si>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</si>
  <si>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</si>
  <si>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</si>
  <si>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</si>
  <si>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</si>
  <si>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</si>
  <si>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</si>
  <si>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</si>
  <si>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</si>
  <si>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</si>
  <si>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</si>
  <si>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</si>
  <si>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</si>
  <si>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</si>
  <si>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</si>
  <si>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</si>
  <si>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</si>
  <si>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</si>
  <si>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</si>
  <si>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</si>
  <si>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</si>
  <si>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</si>
  <si>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</si>
  <si>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</si>
  <si>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</si>
  <si>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</si>
  <si>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</si>
  <si>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</si>
  <si>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</si>
  <si>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</si>
  <si>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</si>
  <si>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</si>
  <si>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</si>
  <si>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</si>
  <si>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</si>
  <si>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</si>
  <si>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</si>
  <si>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</si>
  <si>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</si>
  <si>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</si>
  <si>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CONSORTIUM CAPITAL PRIVATE LIMITED</t>
  </si>
  <si>
    <t>DEVABHAI NAGJIBHAI DESAI</t>
  </si>
  <si>
    <t>ASHARI</t>
  </si>
  <si>
    <t>HRTI PRIVATE LIMITED</t>
  </si>
  <si>
    <t>Profit of Rs.27.50/-</t>
  </si>
  <si>
    <t>Profit of Rs.17.50/-</t>
  </si>
  <si>
    <t>5</t>
  </si>
  <si>
    <t>Part Profit of Rs.52.5/-</t>
  </si>
  <si>
    <t>NIFTY JULY FUT</t>
  </si>
  <si>
    <t>NIFTY 30-JUL 10500 PE</t>
  </si>
  <si>
    <t>3.3</t>
  </si>
  <si>
    <t>-0.5</t>
  </si>
  <si>
    <t>Profit of Rs.3.25/-</t>
  </si>
  <si>
    <t>352.5-354.5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</si>
  <si>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</si>
  <si>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</si>
  <si>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</si>
  <si>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</si>
  <si>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</si>
  <si>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</si>
  <si>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</si>
  <si>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S H Kelkar and Co. Ltd.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</si>
  <si>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</si>
  <si>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</si>
  <si>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</si>
  <si>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</si>
  <si>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</si>
  <si>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</si>
  <si>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</si>
  <si>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</si>
  <si>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</si>
  <si>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</si>
  <si>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</si>
  <si>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140-150</t>
  </si>
  <si>
    <t>450-500</t>
  </si>
  <si>
    <t>CHANDRA GHOSH</t>
  </si>
  <si>
    <t>ZALAK PURVESH PARIKH</t>
  </si>
  <si>
    <t>NOVATEOR</t>
  </si>
  <si>
    <t>PVR-RE</t>
  </si>
  <si>
    <t>PVR Limited RE</t>
  </si>
  <si>
    <t>MULTIPLES PRIVATE EQUITY FUND I LIMITED</t>
  </si>
  <si>
    <t>Part Profit of Rs.16.5/-</t>
  </si>
  <si>
    <t>653-657</t>
  </si>
  <si>
    <t>720-730</t>
  </si>
  <si>
    <t>Profit of Rs.38/-</t>
  </si>
  <si>
    <t>260-258</t>
  </si>
  <si>
    <t>Profit of Rs.1.5/-</t>
  </si>
  <si>
    <t>AMBUJACEM 195 PE JUL</t>
  </si>
  <si>
    <t>2-2.3</t>
  </si>
  <si>
    <t>4.5-5</t>
  </si>
  <si>
    <t>Profit of Rs.1.65/-</t>
  </si>
  <si>
    <t>NARESHKUMAR</t>
  </si>
  <si>
    <t>MANOJKUMAR GUNVANTRAI SOMANI</t>
  </si>
  <si>
    <t>KOTAK FUNDS - INDIA MIDCAP FUND</t>
  </si>
  <si>
    <t>SMALLCAP WORLD FUND INC</t>
  </si>
  <si>
    <t>GIANLIFE</t>
  </si>
  <si>
    <t>BHARAT KUMAR SOMCHAND SHAH</t>
  </si>
  <si>
    <t>VISMAY AMITKUMAR SHAH</t>
  </si>
  <si>
    <t>HITECHWIND</t>
  </si>
  <si>
    <t>DEEPAL PRAVINBHAI SHAH HUF</t>
  </si>
  <si>
    <t>REKHA PARIMAL PATWA</t>
  </si>
  <si>
    <t>SBC</t>
  </si>
  <si>
    <t>NUPUR AGGARWAL</t>
  </si>
  <si>
    <t>SBC FINMART LIMITED</t>
  </si>
  <si>
    <t>eClerx Services Limited</t>
  </si>
  <si>
    <t>ECLERX SERVICES LIMITED BUYBACK 2020</t>
  </si>
  <si>
    <t>Gujarat Min. Dev. Corpn</t>
  </si>
  <si>
    <t>ADROIT FINANCIAL SERVICES PVT LTD</t>
  </si>
  <si>
    <t>Indiabulls Hsg Fin Ltd</t>
  </si>
  <si>
    <t>TOWER RESEARCH CAPITAL MARKETS INDIA PRIVATE LIMITED</t>
  </si>
  <si>
    <t>IIFL Securities Limited</t>
  </si>
  <si>
    <t>AGRO TRADE SOLUTIONS</t>
  </si>
  <si>
    <t>SRTRANS-RE</t>
  </si>
  <si>
    <t>Shriram Transport RE</t>
  </si>
  <si>
    <t>BNP PARIBAS ARBITRAGE</t>
  </si>
  <si>
    <t>Ujaas Energy Limited</t>
  </si>
  <si>
    <t>CHIRAG NARENDRA MODH</t>
  </si>
  <si>
    <t>PALLAS FINCAP PRIVATE LIMITED</t>
  </si>
  <si>
    <t>BLACKROCK FUND ADVISORS A/C ISHARES CORE EMERGING MARKETS MAURITIUS CO</t>
  </si>
  <si>
    <t>SVA FAMILY WELFARE TRUST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</si>
</sst>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2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44034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44034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88" t="s">
        <v>16</v>
      </c>
      <c r="B9" s="590" t="s">
        <v>17</v>
      </c>
      <c r="C9" s="590" t="s">
        <v>18</v>
      </c>
      <c r="D9" s="274" t="s">
        <v>19</v>
      </c>
      <c r="E9" s="274" t="s">
        <v>20</v>
      </c>
      <c r="F9" s="585" t="s">
        <v>21</v>
      </c>
      <c r="G9" s="586"/>
      <c r="H9" s="587"/>
      <c r="I9" s="585" t="s">
        <v>22</v>
      </c>
      <c r="J9" s="586"/>
      <c r="K9" s="587"/>
      <c r="L9" s="274"/>
      <c r="M9" s="281"/>
      <c r="N9" s="281"/>
      <c r="O9" s="281"/>
    </row>
    <row r="10" spans="1:15" ht="59.25" customHeight="1">
      <c r="A10" s="589"/>
      <c r="B10" s="591" t="s">
        <v>17</v>
      </c>
      <c r="C10" s="591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22815.75</v>
      </c>
      <c r="E11" s="303">
        <v>22742.483333333334</v>
      </c>
      <c r="F11" s="315">
        <v>22585.266666666666</v>
      </c>
      <c r="G11" s="315">
        <v>22354.783333333333</v>
      </c>
      <c r="H11" s="315">
        <v>22197.566666666666</v>
      </c>
      <c r="I11" s="315">
        <v>22972.966666666667</v>
      </c>
      <c r="J11" s="315">
        <v>23130.183333333334</v>
      </c>
      <c r="K11" s="315">
        <v>23360.666666666668</v>
      </c>
      <c r="L11" s="302">
        <v>22899.7</v>
      </c>
      <c r="M11" s="302">
        <v>22512</v>
      </c>
      <c r="N11" s="319">
        <v>1740925</v>
      </c>
      <c r="O11" s="320">
        <v>3.6372836456178469E-2</v>
      </c>
    </row>
    <row r="12" spans="1:15" ht="15">
      <c r="A12" s="277">
        <v>2</v>
      </c>
      <c r="B12" s="392" t="s">
        <v>34</v>
      </c>
      <c r="C12" s="277" t="s">
        <v>36</v>
      </c>
      <c r="D12" s="316">
        <v>11170.55</v>
      </c>
      <c r="E12" s="316">
        <v>11150.849999999999</v>
      </c>
      <c r="F12" s="317">
        <v>11116.799999999997</v>
      </c>
      <c r="G12" s="317">
        <v>11063.05</v>
      </c>
      <c r="H12" s="317">
        <v>11028.999999999998</v>
      </c>
      <c r="I12" s="317">
        <v>11204.599999999997</v>
      </c>
      <c r="J12" s="317">
        <v>11238.65</v>
      </c>
      <c r="K12" s="317">
        <v>11292.399999999996</v>
      </c>
      <c r="L12" s="304">
        <v>11184.9</v>
      </c>
      <c r="M12" s="304">
        <v>11097.1</v>
      </c>
      <c r="N12" s="319">
        <v>13287675</v>
      </c>
      <c r="O12" s="320">
        <v>2.4785405242821777E-2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1385.3</v>
      </c>
      <c r="E13" s="316">
        <v>1392.4166666666667</v>
      </c>
      <c r="F13" s="317">
        <v>1360.5333333333335</v>
      </c>
      <c r="G13" s="317">
        <v>1335.7666666666669</v>
      </c>
      <c r="H13" s="317">
        <v>1303.8833333333337</v>
      </c>
      <c r="I13" s="317">
        <v>1417.1833333333334</v>
      </c>
      <c r="J13" s="317">
        <v>1449.0666666666666</v>
      </c>
      <c r="K13" s="317">
        <v>1473.8333333333333</v>
      </c>
      <c r="L13" s="304">
        <v>1424.3</v>
      </c>
      <c r="M13" s="304">
        <v>1367.65</v>
      </c>
      <c r="N13" s="319">
        <v>2577000</v>
      </c>
      <c r="O13" s="320">
        <v>4.9908331635771033E-2</v>
      </c>
    </row>
    <row r="14" spans="1:15" ht="15">
      <c r="A14" s="277">
        <v>4</v>
      </c>
      <c r="B14" s="392" t="s">
        <v>39</v>
      </c>
      <c r="C14" s="277" t="s">
        <v>40</v>
      </c>
      <c r="D14" s="316">
        <v>166.9</v>
      </c>
      <c r="E14" s="316">
        <v>164.65</v>
      </c>
      <c r="F14" s="317">
        <v>161.5</v>
      </c>
      <c r="G14" s="317">
        <v>156.1</v>
      </c>
      <c r="H14" s="317">
        <v>152.94999999999999</v>
      </c>
      <c r="I14" s="317">
        <v>170.05</v>
      </c>
      <c r="J14" s="317">
        <v>173.20000000000005</v>
      </c>
      <c r="K14" s="317">
        <v>178.60000000000002</v>
      </c>
      <c r="L14" s="304">
        <v>167.8</v>
      </c>
      <c r="M14" s="304">
        <v>159.25</v>
      </c>
      <c r="N14" s="319">
        <v>20144000</v>
      </c>
      <c r="O14" s="320">
        <v>-7.4604924660051447E-2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316</v>
      </c>
      <c r="E15" s="316">
        <v>318.9666666666667</v>
      </c>
      <c r="F15" s="317">
        <v>312.33333333333337</v>
      </c>
      <c r="G15" s="317">
        <v>308.66666666666669</v>
      </c>
      <c r="H15" s="317">
        <v>302.03333333333336</v>
      </c>
      <c r="I15" s="317">
        <v>322.63333333333338</v>
      </c>
      <c r="J15" s="317">
        <v>329.26666666666671</v>
      </c>
      <c r="K15" s="317">
        <v>332.93333333333339</v>
      </c>
      <c r="L15" s="304">
        <v>325.60000000000002</v>
      </c>
      <c r="M15" s="304">
        <v>315.3</v>
      </c>
      <c r="N15" s="319">
        <v>31902500</v>
      </c>
      <c r="O15" s="320">
        <v>6.3086507373235554E-3</v>
      </c>
    </row>
    <row r="16" spans="1:15" ht="15">
      <c r="A16" s="277">
        <v>6</v>
      </c>
      <c r="B16" s="392" t="s">
        <v>44</v>
      </c>
      <c r="C16" s="277" t="s">
        <v>45</v>
      </c>
      <c r="D16" s="316">
        <v>707.05</v>
      </c>
      <c r="E16" s="316">
        <v>711</v>
      </c>
      <c r="F16" s="317">
        <v>697.65</v>
      </c>
      <c r="G16" s="317">
        <v>688.25</v>
      </c>
      <c r="H16" s="317">
        <v>674.9</v>
      </c>
      <c r="I16" s="317">
        <v>720.4</v>
      </c>
      <c r="J16" s="317">
        <v>733.74999999999989</v>
      </c>
      <c r="K16" s="317">
        <v>743.15</v>
      </c>
      <c r="L16" s="304">
        <v>724.35</v>
      </c>
      <c r="M16" s="304">
        <v>701.6</v>
      </c>
      <c r="N16" s="319">
        <v>1670000</v>
      </c>
      <c r="O16" s="320">
        <v>8.4415584415584416E-2</v>
      </c>
    </row>
    <row r="17" spans="1:15" ht="15">
      <c r="A17" s="277">
        <v>7</v>
      </c>
      <c r="B17" s="392" t="s">
        <v>37</v>
      </c>
      <c r="C17" s="277" t="s">
        <v>46</v>
      </c>
      <c r="D17" s="316">
        <v>205.2</v>
      </c>
      <c r="E17" s="316">
        <v>204.20000000000002</v>
      </c>
      <c r="F17" s="317">
        <v>200.60000000000002</v>
      </c>
      <c r="G17" s="317">
        <v>196</v>
      </c>
      <c r="H17" s="317">
        <v>192.4</v>
      </c>
      <c r="I17" s="317">
        <v>208.80000000000004</v>
      </c>
      <c r="J17" s="317">
        <v>212.4</v>
      </c>
      <c r="K17" s="317">
        <v>217.00000000000006</v>
      </c>
      <c r="L17" s="304">
        <v>207.8</v>
      </c>
      <c r="M17" s="304">
        <v>199.6</v>
      </c>
      <c r="N17" s="319">
        <v>17577000</v>
      </c>
      <c r="O17" s="320">
        <v>-3.9508196721311478E-2</v>
      </c>
    </row>
    <row r="18" spans="1:15" ht="15">
      <c r="A18" s="277">
        <v>8</v>
      </c>
      <c r="B18" s="392" t="s">
        <v>39</v>
      </c>
      <c r="C18" s="277" t="s">
        <v>47</v>
      </c>
      <c r="D18" s="316">
        <v>1496.7</v>
      </c>
      <c r="E18" s="316">
        <v>1503.0666666666666</v>
      </c>
      <c r="F18" s="317">
        <v>1486.6833333333332</v>
      </c>
      <c r="G18" s="317">
        <v>1476.6666666666665</v>
      </c>
      <c r="H18" s="317">
        <v>1460.2833333333331</v>
      </c>
      <c r="I18" s="317">
        <v>1513.0833333333333</v>
      </c>
      <c r="J18" s="317">
        <v>1529.4666666666665</v>
      </c>
      <c r="K18" s="317">
        <v>1539.4833333333333</v>
      </c>
      <c r="L18" s="304">
        <v>1519.45</v>
      </c>
      <c r="M18" s="304">
        <v>1493.05</v>
      </c>
      <c r="N18" s="319">
        <v>959500</v>
      </c>
      <c r="O18" s="320">
        <v>-4.5273631840796018E-2</v>
      </c>
    </row>
    <row r="19" spans="1:15" ht="15">
      <c r="A19" s="277">
        <v>9</v>
      </c>
      <c r="B19" s="392" t="s">
        <v>44</v>
      </c>
      <c r="C19" s="277" t="s">
        <v>48</v>
      </c>
      <c r="D19" s="316">
        <v>110.45</v>
      </c>
      <c r="E19" s="316">
        <v>111.08333333333333</v>
      </c>
      <c r="F19" s="317">
        <v>109.41666666666666</v>
      </c>
      <c r="G19" s="317">
        <v>108.38333333333333</v>
      </c>
      <c r="H19" s="317">
        <v>106.71666666666665</v>
      </c>
      <c r="I19" s="317">
        <v>112.11666666666666</v>
      </c>
      <c r="J19" s="317">
        <v>113.78333333333332</v>
      </c>
      <c r="K19" s="317">
        <v>114.81666666666666</v>
      </c>
      <c r="L19" s="304">
        <v>112.75</v>
      </c>
      <c r="M19" s="304">
        <v>110.05</v>
      </c>
      <c r="N19" s="319">
        <v>12145000</v>
      </c>
      <c r="O19" s="320">
        <v>1.1240632805995004E-2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52.7</v>
      </c>
      <c r="E20" s="316">
        <v>52.65</v>
      </c>
      <c r="F20" s="317">
        <v>52</v>
      </c>
      <c r="G20" s="317">
        <v>51.300000000000004</v>
      </c>
      <c r="H20" s="317">
        <v>50.650000000000006</v>
      </c>
      <c r="I20" s="317">
        <v>53.349999999999994</v>
      </c>
      <c r="J20" s="317">
        <v>53.999999999999986</v>
      </c>
      <c r="K20" s="317">
        <v>54.699999999999989</v>
      </c>
      <c r="L20" s="304">
        <v>53.3</v>
      </c>
      <c r="M20" s="304">
        <v>51.95</v>
      </c>
      <c r="N20" s="319">
        <v>42741000</v>
      </c>
      <c r="O20" s="320">
        <v>-2.101281781886951E-3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1728.3</v>
      </c>
      <c r="E21" s="316">
        <v>1741.1666666666667</v>
      </c>
      <c r="F21" s="317">
        <v>1711.0333333333335</v>
      </c>
      <c r="G21" s="317">
        <v>1693.7666666666669</v>
      </c>
      <c r="H21" s="317">
        <v>1663.6333333333337</v>
      </c>
      <c r="I21" s="317">
        <v>1758.4333333333334</v>
      </c>
      <c r="J21" s="317">
        <v>1788.5666666666666</v>
      </c>
      <c r="K21" s="317">
        <v>1805.8333333333333</v>
      </c>
      <c r="L21" s="304">
        <v>1771.3</v>
      </c>
      <c r="M21" s="304">
        <v>1723.9</v>
      </c>
      <c r="N21" s="319">
        <v>5641500</v>
      </c>
      <c r="O21" s="320">
        <v>-1.8937813021702839E-2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803.55</v>
      </c>
      <c r="E22" s="316">
        <v>811.7833333333333</v>
      </c>
      <c r="F22" s="317">
        <v>792.86666666666656</v>
      </c>
      <c r="G22" s="317">
        <v>782.18333333333328</v>
      </c>
      <c r="H22" s="317">
        <v>763.26666666666654</v>
      </c>
      <c r="I22" s="317">
        <v>822.46666666666658</v>
      </c>
      <c r="J22" s="317">
        <v>841.38333333333333</v>
      </c>
      <c r="K22" s="317">
        <v>852.06666666666661</v>
      </c>
      <c r="L22" s="304">
        <v>830.7</v>
      </c>
      <c r="M22" s="304">
        <v>801.1</v>
      </c>
      <c r="N22" s="319">
        <v>13074100</v>
      </c>
      <c r="O22" s="320">
        <v>9.738955823293172E-3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447</v>
      </c>
      <c r="E23" s="316">
        <v>445.8</v>
      </c>
      <c r="F23" s="317">
        <v>439.70000000000005</v>
      </c>
      <c r="G23" s="317">
        <v>432.40000000000003</v>
      </c>
      <c r="H23" s="317">
        <v>426.30000000000007</v>
      </c>
      <c r="I23" s="317">
        <v>453.1</v>
      </c>
      <c r="J23" s="317">
        <v>459.20000000000005</v>
      </c>
      <c r="K23" s="317">
        <v>466.5</v>
      </c>
      <c r="L23" s="304">
        <v>451.9</v>
      </c>
      <c r="M23" s="304">
        <v>438.5</v>
      </c>
      <c r="N23" s="319">
        <v>60950400</v>
      </c>
      <c r="O23" s="320">
        <v>3.6296492767225019E-2</v>
      </c>
    </row>
    <row r="24" spans="1:15" ht="15">
      <c r="A24" s="277">
        <v>14</v>
      </c>
      <c r="B24" s="392" t="s">
        <v>44</v>
      </c>
      <c r="C24" s="277" t="s">
        <v>56</v>
      </c>
      <c r="D24" s="316">
        <v>3015.95</v>
      </c>
      <c r="E24" s="316">
        <v>3026.2166666666667</v>
      </c>
      <c r="F24" s="317">
        <v>2987.4333333333334</v>
      </c>
      <c r="G24" s="317">
        <v>2958.9166666666665</v>
      </c>
      <c r="H24" s="317">
        <v>2920.1333333333332</v>
      </c>
      <c r="I24" s="317">
        <v>3054.7333333333336</v>
      </c>
      <c r="J24" s="317">
        <v>3093.5166666666673</v>
      </c>
      <c r="K24" s="317">
        <v>3122.0333333333338</v>
      </c>
      <c r="L24" s="304">
        <v>3065</v>
      </c>
      <c r="M24" s="304">
        <v>2997.7</v>
      </c>
      <c r="N24" s="319">
        <v>1621250</v>
      </c>
      <c r="O24" s="320">
        <v>3.0935808197989174E-3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6400.75</v>
      </c>
      <c r="E25" s="316">
        <v>6494.75</v>
      </c>
      <c r="F25" s="317">
        <v>6256.35</v>
      </c>
      <c r="G25" s="317">
        <v>6111.9500000000007</v>
      </c>
      <c r="H25" s="317">
        <v>5873.5500000000011</v>
      </c>
      <c r="I25" s="317">
        <v>6639.15</v>
      </c>
      <c r="J25" s="317">
        <v>6877.5499999999993</v>
      </c>
      <c r="K25" s="317">
        <v>7021.9499999999989</v>
      </c>
      <c r="L25" s="304">
        <v>6733.15</v>
      </c>
      <c r="M25" s="304">
        <v>6350.35</v>
      </c>
      <c r="N25" s="319">
        <v>854625</v>
      </c>
      <c r="O25" s="320">
        <v>2.5652565256525654E-2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3271.3</v>
      </c>
      <c r="E26" s="316">
        <v>3329.5</v>
      </c>
      <c r="F26" s="317">
        <v>3149.6</v>
      </c>
      <c r="G26" s="317">
        <v>3027.9</v>
      </c>
      <c r="H26" s="317">
        <v>2848</v>
      </c>
      <c r="I26" s="317">
        <v>3451.2</v>
      </c>
      <c r="J26" s="317">
        <v>3631.0999999999995</v>
      </c>
      <c r="K26" s="317">
        <v>3752.7999999999997</v>
      </c>
      <c r="L26" s="304">
        <v>3509.4</v>
      </c>
      <c r="M26" s="304">
        <v>3207.8</v>
      </c>
      <c r="N26" s="319">
        <v>8459000</v>
      </c>
      <c r="O26" s="320">
        <v>0.23538646902040966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1253.1500000000001</v>
      </c>
      <c r="E27" s="316">
        <v>1263.6666666666667</v>
      </c>
      <c r="F27" s="317">
        <v>1237.5833333333335</v>
      </c>
      <c r="G27" s="317">
        <v>1222.0166666666667</v>
      </c>
      <c r="H27" s="317">
        <v>1195.9333333333334</v>
      </c>
      <c r="I27" s="317">
        <v>1279.2333333333336</v>
      </c>
      <c r="J27" s="317">
        <v>1305.3166666666671</v>
      </c>
      <c r="K27" s="317">
        <v>1320.8833333333337</v>
      </c>
      <c r="L27" s="304">
        <v>1289.75</v>
      </c>
      <c r="M27" s="304">
        <v>1248.0999999999999</v>
      </c>
      <c r="N27" s="319">
        <v>1880000</v>
      </c>
      <c r="O27" s="320">
        <v>-1.3848090642047839E-2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354.65</v>
      </c>
      <c r="E28" s="316">
        <v>354.98333333333335</v>
      </c>
      <c r="F28" s="317">
        <v>352.36666666666667</v>
      </c>
      <c r="G28" s="317">
        <v>350.08333333333331</v>
      </c>
      <c r="H28" s="317">
        <v>347.46666666666664</v>
      </c>
      <c r="I28" s="317">
        <v>357.26666666666671</v>
      </c>
      <c r="J28" s="317">
        <v>359.88333333333338</v>
      </c>
      <c r="K28" s="317">
        <v>362.16666666666674</v>
      </c>
      <c r="L28" s="304">
        <v>357.6</v>
      </c>
      <c r="M28" s="304">
        <v>352.7</v>
      </c>
      <c r="N28" s="319">
        <v>9869400</v>
      </c>
      <c r="O28" s="320">
        <v>-2.0017873100983019E-2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49.65</v>
      </c>
      <c r="E29" s="316">
        <v>49.483333333333327</v>
      </c>
      <c r="F29" s="317">
        <v>48.916666666666657</v>
      </c>
      <c r="G29" s="317">
        <v>48.18333333333333</v>
      </c>
      <c r="H29" s="317">
        <v>47.61666666666666</v>
      </c>
      <c r="I29" s="317">
        <v>50.216666666666654</v>
      </c>
      <c r="J29" s="317">
        <v>50.783333333333331</v>
      </c>
      <c r="K29" s="317">
        <v>51.516666666666652</v>
      </c>
      <c r="L29" s="304">
        <v>50.05</v>
      </c>
      <c r="M29" s="304">
        <v>48.75</v>
      </c>
      <c r="N29" s="319">
        <v>48322600</v>
      </c>
      <c r="O29" s="320">
        <v>-6.741951795044665E-3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1305.7</v>
      </c>
      <c r="E30" s="316">
        <v>1307.8666666666666</v>
      </c>
      <c r="F30" s="317">
        <v>1291.9333333333332</v>
      </c>
      <c r="G30" s="317">
        <v>1278.1666666666665</v>
      </c>
      <c r="H30" s="317">
        <v>1262.2333333333331</v>
      </c>
      <c r="I30" s="317">
        <v>1321.6333333333332</v>
      </c>
      <c r="J30" s="317">
        <v>1337.5666666666666</v>
      </c>
      <c r="K30" s="317">
        <v>1351.3333333333333</v>
      </c>
      <c r="L30" s="304">
        <v>1323.8</v>
      </c>
      <c r="M30" s="304">
        <v>1294.0999999999999</v>
      </c>
      <c r="N30" s="319">
        <v>2263800</v>
      </c>
      <c r="O30" s="320">
        <v>1.7552533992583438E-2</v>
      </c>
    </row>
    <row r="31" spans="1:15" ht="15">
      <c r="A31" s="277">
        <v>21</v>
      </c>
      <c r="B31" s="392" t="s">
        <v>64</v>
      </c>
      <c r="C31" s="277" t="s">
        <v>65</v>
      </c>
      <c r="D31" s="316">
        <v>99.55</v>
      </c>
      <c r="E31" s="316">
        <v>99.25</v>
      </c>
      <c r="F31" s="317">
        <v>97.25</v>
      </c>
      <c r="G31" s="317">
        <v>94.95</v>
      </c>
      <c r="H31" s="317">
        <v>92.95</v>
      </c>
      <c r="I31" s="317">
        <v>101.55</v>
      </c>
      <c r="J31" s="317">
        <v>103.55</v>
      </c>
      <c r="K31" s="317">
        <v>105.85</v>
      </c>
      <c r="L31" s="304">
        <v>101.25</v>
      </c>
      <c r="M31" s="304">
        <v>96.95</v>
      </c>
      <c r="N31" s="319">
        <v>26752000</v>
      </c>
      <c r="O31" s="320">
        <v>-1.4184397163120568E-3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518.9</v>
      </c>
      <c r="E32" s="316">
        <v>522.9666666666667</v>
      </c>
      <c r="F32" s="317">
        <v>513.68333333333339</v>
      </c>
      <c r="G32" s="317">
        <v>508.4666666666667</v>
      </c>
      <c r="H32" s="317">
        <v>499.18333333333339</v>
      </c>
      <c r="I32" s="317">
        <v>528.18333333333339</v>
      </c>
      <c r="J32" s="317">
        <v>537.4666666666667</v>
      </c>
      <c r="K32" s="317">
        <v>542.68333333333339</v>
      </c>
      <c r="L32" s="304">
        <v>532.25</v>
      </c>
      <c r="M32" s="304">
        <v>517.75</v>
      </c>
      <c r="N32" s="319">
        <v>4428600</v>
      </c>
      <c r="O32" s="320">
        <v>1.7951959544879898E-2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385.15</v>
      </c>
      <c r="E33" s="316">
        <v>384.41666666666669</v>
      </c>
      <c r="F33" s="317">
        <v>381.33333333333337</v>
      </c>
      <c r="G33" s="317">
        <v>377.51666666666671</v>
      </c>
      <c r="H33" s="317">
        <v>374.43333333333339</v>
      </c>
      <c r="I33" s="317">
        <v>388.23333333333335</v>
      </c>
      <c r="J33" s="317">
        <v>391.31666666666672</v>
      </c>
      <c r="K33" s="317">
        <v>395.13333333333333</v>
      </c>
      <c r="L33" s="304">
        <v>387.5</v>
      </c>
      <c r="M33" s="304">
        <v>380.6</v>
      </c>
      <c r="N33" s="319">
        <v>6099000</v>
      </c>
      <c r="O33" s="320">
        <v>-1.0223953261927946E-2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569.75</v>
      </c>
      <c r="E34" s="316">
        <v>574.41666666666663</v>
      </c>
      <c r="F34" s="317">
        <v>563.83333333333326</v>
      </c>
      <c r="G34" s="317">
        <v>557.91666666666663</v>
      </c>
      <c r="H34" s="317">
        <v>547.33333333333326</v>
      </c>
      <c r="I34" s="317">
        <v>580.33333333333326</v>
      </c>
      <c r="J34" s="317">
        <v>590.91666666666652</v>
      </c>
      <c r="K34" s="317">
        <v>596.83333333333326</v>
      </c>
      <c r="L34" s="304">
        <v>585</v>
      </c>
      <c r="M34" s="304">
        <v>568.5</v>
      </c>
      <c r="N34" s="319">
        <v>82954416</v>
      </c>
      <c r="O34" s="320">
        <v>6.1514974630685641E-3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38.1</v>
      </c>
      <c r="E35" s="316">
        <v>38.15</v>
      </c>
      <c r="F35" s="317">
        <v>37.5</v>
      </c>
      <c r="G35" s="317">
        <v>36.9</v>
      </c>
      <c r="H35" s="317">
        <v>36.25</v>
      </c>
      <c r="I35" s="317">
        <v>38.75</v>
      </c>
      <c r="J35" s="317">
        <v>39.399999999999991</v>
      </c>
      <c r="K35" s="317">
        <v>40</v>
      </c>
      <c r="L35" s="304">
        <v>38.799999999999997</v>
      </c>
      <c r="M35" s="304">
        <v>37.549999999999997</v>
      </c>
      <c r="N35" s="319">
        <v>57918000</v>
      </c>
      <c r="O35" s="320">
        <v>-4.6334716459197789E-2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427.9</v>
      </c>
      <c r="E36" s="316">
        <v>429.43333333333334</v>
      </c>
      <c r="F36" s="317">
        <v>424.16666666666669</v>
      </c>
      <c r="G36" s="317">
        <v>420.43333333333334</v>
      </c>
      <c r="H36" s="317">
        <v>415.16666666666669</v>
      </c>
      <c r="I36" s="317">
        <v>433.16666666666669</v>
      </c>
      <c r="J36" s="317">
        <v>438.43333333333334</v>
      </c>
      <c r="K36" s="317">
        <v>442.16666666666669</v>
      </c>
      <c r="L36" s="304">
        <v>434.7</v>
      </c>
      <c r="M36" s="304">
        <v>425.7</v>
      </c>
      <c r="N36" s="319">
        <v>15893000</v>
      </c>
      <c r="O36" s="320">
        <v>1.2009373169302871E-2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13223.9</v>
      </c>
      <c r="E37" s="316">
        <v>13263.800000000001</v>
      </c>
      <c r="F37" s="317">
        <v>13050.100000000002</v>
      </c>
      <c r="G37" s="317">
        <v>12876.300000000001</v>
      </c>
      <c r="H37" s="317">
        <v>12662.600000000002</v>
      </c>
      <c r="I37" s="317">
        <v>13437.600000000002</v>
      </c>
      <c r="J37" s="317">
        <v>13651.300000000003</v>
      </c>
      <c r="K37" s="317">
        <v>13825.100000000002</v>
      </c>
      <c r="L37" s="304">
        <v>13477.5</v>
      </c>
      <c r="M37" s="304">
        <v>13090</v>
      </c>
      <c r="N37" s="319">
        <v>108150</v>
      </c>
      <c r="O37" s="320">
        <v>-1.187756966651439E-2</v>
      </c>
    </row>
    <row r="38" spans="1:15" ht="15">
      <c r="A38" s="277">
        <v>28</v>
      </c>
      <c r="B38" s="392" t="s">
        <v>73</v>
      </c>
      <c r="C38" s="277" t="s">
        <v>74</v>
      </c>
      <c r="D38" s="316">
        <v>465.9</v>
      </c>
      <c r="E38" s="316">
        <v>461.36666666666662</v>
      </c>
      <c r="F38" s="317">
        <v>441.03333333333325</v>
      </c>
      <c r="G38" s="317">
        <v>416.16666666666663</v>
      </c>
      <c r="H38" s="317">
        <v>395.83333333333326</v>
      </c>
      <c r="I38" s="317">
        <v>486.23333333333323</v>
      </c>
      <c r="J38" s="317">
        <v>506.56666666666661</v>
      </c>
      <c r="K38" s="317">
        <v>531.43333333333317</v>
      </c>
      <c r="L38" s="304">
        <v>481.7</v>
      </c>
      <c r="M38" s="304">
        <v>436.5</v>
      </c>
      <c r="N38" s="319">
        <v>23949000</v>
      </c>
      <c r="O38" s="320">
        <v>0.18868935942106674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3897.45</v>
      </c>
      <c r="E39" s="316">
        <v>3934.0333333333333</v>
      </c>
      <c r="F39" s="317">
        <v>3854.4166666666665</v>
      </c>
      <c r="G39" s="317">
        <v>3811.3833333333332</v>
      </c>
      <c r="H39" s="317">
        <v>3731.7666666666664</v>
      </c>
      <c r="I39" s="317">
        <v>3977.0666666666666</v>
      </c>
      <c r="J39" s="317">
        <v>4056.6833333333334</v>
      </c>
      <c r="K39" s="317">
        <v>4099.7166666666672</v>
      </c>
      <c r="L39" s="304">
        <v>4013.65</v>
      </c>
      <c r="M39" s="304">
        <v>3891</v>
      </c>
      <c r="N39" s="319">
        <v>1558200</v>
      </c>
      <c r="O39" s="320">
        <v>-3.3374689826302727E-2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365.65</v>
      </c>
      <c r="E40" s="316">
        <v>369.15000000000003</v>
      </c>
      <c r="F40" s="317">
        <v>360.05000000000007</v>
      </c>
      <c r="G40" s="317">
        <v>354.45000000000005</v>
      </c>
      <c r="H40" s="317">
        <v>345.35000000000008</v>
      </c>
      <c r="I40" s="317">
        <v>374.75000000000006</v>
      </c>
      <c r="J40" s="317">
        <v>383.85000000000008</v>
      </c>
      <c r="K40" s="317">
        <v>389.45000000000005</v>
      </c>
      <c r="L40" s="304">
        <v>378.25</v>
      </c>
      <c r="M40" s="304">
        <v>363.55</v>
      </c>
      <c r="N40" s="319">
        <v>9739400</v>
      </c>
      <c r="O40" s="320">
        <v>9.1178481878276731E-3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104.95</v>
      </c>
      <c r="E41" s="316">
        <v>104.18333333333334</v>
      </c>
      <c r="F41" s="317">
        <v>103.06666666666668</v>
      </c>
      <c r="G41" s="317">
        <v>101.18333333333334</v>
      </c>
      <c r="H41" s="317">
        <v>100.06666666666668</v>
      </c>
      <c r="I41" s="317">
        <v>106.06666666666668</v>
      </c>
      <c r="J41" s="317">
        <v>107.18333333333335</v>
      </c>
      <c r="K41" s="317">
        <v>109.06666666666668</v>
      </c>
      <c r="L41" s="304">
        <v>105.3</v>
      </c>
      <c r="M41" s="304">
        <v>102.3</v>
      </c>
      <c r="N41" s="319">
        <v>10110000</v>
      </c>
      <c r="O41" s="320">
        <v>-0.11857018308631212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306.7</v>
      </c>
      <c r="E42" s="316">
        <v>308.41666666666669</v>
      </c>
      <c r="F42" s="317">
        <v>304.78333333333336</v>
      </c>
      <c r="G42" s="317">
        <v>302.86666666666667</v>
      </c>
      <c r="H42" s="317">
        <v>299.23333333333335</v>
      </c>
      <c r="I42" s="317">
        <v>310.33333333333337</v>
      </c>
      <c r="J42" s="317">
        <v>313.9666666666667</v>
      </c>
      <c r="K42" s="317">
        <v>315.88333333333338</v>
      </c>
      <c r="L42" s="304">
        <v>312.05</v>
      </c>
      <c r="M42" s="304">
        <v>306.5</v>
      </c>
      <c r="N42" s="319">
        <v>2786000</v>
      </c>
      <c r="O42" s="320">
        <v>-3.0214424951267055E-2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210.8</v>
      </c>
      <c r="E43" s="316">
        <v>213.38333333333333</v>
      </c>
      <c r="F43" s="317">
        <v>207.01666666666665</v>
      </c>
      <c r="G43" s="317">
        <v>203.23333333333332</v>
      </c>
      <c r="H43" s="317">
        <v>196.86666666666665</v>
      </c>
      <c r="I43" s="317">
        <v>217.16666666666666</v>
      </c>
      <c r="J43" s="317">
        <v>223.53333333333333</v>
      </c>
      <c r="K43" s="317">
        <v>227.31666666666666</v>
      </c>
      <c r="L43" s="304">
        <v>219.75</v>
      </c>
      <c r="M43" s="304">
        <v>209.6</v>
      </c>
      <c r="N43" s="319">
        <v>6682500</v>
      </c>
      <c r="O43" s="320">
        <v>-2.0520337119824112E-2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665.25</v>
      </c>
      <c r="E44" s="316">
        <v>670.61666666666667</v>
      </c>
      <c r="F44" s="317">
        <v>657.63333333333333</v>
      </c>
      <c r="G44" s="317">
        <v>650.01666666666665</v>
      </c>
      <c r="H44" s="317">
        <v>637.0333333333333</v>
      </c>
      <c r="I44" s="317">
        <v>678.23333333333335</v>
      </c>
      <c r="J44" s="317">
        <v>691.2166666666667</v>
      </c>
      <c r="K44" s="317">
        <v>698.83333333333337</v>
      </c>
      <c r="L44" s="304">
        <v>683.6</v>
      </c>
      <c r="M44" s="304">
        <v>663</v>
      </c>
      <c r="N44" s="319">
        <v>12897300</v>
      </c>
      <c r="O44" s="320">
        <v>5.472788081483734E-3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133.6</v>
      </c>
      <c r="E45" s="316">
        <v>133.55000000000001</v>
      </c>
      <c r="F45" s="317">
        <v>132.35000000000002</v>
      </c>
      <c r="G45" s="317">
        <v>131.10000000000002</v>
      </c>
      <c r="H45" s="317">
        <v>129.90000000000003</v>
      </c>
      <c r="I45" s="317">
        <v>134.80000000000001</v>
      </c>
      <c r="J45" s="317">
        <v>136</v>
      </c>
      <c r="K45" s="317">
        <v>137.25</v>
      </c>
      <c r="L45" s="304">
        <v>134.75</v>
      </c>
      <c r="M45" s="304">
        <v>132.30000000000001</v>
      </c>
      <c r="N45" s="319">
        <v>36929700</v>
      </c>
      <c r="O45" s="320">
        <v>-6.8656716417910451E-3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1418.45</v>
      </c>
      <c r="E46" s="316">
        <v>1429.7666666666664</v>
      </c>
      <c r="F46" s="317">
        <v>1402.7833333333328</v>
      </c>
      <c r="G46" s="317">
        <v>1387.1166666666663</v>
      </c>
      <c r="H46" s="317">
        <v>1360.1333333333328</v>
      </c>
      <c r="I46" s="317">
        <v>1445.4333333333329</v>
      </c>
      <c r="J46" s="317">
        <v>1472.4166666666665</v>
      </c>
      <c r="K46" s="317">
        <v>1488.083333333333</v>
      </c>
      <c r="L46" s="304">
        <v>1456.75</v>
      </c>
      <c r="M46" s="304">
        <v>1414.1</v>
      </c>
      <c r="N46" s="319">
        <v>2673300</v>
      </c>
      <c r="O46" s="320">
        <v>1.8671645772205921E-2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457.5</v>
      </c>
      <c r="E47" s="316">
        <v>457.86666666666662</v>
      </c>
      <c r="F47" s="317">
        <v>448.43333333333322</v>
      </c>
      <c r="G47" s="317">
        <v>439.36666666666662</v>
      </c>
      <c r="H47" s="317">
        <v>429.93333333333322</v>
      </c>
      <c r="I47" s="317">
        <v>466.93333333333322</v>
      </c>
      <c r="J47" s="317">
        <v>476.36666666666662</v>
      </c>
      <c r="K47" s="317">
        <v>485.43333333333322</v>
      </c>
      <c r="L47" s="304">
        <v>467.3</v>
      </c>
      <c r="M47" s="304">
        <v>448.8</v>
      </c>
      <c r="N47" s="319">
        <v>6350469</v>
      </c>
      <c r="O47" s="320">
        <v>-6.8119266055045868E-2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387.7</v>
      </c>
      <c r="E48" s="316">
        <v>390.43333333333334</v>
      </c>
      <c r="F48" s="317">
        <v>382.91666666666669</v>
      </c>
      <c r="G48" s="317">
        <v>378.13333333333333</v>
      </c>
      <c r="H48" s="317">
        <v>370.61666666666667</v>
      </c>
      <c r="I48" s="317">
        <v>395.2166666666667</v>
      </c>
      <c r="J48" s="317">
        <v>402.73333333333335</v>
      </c>
      <c r="K48" s="317">
        <v>407.51666666666671</v>
      </c>
      <c r="L48" s="304">
        <v>397.95</v>
      </c>
      <c r="M48" s="304">
        <v>385.65</v>
      </c>
      <c r="N48" s="319">
        <v>1971600</v>
      </c>
      <c r="O48" s="320">
        <v>-5.4479418886198543E-3</v>
      </c>
    </row>
    <row r="49" spans="1:15" ht="15">
      <c r="A49" s="277">
        <v>39</v>
      </c>
      <c r="B49" s="392" t="s">
        <v>50</v>
      </c>
      <c r="C49" s="277" t="s">
        <v>88</v>
      </c>
      <c r="D49" s="316">
        <v>493.75</v>
      </c>
      <c r="E49" s="316">
        <v>496.7</v>
      </c>
      <c r="F49" s="317">
        <v>489.54999999999995</v>
      </c>
      <c r="G49" s="317">
        <v>485.34999999999997</v>
      </c>
      <c r="H49" s="317">
        <v>478.19999999999993</v>
      </c>
      <c r="I49" s="317">
        <v>500.9</v>
      </c>
      <c r="J49" s="317">
        <v>508.04999999999995</v>
      </c>
      <c r="K49" s="317">
        <v>512.25</v>
      </c>
      <c r="L49" s="304">
        <v>503.85</v>
      </c>
      <c r="M49" s="304">
        <v>492.5</v>
      </c>
      <c r="N49" s="319">
        <v>15212500</v>
      </c>
      <c r="O49" s="320">
        <v>-2.8676771814829987E-3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2284.75</v>
      </c>
      <c r="E50" s="316">
        <v>2297.8166666666666</v>
      </c>
      <c r="F50" s="317">
        <v>2267.6333333333332</v>
      </c>
      <c r="G50" s="317">
        <v>2250.5166666666664</v>
      </c>
      <c r="H50" s="317">
        <v>2220.333333333333</v>
      </c>
      <c r="I50" s="317">
        <v>2314.9333333333334</v>
      </c>
      <c r="J50" s="317">
        <v>2345.1166666666668</v>
      </c>
      <c r="K50" s="317">
        <v>2362.2333333333336</v>
      </c>
      <c r="L50" s="304">
        <v>2328</v>
      </c>
      <c r="M50" s="304">
        <v>2280.6999999999998</v>
      </c>
      <c r="N50" s="319">
        <v>4321200</v>
      </c>
      <c r="O50" s="320">
        <v>-1.8622819767441859E-2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143.6</v>
      </c>
      <c r="E51" s="316">
        <v>144.53333333333333</v>
      </c>
      <c r="F51" s="317">
        <v>141.21666666666667</v>
      </c>
      <c r="G51" s="317">
        <v>138.83333333333334</v>
      </c>
      <c r="H51" s="317">
        <v>135.51666666666668</v>
      </c>
      <c r="I51" s="317">
        <v>146.91666666666666</v>
      </c>
      <c r="J51" s="317">
        <v>150.23333333333332</v>
      </c>
      <c r="K51" s="317">
        <v>152.61666666666665</v>
      </c>
      <c r="L51" s="304">
        <v>147.85</v>
      </c>
      <c r="M51" s="304">
        <v>142.15</v>
      </c>
      <c r="N51" s="319">
        <v>30637200</v>
      </c>
      <c r="O51" s="320">
        <v>-2.7344159245678366E-2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4051.95</v>
      </c>
      <c r="E52" s="316">
        <v>4070.9833333333336</v>
      </c>
      <c r="F52" s="317">
        <v>4002.9666666666672</v>
      </c>
      <c r="G52" s="317">
        <v>3953.9833333333336</v>
      </c>
      <c r="H52" s="317">
        <v>3885.9666666666672</v>
      </c>
      <c r="I52" s="317">
        <v>4119.9666666666672</v>
      </c>
      <c r="J52" s="317">
        <v>4187.9833333333336</v>
      </c>
      <c r="K52" s="317">
        <v>4236.9666666666672</v>
      </c>
      <c r="L52" s="304">
        <v>4139</v>
      </c>
      <c r="M52" s="304">
        <v>4022</v>
      </c>
      <c r="N52" s="319">
        <v>3300000</v>
      </c>
      <c r="O52" s="320">
        <v>-7.8917700112739568E-3</v>
      </c>
    </row>
    <row r="53" spans="1:15" ht="15">
      <c r="A53" s="277">
        <v>43</v>
      </c>
      <c r="B53" s="392" t="s">
        <v>44</v>
      </c>
      <c r="C53" s="277" t="s">
        <v>95</v>
      </c>
      <c r="D53" s="316">
        <v>20152.8</v>
      </c>
      <c r="E53" s="316">
        <v>19909.849999999999</v>
      </c>
      <c r="F53" s="317">
        <v>19553.799999999996</v>
      </c>
      <c r="G53" s="317">
        <v>18954.799999999996</v>
      </c>
      <c r="H53" s="317">
        <v>18598.749999999993</v>
      </c>
      <c r="I53" s="317">
        <v>20508.849999999999</v>
      </c>
      <c r="J53" s="317">
        <v>20864.900000000001</v>
      </c>
      <c r="K53" s="317">
        <v>21463.9</v>
      </c>
      <c r="L53" s="304">
        <v>20265.900000000001</v>
      </c>
      <c r="M53" s="304">
        <v>19310.849999999999</v>
      </c>
      <c r="N53" s="319">
        <v>286650</v>
      </c>
      <c r="O53" s="320">
        <v>-1.59798149705635E-2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57.9</v>
      </c>
      <c r="E54" s="316">
        <v>58.15</v>
      </c>
      <c r="F54" s="317">
        <v>57.099999999999994</v>
      </c>
      <c r="G54" s="317">
        <v>56.3</v>
      </c>
      <c r="H54" s="317">
        <v>55.249999999999993</v>
      </c>
      <c r="I54" s="317">
        <v>58.949999999999996</v>
      </c>
      <c r="J54" s="317">
        <v>59.999999999999993</v>
      </c>
      <c r="K54" s="317">
        <v>60.8</v>
      </c>
      <c r="L54" s="304">
        <v>59.2</v>
      </c>
      <c r="M54" s="304">
        <v>57.35</v>
      </c>
      <c r="N54" s="319">
        <v>11818000</v>
      </c>
      <c r="O54" s="320">
        <v>-6.426735218508997E-4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1171.55</v>
      </c>
      <c r="E55" s="316">
        <v>1160.1833333333332</v>
      </c>
      <c r="F55" s="317">
        <v>1141.5166666666664</v>
      </c>
      <c r="G55" s="317">
        <v>1111.4833333333333</v>
      </c>
      <c r="H55" s="317">
        <v>1092.8166666666666</v>
      </c>
      <c r="I55" s="317">
        <v>1190.2166666666662</v>
      </c>
      <c r="J55" s="317">
        <v>1208.8833333333328</v>
      </c>
      <c r="K55" s="317">
        <v>1238.9166666666661</v>
      </c>
      <c r="L55" s="304">
        <v>1178.8499999999999</v>
      </c>
      <c r="M55" s="304">
        <v>1130.1500000000001</v>
      </c>
      <c r="N55" s="319">
        <v>3388000</v>
      </c>
      <c r="O55" s="320">
        <v>0.14370590419606388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160.9</v>
      </c>
      <c r="E56" s="316">
        <v>160.43333333333334</v>
      </c>
      <c r="F56" s="317">
        <v>158.71666666666667</v>
      </c>
      <c r="G56" s="317">
        <v>156.53333333333333</v>
      </c>
      <c r="H56" s="317">
        <v>154.81666666666666</v>
      </c>
      <c r="I56" s="317">
        <v>162.61666666666667</v>
      </c>
      <c r="J56" s="317">
        <v>164.33333333333337</v>
      </c>
      <c r="K56" s="317">
        <v>166.51666666666668</v>
      </c>
      <c r="L56" s="304">
        <v>162.15</v>
      </c>
      <c r="M56" s="304">
        <v>158.25</v>
      </c>
      <c r="N56" s="319">
        <v>11048400</v>
      </c>
      <c r="O56" s="320">
        <v>-5.7142857142857141E-2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54.6</v>
      </c>
      <c r="E57" s="316">
        <v>54.383333333333326</v>
      </c>
      <c r="F57" s="317">
        <v>54.016666666666652</v>
      </c>
      <c r="G57" s="317">
        <v>53.433333333333323</v>
      </c>
      <c r="H57" s="317">
        <v>53.066666666666649</v>
      </c>
      <c r="I57" s="317">
        <v>54.966666666666654</v>
      </c>
      <c r="J57" s="317">
        <v>55.333333333333329</v>
      </c>
      <c r="K57" s="317">
        <v>55.916666666666657</v>
      </c>
      <c r="L57" s="304">
        <v>54.75</v>
      </c>
      <c r="M57" s="304">
        <v>53.8</v>
      </c>
      <c r="N57" s="319">
        <v>56958500</v>
      </c>
      <c r="O57" s="320">
        <v>-6.8178449681339853E-3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104.25</v>
      </c>
      <c r="E58" s="316">
        <v>103</v>
      </c>
      <c r="F58" s="317">
        <v>101.3</v>
      </c>
      <c r="G58" s="317">
        <v>98.35</v>
      </c>
      <c r="H58" s="317">
        <v>96.649999999999991</v>
      </c>
      <c r="I58" s="317">
        <v>105.95</v>
      </c>
      <c r="J58" s="317">
        <v>107.64999999999999</v>
      </c>
      <c r="K58" s="317">
        <v>110.60000000000001</v>
      </c>
      <c r="L58" s="304">
        <v>104.7</v>
      </c>
      <c r="M58" s="304">
        <v>100.05</v>
      </c>
      <c r="N58" s="319">
        <v>31939600</v>
      </c>
      <c r="O58" s="320">
        <v>-2.1491310035507381E-2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418.2</v>
      </c>
      <c r="E59" s="316">
        <v>419.11666666666662</v>
      </c>
      <c r="F59" s="317">
        <v>413.73333333333323</v>
      </c>
      <c r="G59" s="317">
        <v>409.26666666666659</v>
      </c>
      <c r="H59" s="317">
        <v>403.88333333333321</v>
      </c>
      <c r="I59" s="317">
        <v>423.58333333333326</v>
      </c>
      <c r="J59" s="317">
        <v>428.96666666666658</v>
      </c>
      <c r="K59" s="317">
        <v>433.43333333333328</v>
      </c>
      <c r="L59" s="304">
        <v>424.5</v>
      </c>
      <c r="M59" s="304">
        <v>414.65</v>
      </c>
      <c r="N59" s="319">
        <v>6479100</v>
      </c>
      <c r="O59" s="320">
        <v>-6.1625582944703529E-2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20</v>
      </c>
      <c r="E60" s="316">
        <v>20.016666666666669</v>
      </c>
      <c r="F60" s="317">
        <v>19.833333333333339</v>
      </c>
      <c r="G60" s="317">
        <v>19.666666666666671</v>
      </c>
      <c r="H60" s="317">
        <v>19.483333333333341</v>
      </c>
      <c r="I60" s="317">
        <v>20.183333333333337</v>
      </c>
      <c r="J60" s="317">
        <v>20.366666666666667</v>
      </c>
      <c r="K60" s="317">
        <v>20.533333333333335</v>
      </c>
      <c r="L60" s="304">
        <v>20.2</v>
      </c>
      <c r="M60" s="304">
        <v>19.850000000000001</v>
      </c>
      <c r="N60" s="319">
        <v>115470000</v>
      </c>
      <c r="O60" s="320">
        <v>6.669282071400549E-3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682.1</v>
      </c>
      <c r="E61" s="316">
        <v>688.7166666666667</v>
      </c>
      <c r="F61" s="317">
        <v>672.38333333333344</v>
      </c>
      <c r="G61" s="317">
        <v>662.66666666666674</v>
      </c>
      <c r="H61" s="317">
        <v>646.33333333333348</v>
      </c>
      <c r="I61" s="317">
        <v>698.43333333333339</v>
      </c>
      <c r="J61" s="317">
        <v>714.76666666666665</v>
      </c>
      <c r="K61" s="317">
        <v>724.48333333333335</v>
      </c>
      <c r="L61" s="304">
        <v>705.05</v>
      </c>
      <c r="M61" s="304">
        <v>679</v>
      </c>
      <c r="N61" s="319">
        <v>7106000</v>
      </c>
      <c r="O61" s="320">
        <v>1.4128728414442701E-2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900.7</v>
      </c>
      <c r="E62" s="316">
        <v>903.98333333333323</v>
      </c>
      <c r="F62" s="317">
        <v>882.96666666666647</v>
      </c>
      <c r="G62" s="317">
        <v>865.23333333333323</v>
      </c>
      <c r="H62" s="317">
        <v>844.21666666666647</v>
      </c>
      <c r="I62" s="317">
        <v>921.71666666666647</v>
      </c>
      <c r="J62" s="317">
        <v>942.73333333333312</v>
      </c>
      <c r="K62" s="317">
        <v>960.46666666666647</v>
      </c>
      <c r="L62" s="304">
        <v>925</v>
      </c>
      <c r="M62" s="304">
        <v>886.25</v>
      </c>
      <c r="N62" s="319">
        <v>334750</v>
      </c>
      <c r="O62" s="320">
        <v>-1.3409961685823755E-2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604.6</v>
      </c>
      <c r="E63" s="316">
        <v>608.53333333333342</v>
      </c>
      <c r="F63" s="317">
        <v>599.26666666666688</v>
      </c>
      <c r="G63" s="317">
        <v>593.93333333333351</v>
      </c>
      <c r="H63" s="317">
        <v>584.66666666666697</v>
      </c>
      <c r="I63" s="317">
        <v>613.86666666666679</v>
      </c>
      <c r="J63" s="317">
        <v>623.13333333333344</v>
      </c>
      <c r="K63" s="317">
        <v>628.4666666666667</v>
      </c>
      <c r="L63" s="304">
        <v>617.79999999999995</v>
      </c>
      <c r="M63" s="304">
        <v>603.20000000000005</v>
      </c>
      <c r="N63" s="319">
        <v>19206150</v>
      </c>
      <c r="O63" s="320">
        <v>5.5707535438945539E-3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581.5</v>
      </c>
      <c r="E64" s="316">
        <v>590.19999999999993</v>
      </c>
      <c r="F64" s="317">
        <v>571.54999999999984</v>
      </c>
      <c r="G64" s="317">
        <v>561.59999999999991</v>
      </c>
      <c r="H64" s="317">
        <v>542.94999999999982</v>
      </c>
      <c r="I64" s="317">
        <v>600.14999999999986</v>
      </c>
      <c r="J64" s="317">
        <v>618.79999999999995</v>
      </c>
      <c r="K64" s="317">
        <v>628.74999999999989</v>
      </c>
      <c r="L64" s="304">
        <v>608.85</v>
      </c>
      <c r="M64" s="304">
        <v>580.25</v>
      </c>
      <c r="N64" s="319">
        <v>5828000</v>
      </c>
      <c r="O64" s="320">
        <v>3.480113636363636E-2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653.20000000000005</v>
      </c>
      <c r="E65" s="316">
        <v>652.40000000000009</v>
      </c>
      <c r="F65" s="317">
        <v>644.20000000000016</v>
      </c>
      <c r="G65" s="317">
        <v>635.20000000000005</v>
      </c>
      <c r="H65" s="317">
        <v>627.00000000000011</v>
      </c>
      <c r="I65" s="317">
        <v>661.4000000000002</v>
      </c>
      <c r="J65" s="317">
        <v>669.6</v>
      </c>
      <c r="K65" s="317">
        <v>678.60000000000025</v>
      </c>
      <c r="L65" s="304">
        <v>660.6</v>
      </c>
      <c r="M65" s="304">
        <v>643.4</v>
      </c>
      <c r="N65" s="319">
        <v>22750000</v>
      </c>
      <c r="O65" s="320">
        <v>1.5307716338644174E-2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1888.65</v>
      </c>
      <c r="E66" s="316">
        <v>1869.7</v>
      </c>
      <c r="F66" s="317">
        <v>1835.8500000000001</v>
      </c>
      <c r="G66" s="317">
        <v>1783.0500000000002</v>
      </c>
      <c r="H66" s="317">
        <v>1749.2000000000003</v>
      </c>
      <c r="I66" s="317">
        <v>1922.5</v>
      </c>
      <c r="J66" s="317">
        <v>1956.35</v>
      </c>
      <c r="K66" s="317">
        <v>2009.1499999999999</v>
      </c>
      <c r="L66" s="304">
        <v>1903.55</v>
      </c>
      <c r="M66" s="304">
        <v>1816.9</v>
      </c>
      <c r="N66" s="319">
        <v>29527200</v>
      </c>
      <c r="O66" s="320">
        <v>-2.6447788417692658E-3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1139.5</v>
      </c>
      <c r="E67" s="316">
        <v>1142.8999999999999</v>
      </c>
      <c r="F67" s="317">
        <v>1130.0499999999997</v>
      </c>
      <c r="G67" s="317">
        <v>1120.5999999999999</v>
      </c>
      <c r="H67" s="317">
        <v>1107.7499999999998</v>
      </c>
      <c r="I67" s="317">
        <v>1152.3499999999997</v>
      </c>
      <c r="J67" s="317">
        <v>1165.1999999999996</v>
      </c>
      <c r="K67" s="317">
        <v>1174.6499999999996</v>
      </c>
      <c r="L67" s="304">
        <v>1155.75</v>
      </c>
      <c r="M67" s="304">
        <v>1133.45</v>
      </c>
      <c r="N67" s="319">
        <v>42212500</v>
      </c>
      <c r="O67" s="320">
        <v>-4.6157287731159277E-2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627</v>
      </c>
      <c r="E68" s="316">
        <v>620.63333333333333</v>
      </c>
      <c r="F68" s="317">
        <v>607.66666666666663</v>
      </c>
      <c r="G68" s="317">
        <v>588.33333333333326</v>
      </c>
      <c r="H68" s="317">
        <v>575.36666666666656</v>
      </c>
      <c r="I68" s="317">
        <v>639.9666666666667</v>
      </c>
      <c r="J68" s="317">
        <v>652.93333333333339</v>
      </c>
      <c r="K68" s="317">
        <v>672.26666666666677</v>
      </c>
      <c r="L68" s="304">
        <v>633.6</v>
      </c>
      <c r="M68" s="304">
        <v>601.29999999999995</v>
      </c>
      <c r="N68" s="319">
        <v>12212200</v>
      </c>
      <c r="O68" s="320">
        <v>-2.6396562308164517E-2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2833.3</v>
      </c>
      <c r="E69" s="316">
        <v>2837.5333333333328</v>
      </c>
      <c r="F69" s="317">
        <v>2817.4666666666658</v>
      </c>
      <c r="G69" s="317">
        <v>2801.6333333333328</v>
      </c>
      <c r="H69" s="317">
        <v>2781.5666666666657</v>
      </c>
      <c r="I69" s="317">
        <v>2853.3666666666659</v>
      </c>
      <c r="J69" s="317">
        <v>2873.4333333333334</v>
      </c>
      <c r="K69" s="317">
        <v>2889.266666666666</v>
      </c>
      <c r="L69" s="304">
        <v>2857.6</v>
      </c>
      <c r="M69" s="304">
        <v>2821.7</v>
      </c>
      <c r="N69" s="319">
        <v>2339100</v>
      </c>
      <c r="O69" s="320">
        <v>-2.0969362129583124E-2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160.69999999999999</v>
      </c>
      <c r="E70" s="316">
        <v>160.66666666666666</v>
      </c>
      <c r="F70" s="317">
        <v>158.18333333333331</v>
      </c>
      <c r="G70" s="317">
        <v>155.66666666666666</v>
      </c>
      <c r="H70" s="317">
        <v>153.18333333333331</v>
      </c>
      <c r="I70" s="317">
        <v>163.18333333333331</v>
      </c>
      <c r="J70" s="317">
        <v>165.66666666666666</v>
      </c>
      <c r="K70" s="317">
        <v>168.18333333333331</v>
      </c>
      <c r="L70" s="304">
        <v>163.15</v>
      </c>
      <c r="M70" s="304">
        <v>158.15</v>
      </c>
      <c r="N70" s="319">
        <v>37792700</v>
      </c>
      <c r="O70" s="320">
        <v>1.8660176170607324E-2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234.85</v>
      </c>
      <c r="E71" s="316">
        <v>232.23333333333335</v>
      </c>
      <c r="F71" s="317">
        <v>225.91666666666669</v>
      </c>
      <c r="G71" s="317">
        <v>216.98333333333335</v>
      </c>
      <c r="H71" s="317">
        <v>210.66666666666669</v>
      </c>
      <c r="I71" s="317">
        <v>241.16666666666669</v>
      </c>
      <c r="J71" s="317">
        <v>247.48333333333335</v>
      </c>
      <c r="K71" s="317">
        <v>256.41666666666669</v>
      </c>
      <c r="L71" s="304">
        <v>238.55</v>
      </c>
      <c r="M71" s="304">
        <v>223.3</v>
      </c>
      <c r="N71" s="319">
        <v>23827500</v>
      </c>
      <c r="O71" s="320">
        <v>-4.5305244082002492E-4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2312.6999999999998</v>
      </c>
      <c r="E72" s="316">
        <v>2316.9</v>
      </c>
      <c r="F72" s="317">
        <v>2289.9</v>
      </c>
      <c r="G72" s="317">
        <v>2267.1</v>
      </c>
      <c r="H72" s="317">
        <v>2240.1</v>
      </c>
      <c r="I72" s="317">
        <v>2339.7000000000003</v>
      </c>
      <c r="J72" s="317">
        <v>2366.7000000000003</v>
      </c>
      <c r="K72" s="317">
        <v>2389.5000000000005</v>
      </c>
      <c r="L72" s="304">
        <v>2343.9</v>
      </c>
      <c r="M72" s="304">
        <v>2294.1</v>
      </c>
      <c r="N72" s="319">
        <v>16824600</v>
      </c>
      <c r="O72" s="320">
        <v>3.8786396977106022E-2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225.3</v>
      </c>
      <c r="E73" s="316">
        <v>228.10000000000002</v>
      </c>
      <c r="F73" s="317">
        <v>220.80000000000004</v>
      </c>
      <c r="G73" s="317">
        <v>216.3</v>
      </c>
      <c r="H73" s="317">
        <v>209.00000000000003</v>
      </c>
      <c r="I73" s="317">
        <v>232.60000000000005</v>
      </c>
      <c r="J73" s="317">
        <v>239.9</v>
      </c>
      <c r="K73" s="317">
        <v>244.40000000000006</v>
      </c>
      <c r="L73" s="304">
        <v>235.4</v>
      </c>
      <c r="M73" s="304">
        <v>223.6</v>
      </c>
      <c r="N73" s="319">
        <v>12790600</v>
      </c>
      <c r="O73" s="320">
        <v>2.7390438247011952E-2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379.9</v>
      </c>
      <c r="E74" s="316">
        <v>377.15000000000003</v>
      </c>
      <c r="F74" s="317">
        <v>373.25000000000006</v>
      </c>
      <c r="G74" s="317">
        <v>366.6</v>
      </c>
      <c r="H74" s="317">
        <v>362.70000000000005</v>
      </c>
      <c r="I74" s="317">
        <v>383.80000000000007</v>
      </c>
      <c r="J74" s="317">
        <v>387.70000000000005</v>
      </c>
      <c r="K74" s="317">
        <v>394.35000000000008</v>
      </c>
      <c r="L74" s="304">
        <v>381.05</v>
      </c>
      <c r="M74" s="304">
        <v>370.5</v>
      </c>
      <c r="N74" s="319">
        <v>113947625</v>
      </c>
      <c r="O74" s="320">
        <v>8.0281227572952529E-3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444.25</v>
      </c>
      <c r="E75" s="316">
        <v>438.83333333333331</v>
      </c>
      <c r="F75" s="317">
        <v>429.76666666666665</v>
      </c>
      <c r="G75" s="317">
        <v>415.28333333333336</v>
      </c>
      <c r="H75" s="317">
        <v>406.2166666666667</v>
      </c>
      <c r="I75" s="317">
        <v>453.31666666666661</v>
      </c>
      <c r="J75" s="317">
        <v>462.38333333333333</v>
      </c>
      <c r="K75" s="317">
        <v>476.86666666666656</v>
      </c>
      <c r="L75" s="304">
        <v>447.9</v>
      </c>
      <c r="M75" s="304">
        <v>424.35</v>
      </c>
      <c r="N75" s="319">
        <v>8353500</v>
      </c>
      <c r="O75" s="320">
        <v>1.1809593023255814E-2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8.35</v>
      </c>
      <c r="E76" s="316">
        <v>8.5</v>
      </c>
      <c r="F76" s="317">
        <v>8.1</v>
      </c>
      <c r="G76" s="317">
        <v>7.85</v>
      </c>
      <c r="H76" s="317">
        <v>7.4499999999999993</v>
      </c>
      <c r="I76" s="317">
        <v>8.75</v>
      </c>
      <c r="J76" s="317">
        <v>9.1499999999999986</v>
      </c>
      <c r="K76" s="317">
        <v>9.4</v>
      </c>
      <c r="L76" s="304">
        <v>8.9</v>
      </c>
      <c r="M76" s="304">
        <v>8.25</v>
      </c>
      <c r="N76" s="319">
        <v>299740000</v>
      </c>
      <c r="O76" s="320">
        <v>-1.1085450346420323E-2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27.05</v>
      </c>
      <c r="E77" s="316">
        <v>27.166666666666668</v>
      </c>
      <c r="F77" s="317">
        <v>26.733333333333334</v>
      </c>
      <c r="G77" s="317">
        <v>26.416666666666668</v>
      </c>
      <c r="H77" s="317">
        <v>25.983333333333334</v>
      </c>
      <c r="I77" s="317">
        <v>27.483333333333334</v>
      </c>
      <c r="J77" s="317">
        <v>27.916666666666664</v>
      </c>
      <c r="K77" s="317">
        <v>28.233333333333334</v>
      </c>
      <c r="L77" s="304">
        <v>27.6</v>
      </c>
      <c r="M77" s="304">
        <v>26.85</v>
      </c>
      <c r="N77" s="319">
        <v>142728000</v>
      </c>
      <c r="O77" s="320">
        <v>3.5423845623707789E-2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406.4</v>
      </c>
      <c r="E78" s="316">
        <v>411.13333333333327</v>
      </c>
      <c r="F78" s="317">
        <v>400.56666666666655</v>
      </c>
      <c r="G78" s="317">
        <v>394.73333333333329</v>
      </c>
      <c r="H78" s="317">
        <v>384.16666666666657</v>
      </c>
      <c r="I78" s="317">
        <v>416.96666666666653</v>
      </c>
      <c r="J78" s="317">
        <v>427.53333333333325</v>
      </c>
      <c r="K78" s="317">
        <v>433.3666666666665</v>
      </c>
      <c r="L78" s="304">
        <v>421.7</v>
      </c>
      <c r="M78" s="304">
        <v>405.3</v>
      </c>
      <c r="N78" s="319">
        <v>10888625</v>
      </c>
      <c r="O78" s="320">
        <v>5.5444488871118219E-2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968.25</v>
      </c>
      <c r="E79" s="316">
        <v>973.91666666666663</v>
      </c>
      <c r="F79" s="317">
        <v>958.33333333333326</v>
      </c>
      <c r="G79" s="317">
        <v>948.41666666666663</v>
      </c>
      <c r="H79" s="317">
        <v>932.83333333333326</v>
      </c>
      <c r="I79" s="317">
        <v>983.83333333333326</v>
      </c>
      <c r="J79" s="317">
        <v>999.41666666666652</v>
      </c>
      <c r="K79" s="317">
        <v>1009.3333333333333</v>
      </c>
      <c r="L79" s="304">
        <v>989.5</v>
      </c>
      <c r="M79" s="304">
        <v>964</v>
      </c>
      <c r="N79" s="319">
        <v>3000500</v>
      </c>
      <c r="O79" s="320">
        <v>2.5111035189613939E-2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524.95000000000005</v>
      </c>
      <c r="E80" s="316">
        <v>528.69999999999993</v>
      </c>
      <c r="F80" s="317">
        <v>517.49999999999989</v>
      </c>
      <c r="G80" s="317">
        <v>510.04999999999995</v>
      </c>
      <c r="H80" s="317">
        <v>498.84999999999991</v>
      </c>
      <c r="I80" s="317">
        <v>536.14999999999986</v>
      </c>
      <c r="J80" s="317">
        <v>547.34999999999991</v>
      </c>
      <c r="K80" s="317">
        <v>554.79999999999984</v>
      </c>
      <c r="L80" s="304">
        <v>539.9</v>
      </c>
      <c r="M80" s="304">
        <v>521.25</v>
      </c>
      <c r="N80" s="319">
        <v>30664800</v>
      </c>
      <c r="O80" s="320">
        <v>-3.5095928872250818E-3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199.2</v>
      </c>
      <c r="E81" s="316">
        <v>200.58333333333334</v>
      </c>
      <c r="F81" s="317">
        <v>196.11666666666667</v>
      </c>
      <c r="G81" s="317">
        <v>193.03333333333333</v>
      </c>
      <c r="H81" s="317">
        <v>188.56666666666666</v>
      </c>
      <c r="I81" s="317">
        <v>203.66666666666669</v>
      </c>
      <c r="J81" s="317">
        <v>208.13333333333333</v>
      </c>
      <c r="K81" s="317">
        <v>211.2166666666667</v>
      </c>
      <c r="L81" s="304">
        <v>205.05</v>
      </c>
      <c r="M81" s="304">
        <v>197.5</v>
      </c>
      <c r="N81" s="319">
        <v>13680800</v>
      </c>
      <c r="O81" s="320">
        <v>5.9707638459954703E-3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940.45</v>
      </c>
      <c r="E82" s="316">
        <v>940.5</v>
      </c>
      <c r="F82" s="317">
        <v>931</v>
      </c>
      <c r="G82" s="317">
        <v>921.55</v>
      </c>
      <c r="H82" s="317">
        <v>912.05</v>
      </c>
      <c r="I82" s="317">
        <v>949.95</v>
      </c>
      <c r="J82" s="317">
        <v>959.45</v>
      </c>
      <c r="K82" s="317">
        <v>968.90000000000009</v>
      </c>
      <c r="L82" s="304">
        <v>950</v>
      </c>
      <c r="M82" s="304">
        <v>931.05</v>
      </c>
      <c r="N82" s="319">
        <v>53361600</v>
      </c>
      <c r="O82" s="320">
        <v>-2.4567868737387033E-2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93.65</v>
      </c>
      <c r="E83" s="316">
        <v>92.116666666666674</v>
      </c>
      <c r="F83" s="317">
        <v>89.383333333333354</v>
      </c>
      <c r="G83" s="317">
        <v>85.116666666666674</v>
      </c>
      <c r="H83" s="317">
        <v>82.383333333333354</v>
      </c>
      <c r="I83" s="317">
        <v>96.383333333333354</v>
      </c>
      <c r="J83" s="317">
        <v>99.116666666666674</v>
      </c>
      <c r="K83" s="317">
        <v>103.38333333333335</v>
      </c>
      <c r="L83" s="304">
        <v>94.85</v>
      </c>
      <c r="M83" s="304">
        <v>87.85</v>
      </c>
      <c r="N83" s="319">
        <v>54104400</v>
      </c>
      <c r="O83" s="320">
        <v>-4.2662632375189108E-2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193.05</v>
      </c>
      <c r="E84" s="316">
        <v>193.15</v>
      </c>
      <c r="F84" s="317">
        <v>191.85000000000002</v>
      </c>
      <c r="G84" s="317">
        <v>190.65</v>
      </c>
      <c r="H84" s="317">
        <v>189.35000000000002</v>
      </c>
      <c r="I84" s="317">
        <v>194.35000000000002</v>
      </c>
      <c r="J84" s="317">
        <v>195.65000000000003</v>
      </c>
      <c r="K84" s="317">
        <v>196.85000000000002</v>
      </c>
      <c r="L84" s="304">
        <v>194.45</v>
      </c>
      <c r="M84" s="304">
        <v>191.95</v>
      </c>
      <c r="N84" s="319">
        <v>93004800</v>
      </c>
      <c r="O84" s="320">
        <v>2.10433866151414E-2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179.4</v>
      </c>
      <c r="E85" s="316">
        <v>178.38333333333335</v>
      </c>
      <c r="F85" s="317">
        <v>176.06666666666672</v>
      </c>
      <c r="G85" s="317">
        <v>172.73333333333338</v>
      </c>
      <c r="H85" s="317">
        <v>170.41666666666674</v>
      </c>
      <c r="I85" s="317">
        <v>181.7166666666667</v>
      </c>
      <c r="J85" s="317">
        <v>184.03333333333336</v>
      </c>
      <c r="K85" s="317">
        <v>187.36666666666667</v>
      </c>
      <c r="L85" s="304">
        <v>180.7</v>
      </c>
      <c r="M85" s="304">
        <v>175.05</v>
      </c>
      <c r="N85" s="319">
        <v>21705000</v>
      </c>
      <c r="O85" s="320">
        <v>0.14841269841269841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210.75</v>
      </c>
      <c r="E86" s="316">
        <v>208.98333333333335</v>
      </c>
      <c r="F86" s="317">
        <v>206.26666666666671</v>
      </c>
      <c r="G86" s="317">
        <v>201.78333333333336</v>
      </c>
      <c r="H86" s="317">
        <v>199.06666666666672</v>
      </c>
      <c r="I86" s="317">
        <v>213.4666666666667</v>
      </c>
      <c r="J86" s="317">
        <v>216.18333333333334</v>
      </c>
      <c r="K86" s="317">
        <v>220.66666666666669</v>
      </c>
      <c r="L86" s="304">
        <v>211.7</v>
      </c>
      <c r="M86" s="304">
        <v>204.5</v>
      </c>
      <c r="N86" s="319">
        <v>45063000</v>
      </c>
      <c r="O86" s="320">
        <v>7.0596753756109335E-3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1748.5</v>
      </c>
      <c r="E87" s="316">
        <v>1756.6166666666668</v>
      </c>
      <c r="F87" s="317">
        <v>1727.2333333333336</v>
      </c>
      <c r="G87" s="317">
        <v>1705.9666666666667</v>
      </c>
      <c r="H87" s="317">
        <v>1676.5833333333335</v>
      </c>
      <c r="I87" s="317">
        <v>1777.8833333333337</v>
      </c>
      <c r="J87" s="317">
        <v>1807.2666666666669</v>
      </c>
      <c r="K87" s="317">
        <v>1828.5333333333338</v>
      </c>
      <c r="L87" s="304">
        <v>1786</v>
      </c>
      <c r="M87" s="304">
        <v>1735.35</v>
      </c>
      <c r="N87" s="319">
        <v>2106500</v>
      </c>
      <c r="O87" s="320">
        <v>1.6650579150579152E-2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373.9</v>
      </c>
      <c r="E88" s="316">
        <v>374.5333333333333</v>
      </c>
      <c r="F88" s="317">
        <v>370.36666666666662</v>
      </c>
      <c r="G88" s="317">
        <v>366.83333333333331</v>
      </c>
      <c r="H88" s="317">
        <v>362.66666666666663</v>
      </c>
      <c r="I88" s="317">
        <v>378.06666666666661</v>
      </c>
      <c r="J88" s="317">
        <v>382.23333333333335</v>
      </c>
      <c r="K88" s="317">
        <v>385.76666666666659</v>
      </c>
      <c r="L88" s="304">
        <v>378.7</v>
      </c>
      <c r="M88" s="304">
        <v>371</v>
      </c>
      <c r="N88" s="319">
        <v>1437800</v>
      </c>
      <c r="O88" s="320">
        <v>-7.7294685990338162E-3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1362.5</v>
      </c>
      <c r="E89" s="316">
        <v>1350.1666666666667</v>
      </c>
      <c r="F89" s="317">
        <v>1333.3333333333335</v>
      </c>
      <c r="G89" s="317">
        <v>1304.1666666666667</v>
      </c>
      <c r="H89" s="317">
        <v>1287.3333333333335</v>
      </c>
      <c r="I89" s="317">
        <v>1379.3333333333335</v>
      </c>
      <c r="J89" s="317">
        <v>1396.166666666667</v>
      </c>
      <c r="K89" s="317">
        <v>1425.3333333333335</v>
      </c>
      <c r="L89" s="304">
        <v>1367</v>
      </c>
      <c r="M89" s="304">
        <v>1321</v>
      </c>
      <c r="N89" s="319">
        <v>9698800</v>
      </c>
      <c r="O89" s="320">
        <v>3.3518166018372919E-3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62.8</v>
      </c>
      <c r="E90" s="316">
        <v>62.933333333333337</v>
      </c>
      <c r="F90" s="317">
        <v>62.366666666666674</v>
      </c>
      <c r="G90" s="317">
        <v>61.933333333333337</v>
      </c>
      <c r="H90" s="317">
        <v>61.366666666666674</v>
      </c>
      <c r="I90" s="317">
        <v>63.366666666666674</v>
      </c>
      <c r="J90" s="317">
        <v>63.933333333333337</v>
      </c>
      <c r="K90" s="317">
        <v>64.366666666666674</v>
      </c>
      <c r="L90" s="304">
        <v>63.5</v>
      </c>
      <c r="M90" s="304">
        <v>62.5</v>
      </c>
      <c r="N90" s="319">
        <v>32952800</v>
      </c>
      <c r="O90" s="320">
        <v>-3.3506182688472275E-2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270.55</v>
      </c>
      <c r="E91" s="316">
        <v>272</v>
      </c>
      <c r="F91" s="317">
        <v>267.5</v>
      </c>
      <c r="G91" s="317">
        <v>264.45</v>
      </c>
      <c r="H91" s="317">
        <v>259.95</v>
      </c>
      <c r="I91" s="317">
        <v>275.05</v>
      </c>
      <c r="J91" s="317">
        <v>279.55</v>
      </c>
      <c r="K91" s="317">
        <v>282.60000000000002</v>
      </c>
      <c r="L91" s="304">
        <v>276.5</v>
      </c>
      <c r="M91" s="304">
        <v>268.95</v>
      </c>
      <c r="N91" s="319">
        <v>10356000</v>
      </c>
      <c r="O91" s="320">
        <v>7.3929961089494161E-3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941.8</v>
      </c>
      <c r="E92" s="316">
        <v>936.41666666666663</v>
      </c>
      <c r="F92" s="317">
        <v>927.73333333333323</v>
      </c>
      <c r="G92" s="317">
        <v>913.66666666666663</v>
      </c>
      <c r="H92" s="317">
        <v>904.98333333333323</v>
      </c>
      <c r="I92" s="317">
        <v>950.48333333333323</v>
      </c>
      <c r="J92" s="317">
        <v>959.16666666666663</v>
      </c>
      <c r="K92" s="317">
        <v>973.23333333333323</v>
      </c>
      <c r="L92" s="304">
        <v>945.1</v>
      </c>
      <c r="M92" s="304">
        <v>922.35</v>
      </c>
      <c r="N92" s="319">
        <v>10367500</v>
      </c>
      <c r="O92" s="320">
        <v>3.2198006790055855E-2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852.6</v>
      </c>
      <c r="E93" s="316">
        <v>857.35</v>
      </c>
      <c r="F93" s="317">
        <v>843.30000000000007</v>
      </c>
      <c r="G93" s="317">
        <v>834</v>
      </c>
      <c r="H93" s="317">
        <v>819.95</v>
      </c>
      <c r="I93" s="317">
        <v>866.65000000000009</v>
      </c>
      <c r="J93" s="317">
        <v>880.7</v>
      </c>
      <c r="K93" s="317">
        <v>890.00000000000011</v>
      </c>
      <c r="L93" s="304">
        <v>871.4</v>
      </c>
      <c r="M93" s="304">
        <v>848.05</v>
      </c>
      <c r="N93" s="319">
        <v>9364450</v>
      </c>
      <c r="O93" s="320">
        <v>2.7896995708154508E-2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590.25</v>
      </c>
      <c r="E94" s="316">
        <v>591.68333333333328</v>
      </c>
      <c r="F94" s="317">
        <v>585.86666666666656</v>
      </c>
      <c r="G94" s="317">
        <v>581.48333333333323</v>
      </c>
      <c r="H94" s="317">
        <v>575.66666666666652</v>
      </c>
      <c r="I94" s="317">
        <v>596.06666666666661</v>
      </c>
      <c r="J94" s="317">
        <v>601.88333333333344</v>
      </c>
      <c r="K94" s="317">
        <v>606.26666666666665</v>
      </c>
      <c r="L94" s="304">
        <v>597.5</v>
      </c>
      <c r="M94" s="304">
        <v>587.29999999999995</v>
      </c>
      <c r="N94" s="319">
        <v>16524200</v>
      </c>
      <c r="O94" s="320">
        <v>-1.9847201461551237E-2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215</v>
      </c>
      <c r="E95" s="316">
        <v>217.75</v>
      </c>
      <c r="F95" s="317">
        <v>210.5</v>
      </c>
      <c r="G95" s="317">
        <v>206</v>
      </c>
      <c r="H95" s="317">
        <v>198.75</v>
      </c>
      <c r="I95" s="317">
        <v>222.25</v>
      </c>
      <c r="J95" s="317">
        <v>229.5</v>
      </c>
      <c r="K95" s="317">
        <v>234</v>
      </c>
      <c r="L95" s="304">
        <v>225</v>
      </c>
      <c r="M95" s="304">
        <v>213.25</v>
      </c>
      <c r="N95" s="319">
        <v>18194400</v>
      </c>
      <c r="O95" s="320">
        <v>-0.16780328498703295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166.6</v>
      </c>
      <c r="E96" s="316">
        <v>166.99999999999997</v>
      </c>
      <c r="F96" s="317">
        <v>164.79999999999995</v>
      </c>
      <c r="G96" s="317">
        <v>162.99999999999997</v>
      </c>
      <c r="H96" s="317">
        <v>160.79999999999995</v>
      </c>
      <c r="I96" s="317">
        <v>168.79999999999995</v>
      </c>
      <c r="J96" s="317">
        <v>170.99999999999994</v>
      </c>
      <c r="K96" s="317">
        <v>172.79999999999995</v>
      </c>
      <c r="L96" s="304">
        <v>169.2</v>
      </c>
      <c r="M96" s="304">
        <v>165.2</v>
      </c>
      <c r="N96" s="319">
        <v>18660000</v>
      </c>
      <c r="O96" s="320">
        <v>-4.1011409189022512E-2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354.3</v>
      </c>
      <c r="E97" s="316">
        <v>355.73333333333329</v>
      </c>
      <c r="F97" s="317">
        <v>350.96666666666658</v>
      </c>
      <c r="G97" s="317">
        <v>347.63333333333327</v>
      </c>
      <c r="H97" s="317">
        <v>342.86666666666656</v>
      </c>
      <c r="I97" s="317">
        <v>359.06666666666661</v>
      </c>
      <c r="J97" s="317">
        <v>363.83333333333337</v>
      </c>
      <c r="K97" s="317">
        <v>367.16666666666663</v>
      </c>
      <c r="L97" s="304">
        <v>360.5</v>
      </c>
      <c r="M97" s="304">
        <v>352.4</v>
      </c>
      <c r="N97" s="319">
        <v>11686000</v>
      </c>
      <c r="O97" s="320">
        <v>3.4159292035398227E-2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6140.15</v>
      </c>
      <c r="E98" s="316">
        <v>6072.2166666666672</v>
      </c>
      <c r="F98" s="317">
        <v>5979.4333333333343</v>
      </c>
      <c r="G98" s="317">
        <v>5818.7166666666672</v>
      </c>
      <c r="H98" s="317">
        <v>5725.9333333333343</v>
      </c>
      <c r="I98" s="317">
        <v>6232.9333333333343</v>
      </c>
      <c r="J98" s="317">
        <v>6325.7166666666672</v>
      </c>
      <c r="K98" s="317">
        <v>6486.4333333333343</v>
      </c>
      <c r="L98" s="304">
        <v>6165</v>
      </c>
      <c r="M98" s="304">
        <v>5911.5</v>
      </c>
      <c r="N98" s="319">
        <v>2725500</v>
      </c>
      <c r="O98" s="320">
        <v>1.1955593509820665E-2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594.1</v>
      </c>
      <c r="E99" s="316">
        <v>597.30000000000007</v>
      </c>
      <c r="F99" s="317">
        <v>589.75000000000011</v>
      </c>
      <c r="G99" s="317">
        <v>585.40000000000009</v>
      </c>
      <c r="H99" s="317">
        <v>577.85000000000014</v>
      </c>
      <c r="I99" s="317">
        <v>601.65000000000009</v>
      </c>
      <c r="J99" s="317">
        <v>609.20000000000005</v>
      </c>
      <c r="K99" s="317">
        <v>613.55000000000007</v>
      </c>
      <c r="L99" s="304">
        <v>604.85</v>
      </c>
      <c r="M99" s="304">
        <v>592.95000000000005</v>
      </c>
      <c r="N99" s="319">
        <v>16882500</v>
      </c>
      <c r="O99" s="320">
        <v>2.3005565862708722E-3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570.20000000000005</v>
      </c>
      <c r="E100" s="316">
        <v>570.1</v>
      </c>
      <c r="F100" s="317">
        <v>562.20000000000005</v>
      </c>
      <c r="G100" s="317">
        <v>554.20000000000005</v>
      </c>
      <c r="H100" s="317">
        <v>546.30000000000007</v>
      </c>
      <c r="I100" s="317">
        <v>578.1</v>
      </c>
      <c r="J100" s="317">
        <v>585.99999999999989</v>
      </c>
      <c r="K100" s="317">
        <v>594</v>
      </c>
      <c r="L100" s="304">
        <v>578</v>
      </c>
      <c r="M100" s="304">
        <v>562.1</v>
      </c>
      <c r="N100" s="319">
        <v>1682200</v>
      </c>
      <c r="O100" s="320">
        <v>5.7189542483660129E-2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1002.35</v>
      </c>
      <c r="E101" s="316">
        <v>1001.5333333333334</v>
      </c>
      <c r="F101" s="317">
        <v>987.11666666666679</v>
      </c>
      <c r="G101" s="317">
        <v>971.88333333333333</v>
      </c>
      <c r="H101" s="317">
        <v>957.4666666666667</v>
      </c>
      <c r="I101" s="317">
        <v>1016.7666666666669</v>
      </c>
      <c r="J101" s="317">
        <v>1031.1833333333336</v>
      </c>
      <c r="K101" s="317">
        <v>1046.416666666667</v>
      </c>
      <c r="L101" s="304">
        <v>1015.95</v>
      </c>
      <c r="M101" s="304">
        <v>986.3</v>
      </c>
      <c r="N101" s="319">
        <v>1013400</v>
      </c>
      <c r="O101" s="320">
        <v>2.7997565429093121E-2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1013.35</v>
      </c>
      <c r="E102" s="316">
        <v>1023.5833333333334</v>
      </c>
      <c r="F102" s="317">
        <v>999.9666666666667</v>
      </c>
      <c r="G102" s="317">
        <v>986.58333333333337</v>
      </c>
      <c r="H102" s="317">
        <v>962.9666666666667</v>
      </c>
      <c r="I102" s="317">
        <v>1036.9666666666667</v>
      </c>
      <c r="J102" s="317">
        <v>1060.5833333333333</v>
      </c>
      <c r="K102" s="317">
        <v>1073.9666666666667</v>
      </c>
      <c r="L102" s="304">
        <v>1047.2</v>
      </c>
      <c r="M102" s="304">
        <v>1010.2</v>
      </c>
      <c r="N102" s="319">
        <v>1561600</v>
      </c>
      <c r="O102" s="320">
        <v>1.0875194199896427E-2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97.6</v>
      </c>
      <c r="E103" s="316">
        <v>96.666666666666671</v>
      </c>
      <c r="F103" s="317">
        <v>95.183333333333337</v>
      </c>
      <c r="G103" s="317">
        <v>92.766666666666666</v>
      </c>
      <c r="H103" s="317">
        <v>91.283333333333331</v>
      </c>
      <c r="I103" s="317">
        <v>99.083333333333343</v>
      </c>
      <c r="J103" s="317">
        <v>100.56666666666666</v>
      </c>
      <c r="K103" s="317">
        <v>102.98333333333335</v>
      </c>
      <c r="L103" s="304">
        <v>98.15</v>
      </c>
      <c r="M103" s="304">
        <v>94.25</v>
      </c>
      <c r="N103" s="319">
        <v>27272000</v>
      </c>
      <c r="O103" s="320">
        <v>2.5733401955738548E-3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65831.649999999994</v>
      </c>
      <c r="E104" s="316">
        <v>65811.249999999985</v>
      </c>
      <c r="F104" s="317">
        <v>65455.549999999974</v>
      </c>
      <c r="G104" s="317">
        <v>65079.44999999999</v>
      </c>
      <c r="H104" s="317">
        <v>64723.749999999978</v>
      </c>
      <c r="I104" s="317">
        <v>66187.349999999977</v>
      </c>
      <c r="J104" s="317">
        <v>66543.049999999988</v>
      </c>
      <c r="K104" s="317">
        <v>66919.149999999965</v>
      </c>
      <c r="L104" s="304">
        <v>66166.95</v>
      </c>
      <c r="M104" s="304">
        <v>65435.15</v>
      </c>
      <c r="N104" s="319">
        <v>17670</v>
      </c>
      <c r="O104" s="320">
        <v>-6.7453625632377737E-3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1233.6500000000001</v>
      </c>
      <c r="E105" s="316">
        <v>1233.9333333333334</v>
      </c>
      <c r="F105" s="317">
        <v>1211.3666666666668</v>
      </c>
      <c r="G105" s="317">
        <v>1189.0833333333335</v>
      </c>
      <c r="H105" s="317">
        <v>1166.5166666666669</v>
      </c>
      <c r="I105" s="317">
        <v>1256.2166666666667</v>
      </c>
      <c r="J105" s="317">
        <v>1278.7833333333333</v>
      </c>
      <c r="K105" s="317">
        <v>1301.0666666666666</v>
      </c>
      <c r="L105" s="304">
        <v>1256.5</v>
      </c>
      <c r="M105" s="304">
        <v>1211.6500000000001</v>
      </c>
      <c r="N105" s="319">
        <v>3425250</v>
      </c>
      <c r="O105" s="320">
        <v>-0.10713587487781036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33.85</v>
      </c>
      <c r="E106" s="316">
        <v>33.916666666666664</v>
      </c>
      <c r="F106" s="317">
        <v>33.43333333333333</v>
      </c>
      <c r="G106" s="317">
        <v>33.016666666666666</v>
      </c>
      <c r="H106" s="317">
        <v>32.533333333333331</v>
      </c>
      <c r="I106" s="317">
        <v>34.333333333333329</v>
      </c>
      <c r="J106" s="317">
        <v>34.816666666666663</v>
      </c>
      <c r="K106" s="317">
        <v>35.233333333333327</v>
      </c>
      <c r="L106" s="304">
        <v>34.4</v>
      </c>
      <c r="M106" s="304">
        <v>33.5</v>
      </c>
      <c r="N106" s="319">
        <v>41072000</v>
      </c>
      <c r="O106" s="320">
        <v>-2.6983487716472011E-2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3218.45</v>
      </c>
      <c r="E107" s="316">
        <v>3246.2999999999997</v>
      </c>
      <c r="F107" s="317">
        <v>3176.0999999999995</v>
      </c>
      <c r="G107" s="317">
        <v>3133.7499999999995</v>
      </c>
      <c r="H107" s="317">
        <v>3063.5499999999993</v>
      </c>
      <c r="I107" s="317">
        <v>3288.6499999999996</v>
      </c>
      <c r="J107" s="317">
        <v>3358.8499999999995</v>
      </c>
      <c r="K107" s="317">
        <v>3401.2</v>
      </c>
      <c r="L107" s="304">
        <v>3316.5</v>
      </c>
      <c r="M107" s="304">
        <v>3203.95</v>
      </c>
      <c r="N107" s="319">
        <v>810250</v>
      </c>
      <c r="O107" s="320">
        <v>-6.742261722341404E-3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32.4</v>
      </c>
      <c r="E108" s="316">
        <v>32.733333333333334</v>
      </c>
      <c r="F108" s="317">
        <v>31.866666666666667</v>
      </c>
      <c r="G108" s="317">
        <v>31.333333333333336</v>
      </c>
      <c r="H108" s="317">
        <v>30.466666666666669</v>
      </c>
      <c r="I108" s="317">
        <v>33.266666666666666</v>
      </c>
      <c r="J108" s="317">
        <v>34.13333333333334</v>
      </c>
      <c r="K108" s="317">
        <v>34.666666666666664</v>
      </c>
      <c r="L108" s="304">
        <v>33.6</v>
      </c>
      <c r="M108" s="304">
        <v>32.200000000000003</v>
      </c>
      <c r="N108" s="319">
        <v>21231000</v>
      </c>
      <c r="O108" s="320">
        <v>-3.8973384030418251E-2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17346.400000000001</v>
      </c>
      <c r="E109" s="316">
        <v>17383.8</v>
      </c>
      <c r="F109" s="317">
        <v>17217.599999999999</v>
      </c>
      <c r="G109" s="317">
        <v>17088.8</v>
      </c>
      <c r="H109" s="317">
        <v>16922.599999999999</v>
      </c>
      <c r="I109" s="317">
        <v>17512.599999999999</v>
      </c>
      <c r="J109" s="317">
        <v>17678.800000000003</v>
      </c>
      <c r="K109" s="317">
        <v>17807.599999999999</v>
      </c>
      <c r="L109" s="304">
        <v>17550</v>
      </c>
      <c r="M109" s="304">
        <v>17255</v>
      </c>
      <c r="N109" s="319">
        <v>584150</v>
      </c>
      <c r="O109" s="320">
        <v>-4.5160190865712341E-3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1673.95</v>
      </c>
      <c r="E110" s="316">
        <v>1686.95</v>
      </c>
      <c r="F110" s="317">
        <v>1648.8000000000002</v>
      </c>
      <c r="G110" s="317">
        <v>1623.65</v>
      </c>
      <c r="H110" s="317">
        <v>1585.5000000000002</v>
      </c>
      <c r="I110" s="317">
        <v>1712.1000000000001</v>
      </c>
      <c r="J110" s="317">
        <v>1750.2500000000002</v>
      </c>
      <c r="K110" s="317">
        <v>1775.4</v>
      </c>
      <c r="L110" s="304">
        <v>1725.1</v>
      </c>
      <c r="M110" s="304">
        <v>1661.8</v>
      </c>
      <c r="N110" s="319">
        <v>463875</v>
      </c>
      <c r="O110" s="320">
        <v>3.3416875522138678E-2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84.2</v>
      </c>
      <c r="E111" s="316">
        <v>84.75</v>
      </c>
      <c r="F111" s="317">
        <v>83.15</v>
      </c>
      <c r="G111" s="317">
        <v>82.100000000000009</v>
      </c>
      <c r="H111" s="317">
        <v>80.500000000000014</v>
      </c>
      <c r="I111" s="317">
        <v>85.8</v>
      </c>
      <c r="J111" s="317">
        <v>87.399999999999991</v>
      </c>
      <c r="K111" s="317">
        <v>88.449999999999989</v>
      </c>
      <c r="L111" s="304">
        <v>86.35</v>
      </c>
      <c r="M111" s="304">
        <v>83.7</v>
      </c>
      <c r="N111" s="319">
        <v>33680900</v>
      </c>
      <c r="O111" s="320">
        <v>4.7291666666666669E-2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88.75</v>
      </c>
      <c r="E112" s="316">
        <v>88.25</v>
      </c>
      <c r="F112" s="317">
        <v>87.5</v>
      </c>
      <c r="G112" s="317">
        <v>86.25</v>
      </c>
      <c r="H112" s="317">
        <v>85.5</v>
      </c>
      <c r="I112" s="317">
        <v>89.5</v>
      </c>
      <c r="J112" s="317">
        <v>90.25</v>
      </c>
      <c r="K112" s="317">
        <v>91.5</v>
      </c>
      <c r="L112" s="304">
        <v>89</v>
      </c>
      <c r="M112" s="304">
        <v>87</v>
      </c>
      <c r="N112" s="319">
        <v>79190100</v>
      </c>
      <c r="O112" s="320">
        <v>4.270489342539778E-2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82.8</v>
      </c>
      <c r="E113" s="316">
        <v>82.2</v>
      </c>
      <c r="F113" s="317">
        <v>81.100000000000009</v>
      </c>
      <c r="G113" s="317">
        <v>79.400000000000006</v>
      </c>
      <c r="H113" s="317">
        <v>78.300000000000011</v>
      </c>
      <c r="I113" s="317">
        <v>83.9</v>
      </c>
      <c r="J113" s="317">
        <v>85</v>
      </c>
      <c r="K113" s="317">
        <v>86.7</v>
      </c>
      <c r="L113" s="304">
        <v>83.3</v>
      </c>
      <c r="M113" s="304">
        <v>80.5</v>
      </c>
      <c r="N113" s="319">
        <v>60275600</v>
      </c>
      <c r="O113" s="320">
        <v>-2.5519731109174656E-2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19257.849999999999</v>
      </c>
      <c r="E114" s="316">
        <v>19286.583333333332</v>
      </c>
      <c r="F114" s="317">
        <v>19123.166666666664</v>
      </c>
      <c r="G114" s="317">
        <v>18988.483333333334</v>
      </c>
      <c r="H114" s="317">
        <v>18825.066666666666</v>
      </c>
      <c r="I114" s="317">
        <v>19421.266666666663</v>
      </c>
      <c r="J114" s="317">
        <v>19584.683333333327</v>
      </c>
      <c r="K114" s="317">
        <v>19719.366666666661</v>
      </c>
      <c r="L114" s="304">
        <v>19450</v>
      </c>
      <c r="M114" s="304">
        <v>19151.900000000001</v>
      </c>
      <c r="N114" s="319">
        <v>120270</v>
      </c>
      <c r="O114" s="320">
        <v>5.167890870933893E-2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1556.75</v>
      </c>
      <c r="E115" s="316">
        <v>1520.95</v>
      </c>
      <c r="F115" s="317">
        <v>1458.9</v>
      </c>
      <c r="G115" s="317">
        <v>1361.05</v>
      </c>
      <c r="H115" s="317">
        <v>1299</v>
      </c>
      <c r="I115" s="317">
        <v>1618.8000000000002</v>
      </c>
      <c r="J115" s="317">
        <v>1680.85</v>
      </c>
      <c r="K115" s="317">
        <v>1778.7000000000003</v>
      </c>
      <c r="L115" s="304">
        <v>1583</v>
      </c>
      <c r="M115" s="304">
        <v>1423.1</v>
      </c>
      <c r="N115" s="319">
        <v>3469400</v>
      </c>
      <c r="O115" s="320">
        <v>3.1393067364290386E-2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263.3</v>
      </c>
      <c r="E116" s="316">
        <v>265.38333333333333</v>
      </c>
      <c r="F116" s="317">
        <v>260.76666666666665</v>
      </c>
      <c r="G116" s="317">
        <v>258.23333333333335</v>
      </c>
      <c r="H116" s="317">
        <v>253.61666666666667</v>
      </c>
      <c r="I116" s="317">
        <v>267.91666666666663</v>
      </c>
      <c r="J116" s="317">
        <v>272.5333333333333</v>
      </c>
      <c r="K116" s="317">
        <v>275.06666666666661</v>
      </c>
      <c r="L116" s="304">
        <v>270</v>
      </c>
      <c r="M116" s="304">
        <v>262.85000000000002</v>
      </c>
      <c r="N116" s="319">
        <v>13425000</v>
      </c>
      <c r="O116" s="320">
        <v>-5.7764941124194627E-3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85.6</v>
      </c>
      <c r="E117" s="316">
        <v>84.716666666666669</v>
      </c>
      <c r="F117" s="317">
        <v>83.533333333333331</v>
      </c>
      <c r="G117" s="317">
        <v>81.466666666666669</v>
      </c>
      <c r="H117" s="317">
        <v>80.283333333333331</v>
      </c>
      <c r="I117" s="317">
        <v>86.783333333333331</v>
      </c>
      <c r="J117" s="317">
        <v>87.966666666666669</v>
      </c>
      <c r="K117" s="317">
        <v>90.033333333333331</v>
      </c>
      <c r="L117" s="304">
        <v>85.9</v>
      </c>
      <c r="M117" s="304">
        <v>82.65</v>
      </c>
      <c r="N117" s="319">
        <v>50889600</v>
      </c>
      <c r="O117" s="320">
        <v>7.6110974711514857E-3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1406.8</v>
      </c>
      <c r="E118" s="316">
        <v>1420.8999999999999</v>
      </c>
      <c r="F118" s="317">
        <v>1389.8499999999997</v>
      </c>
      <c r="G118" s="317">
        <v>1372.8999999999999</v>
      </c>
      <c r="H118" s="317">
        <v>1341.8499999999997</v>
      </c>
      <c r="I118" s="317">
        <v>1437.8499999999997</v>
      </c>
      <c r="J118" s="317">
        <v>1468.8999999999999</v>
      </c>
      <c r="K118" s="317">
        <v>1485.8499999999997</v>
      </c>
      <c r="L118" s="304">
        <v>1451.95</v>
      </c>
      <c r="M118" s="304">
        <v>1403.95</v>
      </c>
      <c r="N118" s="319">
        <v>3309500</v>
      </c>
      <c r="O118" s="320">
        <v>4.858053742219523E-3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34.9</v>
      </c>
      <c r="E119" s="316">
        <v>34.9</v>
      </c>
      <c r="F119" s="317">
        <v>34.449999999999996</v>
      </c>
      <c r="G119" s="317">
        <v>34</v>
      </c>
      <c r="H119" s="317">
        <v>33.549999999999997</v>
      </c>
      <c r="I119" s="317">
        <v>35.349999999999994</v>
      </c>
      <c r="J119" s="317">
        <v>35.799999999999997</v>
      </c>
      <c r="K119" s="317">
        <v>36.249999999999993</v>
      </c>
      <c r="L119" s="304">
        <v>35.35</v>
      </c>
      <c r="M119" s="304">
        <v>34.450000000000003</v>
      </c>
      <c r="N119" s="319">
        <v>55524000</v>
      </c>
      <c r="O119" s="320">
        <v>2.2692109334708613E-2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173.8</v>
      </c>
      <c r="E120" s="316">
        <v>170.9</v>
      </c>
      <c r="F120" s="317">
        <v>167.45000000000002</v>
      </c>
      <c r="G120" s="317">
        <v>161.10000000000002</v>
      </c>
      <c r="H120" s="317">
        <v>157.65000000000003</v>
      </c>
      <c r="I120" s="317">
        <v>177.25</v>
      </c>
      <c r="J120" s="317">
        <v>180.7</v>
      </c>
      <c r="K120" s="317">
        <v>187.04999999999998</v>
      </c>
      <c r="L120" s="304">
        <v>174.35</v>
      </c>
      <c r="M120" s="304">
        <v>164.55</v>
      </c>
      <c r="N120" s="319">
        <v>30164000</v>
      </c>
      <c r="O120" s="320">
        <v>-8.6714303015623106E-2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1036.6500000000001</v>
      </c>
      <c r="E121" s="316">
        <v>1031.4666666666667</v>
      </c>
      <c r="F121" s="317">
        <v>1019.6833333333334</v>
      </c>
      <c r="G121" s="317">
        <v>1002.7166666666667</v>
      </c>
      <c r="H121" s="317">
        <v>990.93333333333339</v>
      </c>
      <c r="I121" s="317">
        <v>1048.4333333333334</v>
      </c>
      <c r="J121" s="317">
        <v>1060.2166666666667</v>
      </c>
      <c r="K121" s="317">
        <v>1077.1833333333334</v>
      </c>
      <c r="L121" s="304">
        <v>1043.25</v>
      </c>
      <c r="M121" s="304">
        <v>1014.5</v>
      </c>
      <c r="N121" s="319">
        <v>1670328</v>
      </c>
      <c r="O121" s="320">
        <v>1.4585908529048208E-2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677.05</v>
      </c>
      <c r="E122" s="316">
        <v>682.13333333333333</v>
      </c>
      <c r="F122" s="317">
        <v>669.26666666666665</v>
      </c>
      <c r="G122" s="317">
        <v>661.48333333333335</v>
      </c>
      <c r="H122" s="317">
        <v>648.61666666666667</v>
      </c>
      <c r="I122" s="317">
        <v>689.91666666666663</v>
      </c>
      <c r="J122" s="317">
        <v>702.78333333333319</v>
      </c>
      <c r="K122" s="317">
        <v>710.56666666666661</v>
      </c>
      <c r="L122" s="304">
        <v>695</v>
      </c>
      <c r="M122" s="304">
        <v>674.35</v>
      </c>
      <c r="N122" s="319">
        <v>1404200</v>
      </c>
      <c r="O122" s="320">
        <v>0.14881780250347706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176.95</v>
      </c>
      <c r="E123" s="316">
        <v>176.91666666666666</v>
      </c>
      <c r="F123" s="317">
        <v>174.23333333333332</v>
      </c>
      <c r="G123" s="317">
        <v>171.51666666666665</v>
      </c>
      <c r="H123" s="317">
        <v>168.83333333333331</v>
      </c>
      <c r="I123" s="317">
        <v>179.63333333333333</v>
      </c>
      <c r="J123" s="317">
        <v>182.31666666666666</v>
      </c>
      <c r="K123" s="317">
        <v>185.03333333333333</v>
      </c>
      <c r="L123" s="304">
        <v>179.6</v>
      </c>
      <c r="M123" s="304">
        <v>174.2</v>
      </c>
      <c r="N123" s="319">
        <v>20534800</v>
      </c>
      <c r="O123" s="320">
        <v>1.0139416983523447E-3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108.75</v>
      </c>
      <c r="E124" s="316">
        <v>107.56666666666666</v>
      </c>
      <c r="F124" s="317">
        <v>105.88333333333333</v>
      </c>
      <c r="G124" s="317">
        <v>103.01666666666667</v>
      </c>
      <c r="H124" s="317">
        <v>101.33333333333333</v>
      </c>
      <c r="I124" s="317">
        <v>110.43333333333332</v>
      </c>
      <c r="J124" s="317">
        <v>112.11666666666666</v>
      </c>
      <c r="K124" s="317">
        <v>114.98333333333332</v>
      </c>
      <c r="L124" s="304">
        <v>109.25</v>
      </c>
      <c r="M124" s="304">
        <v>104.7</v>
      </c>
      <c r="N124" s="319">
        <v>19632000</v>
      </c>
      <c r="O124" s="320">
        <v>5.242843357992924E-2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1973.5</v>
      </c>
      <c r="E125" s="316">
        <v>1964.0333333333335</v>
      </c>
      <c r="F125" s="317">
        <v>1948.166666666667</v>
      </c>
      <c r="G125" s="317">
        <v>1922.8333333333335</v>
      </c>
      <c r="H125" s="317">
        <v>1906.9666666666669</v>
      </c>
      <c r="I125" s="317">
        <v>1989.366666666667</v>
      </c>
      <c r="J125" s="317">
        <v>2005.2333333333333</v>
      </c>
      <c r="K125" s="317">
        <v>2030.5666666666671</v>
      </c>
      <c r="L125" s="304">
        <v>1979.9</v>
      </c>
      <c r="M125" s="304">
        <v>1938.7</v>
      </c>
      <c r="N125" s="319">
        <v>41364550</v>
      </c>
      <c r="O125" s="320">
        <v>-2.8085954649548512E-2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36.049999999999997</v>
      </c>
      <c r="E126" s="316">
        <v>35.833333333333336</v>
      </c>
      <c r="F126" s="317">
        <v>35.416666666666671</v>
      </c>
      <c r="G126" s="317">
        <v>34.783333333333339</v>
      </c>
      <c r="H126" s="317">
        <v>34.366666666666674</v>
      </c>
      <c r="I126" s="317">
        <v>36.466666666666669</v>
      </c>
      <c r="J126" s="317">
        <v>36.88333333333334</v>
      </c>
      <c r="K126" s="317">
        <v>37.516666666666666</v>
      </c>
      <c r="L126" s="304">
        <v>36.25</v>
      </c>
      <c r="M126" s="304">
        <v>35.200000000000003</v>
      </c>
      <c r="N126" s="319">
        <v>49457000</v>
      </c>
      <c r="O126" s="320">
        <v>0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892.3</v>
      </c>
      <c r="E127" s="316">
        <v>879.36666666666667</v>
      </c>
      <c r="F127" s="317">
        <v>859.23333333333335</v>
      </c>
      <c r="G127" s="317">
        <v>826.16666666666663</v>
      </c>
      <c r="H127" s="317">
        <v>806.0333333333333</v>
      </c>
      <c r="I127" s="317">
        <v>912.43333333333339</v>
      </c>
      <c r="J127" s="317">
        <v>932.56666666666683</v>
      </c>
      <c r="K127" s="317">
        <v>965.63333333333344</v>
      </c>
      <c r="L127" s="304">
        <v>899.5</v>
      </c>
      <c r="M127" s="304">
        <v>846.3</v>
      </c>
      <c r="N127" s="319">
        <v>6343500</v>
      </c>
      <c r="O127" s="320">
        <v>-2.4114457136263989E-2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195.15</v>
      </c>
      <c r="E128" s="316">
        <v>194.68333333333331</v>
      </c>
      <c r="F128" s="317">
        <v>192.51666666666662</v>
      </c>
      <c r="G128" s="317">
        <v>189.88333333333333</v>
      </c>
      <c r="H128" s="317">
        <v>187.71666666666664</v>
      </c>
      <c r="I128" s="317">
        <v>197.31666666666661</v>
      </c>
      <c r="J128" s="317">
        <v>199.48333333333329</v>
      </c>
      <c r="K128" s="317">
        <v>202.11666666666659</v>
      </c>
      <c r="L128" s="304">
        <v>196.85</v>
      </c>
      <c r="M128" s="304">
        <v>192.05</v>
      </c>
      <c r="N128" s="319">
        <v>110751000</v>
      </c>
      <c r="O128" s="320">
        <v>4.1889943693387372E-3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22516.35</v>
      </c>
      <c r="E129" s="316">
        <v>22585.116666666669</v>
      </c>
      <c r="F129" s="317">
        <v>22270.233333333337</v>
      </c>
      <c r="G129" s="317">
        <v>22024.116666666669</v>
      </c>
      <c r="H129" s="317">
        <v>21709.233333333337</v>
      </c>
      <c r="I129" s="317">
        <v>22831.233333333337</v>
      </c>
      <c r="J129" s="317">
        <v>23146.116666666669</v>
      </c>
      <c r="K129" s="317">
        <v>23392.233333333337</v>
      </c>
      <c r="L129" s="304">
        <v>22900</v>
      </c>
      <c r="M129" s="304">
        <v>22339</v>
      </c>
      <c r="N129" s="319">
        <v>154550</v>
      </c>
      <c r="O129" s="320">
        <v>5.4948805460750851E-2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1180.4000000000001</v>
      </c>
      <c r="E130" s="316">
        <v>1184.4333333333334</v>
      </c>
      <c r="F130" s="317">
        <v>1171.0166666666669</v>
      </c>
      <c r="G130" s="317">
        <v>1161.6333333333334</v>
      </c>
      <c r="H130" s="317">
        <v>1148.2166666666669</v>
      </c>
      <c r="I130" s="317">
        <v>1193.8166666666668</v>
      </c>
      <c r="J130" s="317">
        <v>1207.2333333333333</v>
      </c>
      <c r="K130" s="317">
        <v>1216.6166666666668</v>
      </c>
      <c r="L130" s="304">
        <v>1197.8499999999999</v>
      </c>
      <c r="M130" s="304">
        <v>1175.05</v>
      </c>
      <c r="N130" s="319">
        <v>2339700</v>
      </c>
      <c r="O130" s="320">
        <v>-3.0466369814858216E-3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3816.5</v>
      </c>
      <c r="E131" s="316">
        <v>3832.4</v>
      </c>
      <c r="F131" s="317">
        <v>3765.8500000000004</v>
      </c>
      <c r="G131" s="317">
        <v>3715.2000000000003</v>
      </c>
      <c r="H131" s="317">
        <v>3648.6500000000005</v>
      </c>
      <c r="I131" s="317">
        <v>3883.05</v>
      </c>
      <c r="J131" s="317">
        <v>3949.6000000000004</v>
      </c>
      <c r="K131" s="317">
        <v>4000.25</v>
      </c>
      <c r="L131" s="304">
        <v>3898.95</v>
      </c>
      <c r="M131" s="304">
        <v>3781.75</v>
      </c>
      <c r="N131" s="319">
        <v>700750</v>
      </c>
      <c r="O131" s="320">
        <v>2.2619481940897482E-2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682.55</v>
      </c>
      <c r="E132" s="316">
        <v>688.86666666666667</v>
      </c>
      <c r="F132" s="317">
        <v>673.7833333333333</v>
      </c>
      <c r="G132" s="317">
        <v>665.01666666666665</v>
      </c>
      <c r="H132" s="317">
        <v>649.93333333333328</v>
      </c>
      <c r="I132" s="317">
        <v>697.63333333333333</v>
      </c>
      <c r="J132" s="317">
        <v>712.71666666666658</v>
      </c>
      <c r="K132" s="317">
        <v>721.48333333333335</v>
      </c>
      <c r="L132" s="304">
        <v>703.95</v>
      </c>
      <c r="M132" s="304">
        <v>680.1</v>
      </c>
      <c r="N132" s="319">
        <v>3335000</v>
      </c>
      <c r="O132" s="320">
        <v>2.5220422390814026E-2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479.05</v>
      </c>
      <c r="E133" s="316">
        <v>481.2</v>
      </c>
      <c r="F133" s="317">
        <v>474.09999999999997</v>
      </c>
      <c r="G133" s="317">
        <v>469.15</v>
      </c>
      <c r="H133" s="317">
        <v>462.04999999999995</v>
      </c>
      <c r="I133" s="317">
        <v>486.15</v>
      </c>
      <c r="J133" s="317">
        <v>493.25</v>
      </c>
      <c r="K133" s="317">
        <v>498.2</v>
      </c>
      <c r="L133" s="304">
        <v>488.3</v>
      </c>
      <c r="M133" s="304">
        <v>476.25</v>
      </c>
      <c r="N133" s="319">
        <v>28884800</v>
      </c>
      <c r="O133" s="320">
        <v>-6.0699489353502264E-3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384.25</v>
      </c>
      <c r="E134" s="316">
        <v>385.09999999999997</v>
      </c>
      <c r="F134" s="317">
        <v>381.14999999999992</v>
      </c>
      <c r="G134" s="317">
        <v>378.04999999999995</v>
      </c>
      <c r="H134" s="317">
        <v>374.09999999999991</v>
      </c>
      <c r="I134" s="317">
        <v>388.19999999999993</v>
      </c>
      <c r="J134" s="317">
        <v>392.15</v>
      </c>
      <c r="K134" s="317">
        <v>395.24999999999994</v>
      </c>
      <c r="L134" s="304">
        <v>389.05</v>
      </c>
      <c r="M134" s="304">
        <v>382</v>
      </c>
      <c r="N134" s="319">
        <v>5731500</v>
      </c>
      <c r="O134" s="320">
        <v>-2.0256410256410257E-2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302.95</v>
      </c>
      <c r="E135" s="316">
        <v>304.58333333333331</v>
      </c>
      <c r="F135" s="317">
        <v>300.66666666666663</v>
      </c>
      <c r="G135" s="317">
        <v>298.38333333333333</v>
      </c>
      <c r="H135" s="317">
        <v>294.46666666666664</v>
      </c>
      <c r="I135" s="317">
        <v>306.86666666666662</v>
      </c>
      <c r="J135" s="317">
        <v>310.78333333333325</v>
      </c>
      <c r="K135" s="317">
        <v>313.06666666666661</v>
      </c>
      <c r="L135" s="304">
        <v>308.5</v>
      </c>
      <c r="M135" s="304">
        <v>302.3</v>
      </c>
      <c r="N135" s="319">
        <v>3316000</v>
      </c>
      <c r="O135" s="320">
        <v>5.4578532443905394E-3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411.2</v>
      </c>
      <c r="E136" s="316">
        <v>415.7</v>
      </c>
      <c r="F136" s="317">
        <v>405.75</v>
      </c>
      <c r="G136" s="317">
        <v>400.3</v>
      </c>
      <c r="H136" s="317">
        <v>390.35</v>
      </c>
      <c r="I136" s="317">
        <v>421.15</v>
      </c>
      <c r="J136" s="317">
        <v>431.09999999999991</v>
      </c>
      <c r="K136" s="317">
        <v>436.54999999999995</v>
      </c>
      <c r="L136" s="304">
        <v>425.65</v>
      </c>
      <c r="M136" s="304">
        <v>410.25</v>
      </c>
      <c r="N136" s="319">
        <v>16464600</v>
      </c>
      <c r="O136" s="320">
        <v>1.7520440513932922E-2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108.85</v>
      </c>
      <c r="E137" s="316">
        <v>108.2</v>
      </c>
      <c r="F137" s="317">
        <v>106.30000000000001</v>
      </c>
      <c r="G137" s="317">
        <v>103.75000000000001</v>
      </c>
      <c r="H137" s="317">
        <v>101.85000000000002</v>
      </c>
      <c r="I137" s="317">
        <v>110.75</v>
      </c>
      <c r="J137" s="317">
        <v>112.65</v>
      </c>
      <c r="K137" s="317">
        <v>115.19999999999999</v>
      </c>
      <c r="L137" s="304">
        <v>110.1</v>
      </c>
      <c r="M137" s="304">
        <v>105.65</v>
      </c>
      <c r="N137" s="319">
        <v>92887200</v>
      </c>
      <c r="O137" s="320">
        <v>1.2488350419384902E-2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49</v>
      </c>
      <c r="E138" s="316">
        <v>49</v>
      </c>
      <c r="F138" s="317">
        <v>48.55</v>
      </c>
      <c r="G138" s="317">
        <v>48.099999999999994</v>
      </c>
      <c r="H138" s="317">
        <v>47.649999999999991</v>
      </c>
      <c r="I138" s="317">
        <v>49.45</v>
      </c>
      <c r="J138" s="317">
        <v>49.900000000000006</v>
      </c>
      <c r="K138" s="317">
        <v>50.350000000000009</v>
      </c>
      <c r="L138" s="304">
        <v>49.45</v>
      </c>
      <c r="M138" s="304">
        <v>48.55</v>
      </c>
      <c r="N138" s="319">
        <v>49572000</v>
      </c>
      <c r="O138" s="320">
        <v>5.4495912806539512E-4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360.3</v>
      </c>
      <c r="E139" s="316">
        <v>357.26666666666671</v>
      </c>
      <c r="F139" s="317">
        <v>352.68333333333339</v>
      </c>
      <c r="G139" s="317">
        <v>345.06666666666666</v>
      </c>
      <c r="H139" s="317">
        <v>340.48333333333335</v>
      </c>
      <c r="I139" s="317">
        <v>364.88333333333344</v>
      </c>
      <c r="J139" s="317">
        <v>369.46666666666681</v>
      </c>
      <c r="K139" s="317">
        <v>377.08333333333348</v>
      </c>
      <c r="L139" s="304">
        <v>361.85</v>
      </c>
      <c r="M139" s="304">
        <v>349.65</v>
      </c>
      <c r="N139" s="319">
        <v>17265200</v>
      </c>
      <c r="O139" s="320">
        <v>2.2141706924315621E-2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2230.5500000000002</v>
      </c>
      <c r="E140" s="316">
        <v>2226.7000000000003</v>
      </c>
      <c r="F140" s="317">
        <v>2209.8500000000004</v>
      </c>
      <c r="G140" s="317">
        <v>2189.15</v>
      </c>
      <c r="H140" s="317">
        <v>2172.3000000000002</v>
      </c>
      <c r="I140" s="317">
        <v>2247.4000000000005</v>
      </c>
      <c r="J140" s="317">
        <v>2264.25</v>
      </c>
      <c r="K140" s="317">
        <v>2284.9500000000007</v>
      </c>
      <c r="L140" s="304">
        <v>2243.5500000000002</v>
      </c>
      <c r="M140" s="304">
        <v>2206</v>
      </c>
      <c r="N140" s="319">
        <v>9972600</v>
      </c>
      <c r="O140" s="320">
        <v>2.1404238642187454E-3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617.29999999999995</v>
      </c>
      <c r="E141" s="316">
        <v>619.26666666666665</v>
      </c>
      <c r="F141" s="317">
        <v>609.58333333333326</v>
      </c>
      <c r="G141" s="317">
        <v>601.86666666666656</v>
      </c>
      <c r="H141" s="317">
        <v>592.18333333333317</v>
      </c>
      <c r="I141" s="317">
        <v>626.98333333333335</v>
      </c>
      <c r="J141" s="317">
        <v>636.66666666666674</v>
      </c>
      <c r="K141" s="317">
        <v>644.38333333333344</v>
      </c>
      <c r="L141" s="304">
        <v>628.95000000000005</v>
      </c>
      <c r="M141" s="304">
        <v>611.54999999999995</v>
      </c>
      <c r="N141" s="319">
        <v>14632800</v>
      </c>
      <c r="O141" s="320">
        <v>1.5151515151515152E-2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1016.55</v>
      </c>
      <c r="E142" s="316">
        <v>1012.6666666666666</v>
      </c>
      <c r="F142" s="317">
        <v>1006.3333333333333</v>
      </c>
      <c r="G142" s="317">
        <v>996.11666666666667</v>
      </c>
      <c r="H142" s="317">
        <v>989.7833333333333</v>
      </c>
      <c r="I142" s="317">
        <v>1022.8833333333332</v>
      </c>
      <c r="J142" s="317">
        <v>1029.2166666666665</v>
      </c>
      <c r="K142" s="317">
        <v>1039.4333333333332</v>
      </c>
      <c r="L142" s="304">
        <v>1019</v>
      </c>
      <c r="M142" s="304">
        <v>1002.45</v>
      </c>
      <c r="N142" s="319">
        <v>7177500</v>
      </c>
      <c r="O142" s="320">
        <v>-8.9063794531897261E-3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2372.25</v>
      </c>
      <c r="E143" s="316">
        <v>2378.5666666666666</v>
      </c>
      <c r="F143" s="317">
        <v>2359.6833333333334</v>
      </c>
      <c r="G143" s="317">
        <v>2347.1166666666668</v>
      </c>
      <c r="H143" s="317">
        <v>2328.2333333333336</v>
      </c>
      <c r="I143" s="317">
        <v>2391.1333333333332</v>
      </c>
      <c r="J143" s="317">
        <v>2410.0166666666664</v>
      </c>
      <c r="K143" s="317">
        <v>2422.583333333333</v>
      </c>
      <c r="L143" s="304">
        <v>2397.4499999999998</v>
      </c>
      <c r="M143" s="304">
        <v>2366</v>
      </c>
      <c r="N143" s="319">
        <v>1728500</v>
      </c>
      <c r="O143" s="320">
        <v>1.7962308598351E-2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322</v>
      </c>
      <c r="E144" s="316">
        <v>322.61666666666667</v>
      </c>
      <c r="F144" s="317">
        <v>320.28333333333336</v>
      </c>
      <c r="G144" s="317">
        <v>318.56666666666666</v>
      </c>
      <c r="H144" s="317">
        <v>316.23333333333335</v>
      </c>
      <c r="I144" s="317">
        <v>324.33333333333337</v>
      </c>
      <c r="J144" s="317">
        <v>326.66666666666663</v>
      </c>
      <c r="K144" s="317">
        <v>328.38333333333338</v>
      </c>
      <c r="L144" s="304">
        <v>324.95</v>
      </c>
      <c r="M144" s="304">
        <v>320.89999999999998</v>
      </c>
      <c r="N144" s="319">
        <v>1860000</v>
      </c>
      <c r="O144" s="320">
        <v>6.7125645438898457E-2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401.45</v>
      </c>
      <c r="E145" s="316">
        <v>403.61666666666662</v>
      </c>
      <c r="F145" s="317">
        <v>397.88333333333321</v>
      </c>
      <c r="G145" s="317">
        <v>394.31666666666661</v>
      </c>
      <c r="H145" s="317">
        <v>388.5833333333332</v>
      </c>
      <c r="I145" s="317">
        <v>407.18333333333322</v>
      </c>
      <c r="J145" s="317">
        <v>412.91666666666669</v>
      </c>
      <c r="K145" s="317">
        <v>416.48333333333323</v>
      </c>
      <c r="L145" s="304">
        <v>409.35</v>
      </c>
      <c r="M145" s="304">
        <v>400.05</v>
      </c>
      <c r="N145" s="319">
        <v>4634000</v>
      </c>
      <c r="O145" s="320">
        <v>-5.4555841188231931E-2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985.65</v>
      </c>
      <c r="E146" s="316">
        <v>989.5</v>
      </c>
      <c r="F146" s="317">
        <v>979.4</v>
      </c>
      <c r="G146" s="317">
        <v>973.15</v>
      </c>
      <c r="H146" s="317">
        <v>963.05</v>
      </c>
      <c r="I146" s="317">
        <v>995.75</v>
      </c>
      <c r="J146" s="317">
        <v>1005.8499999999999</v>
      </c>
      <c r="K146" s="317">
        <v>1012.1</v>
      </c>
      <c r="L146" s="304">
        <v>999.6</v>
      </c>
      <c r="M146" s="304">
        <v>983.25</v>
      </c>
      <c r="N146" s="319">
        <v>1065400</v>
      </c>
      <c r="O146" s="320">
        <v>5.7678943710910355E-2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250.05</v>
      </c>
      <c r="E147" s="316">
        <v>252.7166666666667</v>
      </c>
      <c r="F147" s="317">
        <v>245.58333333333337</v>
      </c>
      <c r="G147" s="317">
        <v>241.11666666666667</v>
      </c>
      <c r="H147" s="317">
        <v>233.98333333333335</v>
      </c>
      <c r="I147" s="317">
        <v>257.18333333333339</v>
      </c>
      <c r="J147" s="317">
        <v>264.31666666666672</v>
      </c>
      <c r="K147" s="317">
        <v>268.78333333333342</v>
      </c>
      <c r="L147" s="304">
        <v>259.85000000000002</v>
      </c>
      <c r="M147" s="304">
        <v>248.25</v>
      </c>
      <c r="N147" s="319">
        <v>3278000</v>
      </c>
      <c r="O147" s="320">
        <v>2.194787379972565E-2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3867.3</v>
      </c>
      <c r="E148" s="316">
        <v>3892.1</v>
      </c>
      <c r="F148" s="317">
        <v>3825.2</v>
      </c>
      <c r="G148" s="317">
        <v>3783.1</v>
      </c>
      <c r="H148" s="317">
        <v>3716.2</v>
      </c>
      <c r="I148" s="317">
        <v>3934.2</v>
      </c>
      <c r="J148" s="317">
        <v>4001.1000000000004</v>
      </c>
      <c r="K148" s="317">
        <v>4043.2</v>
      </c>
      <c r="L148" s="304">
        <v>3959</v>
      </c>
      <c r="M148" s="304">
        <v>3850</v>
      </c>
      <c r="N148" s="319">
        <v>2329000</v>
      </c>
      <c r="O148" s="320">
        <v>2.0595968448729185E-2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459</v>
      </c>
      <c r="E149" s="316">
        <v>458</v>
      </c>
      <c r="F149" s="317">
        <v>452.5</v>
      </c>
      <c r="G149" s="317">
        <v>446</v>
      </c>
      <c r="H149" s="317">
        <v>440.5</v>
      </c>
      <c r="I149" s="317">
        <v>464.5</v>
      </c>
      <c r="J149" s="317">
        <v>470</v>
      </c>
      <c r="K149" s="317">
        <v>476.5</v>
      </c>
      <c r="L149" s="304">
        <v>463.5</v>
      </c>
      <c r="M149" s="304">
        <v>451.5</v>
      </c>
      <c r="N149" s="319">
        <v>14209000</v>
      </c>
      <c r="O149" s="320">
        <v>-3.1543505227715755E-2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110.85</v>
      </c>
      <c r="E150" s="316">
        <v>110</v>
      </c>
      <c r="F150" s="317">
        <v>108.55</v>
      </c>
      <c r="G150" s="317">
        <v>106.25</v>
      </c>
      <c r="H150" s="317">
        <v>104.8</v>
      </c>
      <c r="I150" s="317">
        <v>112.3</v>
      </c>
      <c r="J150" s="317">
        <v>113.74999999999999</v>
      </c>
      <c r="K150" s="317">
        <v>116.05</v>
      </c>
      <c r="L150" s="304">
        <v>111.45</v>
      </c>
      <c r="M150" s="304">
        <v>107.7</v>
      </c>
      <c r="N150" s="319">
        <v>108593000</v>
      </c>
      <c r="O150" s="320">
        <v>-3.119641573095857E-2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597.1</v>
      </c>
      <c r="E151" s="316">
        <v>600.61666666666667</v>
      </c>
      <c r="F151" s="317">
        <v>592.23333333333335</v>
      </c>
      <c r="G151" s="317">
        <v>587.36666666666667</v>
      </c>
      <c r="H151" s="317">
        <v>578.98333333333335</v>
      </c>
      <c r="I151" s="317">
        <v>605.48333333333335</v>
      </c>
      <c r="J151" s="317">
        <v>613.86666666666679</v>
      </c>
      <c r="K151" s="317">
        <v>618.73333333333335</v>
      </c>
      <c r="L151" s="304">
        <v>609</v>
      </c>
      <c r="M151" s="304">
        <v>595.75</v>
      </c>
      <c r="N151" s="319">
        <v>3184000</v>
      </c>
      <c r="O151" s="320">
        <v>-0.11971246889687587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272.05</v>
      </c>
      <c r="E152" s="316">
        <v>274.73333333333329</v>
      </c>
      <c r="F152" s="317">
        <v>267.96666666666658</v>
      </c>
      <c r="G152" s="317">
        <v>263.88333333333327</v>
      </c>
      <c r="H152" s="317">
        <v>257.11666666666656</v>
      </c>
      <c r="I152" s="317">
        <v>278.81666666666661</v>
      </c>
      <c r="J152" s="317">
        <v>285.58333333333337</v>
      </c>
      <c r="K152" s="317">
        <v>289.66666666666663</v>
      </c>
      <c r="L152" s="304">
        <v>281.5</v>
      </c>
      <c r="M152" s="304">
        <v>270.64999999999998</v>
      </c>
      <c r="N152" s="319">
        <v>28860800</v>
      </c>
      <c r="O152" s="320">
        <v>-6.266888380794014E-2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154.4</v>
      </c>
      <c r="E153" s="316">
        <v>154.26666666666668</v>
      </c>
      <c r="F153" s="317">
        <v>152.23333333333335</v>
      </c>
      <c r="G153" s="317">
        <v>150.06666666666666</v>
      </c>
      <c r="H153" s="317">
        <v>148.03333333333333</v>
      </c>
      <c r="I153" s="317">
        <v>156.43333333333337</v>
      </c>
      <c r="J153" s="317">
        <v>158.46666666666673</v>
      </c>
      <c r="K153" s="317">
        <v>160.63333333333338</v>
      </c>
      <c r="L153" s="304">
        <v>156.30000000000001</v>
      </c>
      <c r="M153" s="304">
        <v>152.1</v>
      </c>
      <c r="N153" s="319">
        <v>27093000</v>
      </c>
      <c r="O153" s="320">
        <v>8.7941211902180461E-2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3" activePane="bottomLeft" state="frozen"/>
      <selection pane="bottomLeft" activeCell="F42" sqref="F42:F4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44034</v>
      </c>
    </row>
    <row r="7" spans="1:15">
      <c r="A7"/>
    </row>
    <row r="8" spans="1:15" ht="28.5" customHeight="1">
      <c r="A8" s="593" t="s">
        <v>16</v>
      </c>
      <c r="B8" s="594" t="s">
        <v>18</v>
      </c>
      <c r="C8" s="592" t="s">
        <v>19</v>
      </c>
      <c r="D8" s="592" t="s">
        <v>20</v>
      </c>
      <c r="E8" s="592" t="s">
        <v>21</v>
      </c>
      <c r="F8" s="592"/>
      <c r="G8" s="592"/>
      <c r="H8" s="592" t="s">
        <v>22</v>
      </c>
      <c r="I8" s="592"/>
      <c r="J8" s="592"/>
      <c r="K8" s="274"/>
      <c r="L8" s="282"/>
      <c r="M8" s="282"/>
    </row>
    <row r="9" spans="1:15" ht="36" customHeight="1">
      <c r="A9" s="588"/>
      <c r="B9" s="590"/>
      <c r="C9" s="595" t="s">
        <v>23</v>
      </c>
      <c r="D9" s="595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11162.25</v>
      </c>
      <c r="D10" s="303">
        <v>11151.683333333334</v>
      </c>
      <c r="E10" s="303">
        <v>11123.816666666669</v>
      </c>
      <c r="F10" s="303">
        <v>11085.383333333335</v>
      </c>
      <c r="G10" s="303">
        <v>11057.51666666667</v>
      </c>
      <c r="H10" s="303">
        <v>11190.116666666669</v>
      </c>
      <c r="I10" s="303">
        <v>11217.983333333334</v>
      </c>
      <c r="J10" s="303">
        <v>11256.416666666668</v>
      </c>
      <c r="K10" s="302">
        <v>11179.55</v>
      </c>
      <c r="L10" s="302">
        <v>11113.25</v>
      </c>
      <c r="M10" s="307"/>
    </row>
    <row r="11" spans="1:15">
      <c r="A11" s="301">
        <v>2</v>
      </c>
      <c r="B11" s="277" t="s">
        <v>220</v>
      </c>
      <c r="C11" s="304">
        <v>22782</v>
      </c>
      <c r="D11" s="279">
        <v>22747.283333333336</v>
      </c>
      <c r="E11" s="279">
        <v>22632.666666666672</v>
      </c>
      <c r="F11" s="279">
        <v>22483.333333333336</v>
      </c>
      <c r="G11" s="279">
        <v>22368.716666666671</v>
      </c>
      <c r="H11" s="279">
        <v>22896.616666666672</v>
      </c>
      <c r="I11" s="279">
        <v>23011.233333333334</v>
      </c>
      <c r="J11" s="279">
        <v>23160.566666666673</v>
      </c>
      <c r="K11" s="304">
        <v>22861.9</v>
      </c>
      <c r="L11" s="304">
        <v>22597.95</v>
      </c>
      <c r="M11" s="307"/>
    </row>
    <row r="12" spans="1:15">
      <c r="A12" s="301">
        <v>3</v>
      </c>
      <c r="B12" s="285" t="s">
        <v>221</v>
      </c>
      <c r="C12" s="304">
        <v>1438.8</v>
      </c>
      <c r="D12" s="279">
        <v>1431.6499999999999</v>
      </c>
      <c r="E12" s="279">
        <v>1421.9499999999998</v>
      </c>
      <c r="F12" s="279">
        <v>1405.1</v>
      </c>
      <c r="G12" s="279">
        <v>1395.3999999999999</v>
      </c>
      <c r="H12" s="279">
        <v>1448.4999999999998</v>
      </c>
      <c r="I12" s="279">
        <v>1458.2</v>
      </c>
      <c r="J12" s="279">
        <v>1475.0499999999997</v>
      </c>
      <c r="K12" s="304">
        <v>1441.35</v>
      </c>
      <c r="L12" s="304">
        <v>1414.8</v>
      </c>
      <c r="M12" s="307"/>
    </row>
    <row r="13" spans="1:15">
      <c r="A13" s="301">
        <v>4</v>
      </c>
      <c r="B13" s="277" t="s">
        <v>222</v>
      </c>
      <c r="C13" s="304">
        <v>3156.75</v>
      </c>
      <c r="D13" s="279">
        <v>3149.4833333333336</v>
      </c>
      <c r="E13" s="279">
        <v>3132.2666666666673</v>
      </c>
      <c r="F13" s="279">
        <v>3107.7833333333338</v>
      </c>
      <c r="G13" s="279">
        <v>3090.5666666666675</v>
      </c>
      <c r="H13" s="279">
        <v>3173.9666666666672</v>
      </c>
      <c r="I13" s="279">
        <v>3191.1833333333334</v>
      </c>
      <c r="J13" s="279">
        <v>3215.666666666667</v>
      </c>
      <c r="K13" s="304">
        <v>3166.7</v>
      </c>
      <c r="L13" s="304">
        <v>3125</v>
      </c>
      <c r="M13" s="307"/>
    </row>
    <row r="14" spans="1:15">
      <c r="A14" s="301">
        <v>5</v>
      </c>
      <c r="B14" s="277" t="s">
        <v>223</v>
      </c>
      <c r="C14" s="304">
        <v>17273.2</v>
      </c>
      <c r="D14" s="279">
        <v>17335.649999999998</v>
      </c>
      <c r="E14" s="279">
        <v>17157.249999999996</v>
      </c>
      <c r="F14" s="279">
        <v>17041.3</v>
      </c>
      <c r="G14" s="279">
        <v>16862.899999999998</v>
      </c>
      <c r="H14" s="279">
        <v>17451.599999999995</v>
      </c>
      <c r="I14" s="279">
        <v>17629.999999999996</v>
      </c>
      <c r="J14" s="279">
        <v>17745.949999999993</v>
      </c>
      <c r="K14" s="304">
        <v>17514.05</v>
      </c>
      <c r="L14" s="304">
        <v>17219.7</v>
      </c>
      <c r="M14" s="307"/>
    </row>
    <row r="15" spans="1:15">
      <c r="A15" s="301">
        <v>6</v>
      </c>
      <c r="B15" s="277" t="s">
        <v>224</v>
      </c>
      <c r="C15" s="304">
        <v>2588.15</v>
      </c>
      <c r="D15" s="279">
        <v>2565.4499999999998</v>
      </c>
      <c r="E15" s="279">
        <v>2539.1499999999996</v>
      </c>
      <c r="F15" s="279">
        <v>2490.1499999999996</v>
      </c>
      <c r="G15" s="279">
        <v>2463.8499999999995</v>
      </c>
      <c r="H15" s="279">
        <v>2614.4499999999998</v>
      </c>
      <c r="I15" s="279">
        <v>2640.75</v>
      </c>
      <c r="J15" s="279">
        <v>2689.75</v>
      </c>
      <c r="K15" s="304">
        <v>2591.75</v>
      </c>
      <c r="L15" s="304">
        <v>2516.4499999999998</v>
      </c>
      <c r="M15" s="307"/>
    </row>
    <row r="16" spans="1:15">
      <c r="A16" s="301">
        <v>7</v>
      </c>
      <c r="B16" s="277" t="s">
        <v>225</v>
      </c>
      <c r="C16" s="304">
        <v>4283.1000000000004</v>
      </c>
      <c r="D16" s="279">
        <v>4296.2500000000009</v>
      </c>
      <c r="E16" s="279">
        <v>4263.4500000000016</v>
      </c>
      <c r="F16" s="279">
        <v>4243.8000000000011</v>
      </c>
      <c r="G16" s="279">
        <v>4211.0000000000018</v>
      </c>
      <c r="H16" s="279">
        <v>4315.9000000000015</v>
      </c>
      <c r="I16" s="279">
        <v>4348.7000000000007</v>
      </c>
      <c r="J16" s="279">
        <v>4368.3500000000013</v>
      </c>
      <c r="K16" s="304">
        <v>4329.05</v>
      </c>
      <c r="L16" s="304">
        <v>4276.6000000000004</v>
      </c>
      <c r="M16" s="307"/>
    </row>
    <row r="17" spans="1:13">
      <c r="A17" s="301">
        <v>8</v>
      </c>
      <c r="B17" s="277" t="s">
        <v>38</v>
      </c>
      <c r="C17" s="277">
        <v>1379.25</v>
      </c>
      <c r="D17" s="279">
        <v>1390.2166666666665</v>
      </c>
      <c r="E17" s="279">
        <v>1356.4833333333329</v>
      </c>
      <c r="F17" s="279">
        <v>1333.7166666666665</v>
      </c>
      <c r="G17" s="279">
        <v>1299.9833333333329</v>
      </c>
      <c r="H17" s="279">
        <v>1412.9833333333329</v>
      </c>
      <c r="I17" s="279">
        <v>1446.7166666666665</v>
      </c>
      <c r="J17" s="279">
        <v>1469.4833333333329</v>
      </c>
      <c r="K17" s="277">
        <v>1423.95</v>
      </c>
      <c r="L17" s="277">
        <v>1367.45</v>
      </c>
      <c r="M17" s="277">
        <v>59.588920000000002</v>
      </c>
    </row>
    <row r="18" spans="1:13">
      <c r="A18" s="301">
        <v>9</v>
      </c>
      <c r="B18" s="277" t="s">
        <v>226</v>
      </c>
      <c r="C18" s="277">
        <v>720.9</v>
      </c>
      <c r="D18" s="279">
        <v>713.26666666666677</v>
      </c>
      <c r="E18" s="279">
        <v>705.63333333333355</v>
      </c>
      <c r="F18" s="279">
        <v>690.36666666666679</v>
      </c>
      <c r="G18" s="279">
        <v>682.73333333333358</v>
      </c>
      <c r="H18" s="279">
        <v>728.53333333333353</v>
      </c>
      <c r="I18" s="279">
        <v>736.16666666666674</v>
      </c>
      <c r="J18" s="279">
        <v>751.43333333333351</v>
      </c>
      <c r="K18" s="277">
        <v>720.9</v>
      </c>
      <c r="L18" s="277">
        <v>698</v>
      </c>
      <c r="M18" s="277">
        <v>15.8873</v>
      </c>
    </row>
    <row r="19" spans="1:13">
      <c r="A19" s="301">
        <v>10</v>
      </c>
      <c r="B19" s="277" t="s">
        <v>41</v>
      </c>
      <c r="C19" s="277">
        <v>314.7</v>
      </c>
      <c r="D19" s="279">
        <v>317.88333333333333</v>
      </c>
      <c r="E19" s="279">
        <v>310.41666666666663</v>
      </c>
      <c r="F19" s="279">
        <v>306.13333333333333</v>
      </c>
      <c r="G19" s="279">
        <v>298.66666666666663</v>
      </c>
      <c r="H19" s="279">
        <v>322.16666666666663</v>
      </c>
      <c r="I19" s="279">
        <v>329.63333333333333</v>
      </c>
      <c r="J19" s="279">
        <v>333.91666666666663</v>
      </c>
      <c r="K19" s="277">
        <v>325.35000000000002</v>
      </c>
      <c r="L19" s="277">
        <v>313.60000000000002</v>
      </c>
      <c r="M19" s="277">
        <v>42.646039999999999</v>
      </c>
    </row>
    <row r="20" spans="1:13">
      <c r="A20" s="301">
        <v>11</v>
      </c>
      <c r="B20" s="277" t="s">
        <v>43</v>
      </c>
      <c r="C20" s="277">
        <v>35.25</v>
      </c>
      <c r="D20" s="279">
        <v>35.35</v>
      </c>
      <c r="E20" s="279">
        <v>35</v>
      </c>
      <c r="F20" s="279">
        <v>34.75</v>
      </c>
      <c r="G20" s="279">
        <v>34.4</v>
      </c>
      <c r="H20" s="279">
        <v>35.6</v>
      </c>
      <c r="I20" s="279">
        <v>35.95000000000001</v>
      </c>
      <c r="J20" s="279">
        <v>36.200000000000003</v>
      </c>
      <c r="K20" s="277">
        <v>35.700000000000003</v>
      </c>
      <c r="L20" s="277">
        <v>35.1</v>
      </c>
      <c r="M20" s="277">
        <v>26.262920000000001</v>
      </c>
    </row>
    <row r="21" spans="1:13">
      <c r="A21" s="301">
        <v>12</v>
      </c>
      <c r="B21" s="277" t="s">
        <v>227</v>
      </c>
      <c r="C21" s="277">
        <v>60.45</v>
      </c>
      <c r="D21" s="279">
        <v>61.050000000000004</v>
      </c>
      <c r="E21" s="279">
        <v>59.650000000000006</v>
      </c>
      <c r="F21" s="279">
        <v>58.85</v>
      </c>
      <c r="G21" s="279">
        <v>57.45</v>
      </c>
      <c r="H21" s="279">
        <v>61.850000000000009</v>
      </c>
      <c r="I21" s="279">
        <v>63.25</v>
      </c>
      <c r="J21" s="279">
        <v>64.050000000000011</v>
      </c>
      <c r="K21" s="277">
        <v>62.45</v>
      </c>
      <c r="L21" s="277">
        <v>60.25</v>
      </c>
      <c r="M21" s="277">
        <v>19.34206</v>
      </c>
    </row>
    <row r="22" spans="1:13">
      <c r="A22" s="301">
        <v>13</v>
      </c>
      <c r="B22" s="277" t="s">
        <v>228</v>
      </c>
      <c r="C22" s="277">
        <v>112.4</v>
      </c>
      <c r="D22" s="279">
        <v>113.01666666666667</v>
      </c>
      <c r="E22" s="279">
        <v>111.18333333333334</v>
      </c>
      <c r="F22" s="279">
        <v>109.96666666666667</v>
      </c>
      <c r="G22" s="279">
        <v>108.13333333333334</v>
      </c>
      <c r="H22" s="279">
        <v>114.23333333333333</v>
      </c>
      <c r="I22" s="279">
        <v>116.06666666666668</v>
      </c>
      <c r="J22" s="279">
        <v>117.28333333333333</v>
      </c>
      <c r="K22" s="277">
        <v>114.85</v>
      </c>
      <c r="L22" s="277">
        <v>111.8</v>
      </c>
      <c r="M22" s="277">
        <v>15.279529999999999</v>
      </c>
    </row>
    <row r="23" spans="1:13">
      <c r="A23" s="301">
        <v>14</v>
      </c>
      <c r="B23" s="277" t="s">
        <v>229</v>
      </c>
      <c r="C23" s="277">
        <v>1426.2</v>
      </c>
      <c r="D23" s="279">
        <v>1432.8500000000001</v>
      </c>
      <c r="E23" s="279">
        <v>1401.3500000000004</v>
      </c>
      <c r="F23" s="279">
        <v>1376.5000000000002</v>
      </c>
      <c r="G23" s="279">
        <v>1345.0000000000005</v>
      </c>
      <c r="H23" s="279">
        <v>1457.7000000000003</v>
      </c>
      <c r="I23" s="279">
        <v>1489.1999999999998</v>
      </c>
      <c r="J23" s="279">
        <v>1514.0500000000002</v>
      </c>
      <c r="K23" s="277">
        <v>1464.35</v>
      </c>
      <c r="L23" s="277">
        <v>1408</v>
      </c>
      <c r="M23" s="277">
        <v>1.07254</v>
      </c>
    </row>
    <row r="24" spans="1:13">
      <c r="A24" s="301">
        <v>15</v>
      </c>
      <c r="B24" s="277" t="s">
        <v>230</v>
      </c>
      <c r="C24" s="277">
        <v>2450.15</v>
      </c>
      <c r="D24" s="279">
        <v>2473.6333333333332</v>
      </c>
      <c r="E24" s="279">
        <v>2413.7666666666664</v>
      </c>
      <c r="F24" s="279">
        <v>2377.3833333333332</v>
      </c>
      <c r="G24" s="279">
        <v>2317.5166666666664</v>
      </c>
      <c r="H24" s="279">
        <v>2510.0166666666664</v>
      </c>
      <c r="I24" s="279">
        <v>2569.8833333333332</v>
      </c>
      <c r="J24" s="279">
        <v>2606.2666666666664</v>
      </c>
      <c r="K24" s="277">
        <v>2533.5</v>
      </c>
      <c r="L24" s="277">
        <v>2437.25</v>
      </c>
      <c r="M24" s="277">
        <v>1.05792</v>
      </c>
    </row>
    <row r="25" spans="1:13">
      <c r="A25" s="301">
        <v>16</v>
      </c>
      <c r="B25" s="277" t="s">
        <v>45</v>
      </c>
      <c r="C25" s="277">
        <v>704.25</v>
      </c>
      <c r="D25" s="279">
        <v>708.58333333333337</v>
      </c>
      <c r="E25" s="279">
        <v>694.66666666666674</v>
      </c>
      <c r="F25" s="279">
        <v>685.08333333333337</v>
      </c>
      <c r="G25" s="279">
        <v>671.16666666666674</v>
      </c>
      <c r="H25" s="279">
        <v>718.16666666666674</v>
      </c>
      <c r="I25" s="279">
        <v>732.08333333333348</v>
      </c>
      <c r="J25" s="279">
        <v>741.66666666666674</v>
      </c>
      <c r="K25" s="277">
        <v>722.5</v>
      </c>
      <c r="L25" s="277">
        <v>699</v>
      </c>
      <c r="M25" s="277">
        <v>17.262560000000001</v>
      </c>
    </row>
    <row r="26" spans="1:13">
      <c r="A26" s="301">
        <v>17</v>
      </c>
      <c r="B26" s="277" t="s">
        <v>46</v>
      </c>
      <c r="C26" s="277">
        <v>204.95</v>
      </c>
      <c r="D26" s="279">
        <v>204.31666666666669</v>
      </c>
      <c r="E26" s="279">
        <v>200.63333333333338</v>
      </c>
      <c r="F26" s="279">
        <v>196.31666666666669</v>
      </c>
      <c r="G26" s="279">
        <v>192.63333333333338</v>
      </c>
      <c r="H26" s="279">
        <v>208.63333333333338</v>
      </c>
      <c r="I26" s="279">
        <v>212.31666666666672</v>
      </c>
      <c r="J26" s="279">
        <v>216.63333333333338</v>
      </c>
      <c r="K26" s="277">
        <v>208</v>
      </c>
      <c r="L26" s="277">
        <v>200</v>
      </c>
      <c r="M26" s="277">
        <v>129.76657</v>
      </c>
    </row>
    <row r="27" spans="1:13">
      <c r="A27" s="301">
        <v>18</v>
      </c>
      <c r="B27" s="277" t="s">
        <v>47</v>
      </c>
      <c r="C27" s="277">
        <v>1500.1</v>
      </c>
      <c r="D27" s="279">
        <v>1505.0333333333335</v>
      </c>
      <c r="E27" s="279">
        <v>1490.0666666666671</v>
      </c>
      <c r="F27" s="279">
        <v>1480.0333333333335</v>
      </c>
      <c r="G27" s="279">
        <v>1465.0666666666671</v>
      </c>
      <c r="H27" s="279">
        <v>1515.0666666666671</v>
      </c>
      <c r="I27" s="279">
        <v>1530.0333333333338</v>
      </c>
      <c r="J27" s="279">
        <v>1540.0666666666671</v>
      </c>
      <c r="K27" s="277">
        <v>1520</v>
      </c>
      <c r="L27" s="277">
        <v>1495</v>
      </c>
      <c r="M27" s="277">
        <v>7.3164199999999999</v>
      </c>
    </row>
    <row r="28" spans="1:13">
      <c r="A28" s="301">
        <v>19</v>
      </c>
      <c r="B28" s="277" t="s">
        <v>48</v>
      </c>
      <c r="C28" s="277">
        <v>110.05</v>
      </c>
      <c r="D28" s="279">
        <v>110.68333333333334</v>
      </c>
      <c r="E28" s="279">
        <v>109.11666666666667</v>
      </c>
      <c r="F28" s="279">
        <v>108.18333333333334</v>
      </c>
      <c r="G28" s="279">
        <v>106.61666666666667</v>
      </c>
      <c r="H28" s="279">
        <v>111.61666666666667</v>
      </c>
      <c r="I28" s="279">
        <v>113.18333333333334</v>
      </c>
      <c r="J28" s="279">
        <v>114.11666666666667</v>
      </c>
      <c r="K28" s="277">
        <v>112.25</v>
      </c>
      <c r="L28" s="277">
        <v>109.75</v>
      </c>
      <c r="M28" s="277">
        <v>54.139060000000001</v>
      </c>
    </row>
    <row r="29" spans="1:13">
      <c r="A29" s="301">
        <v>20</v>
      </c>
      <c r="B29" s="277" t="s">
        <v>49</v>
      </c>
      <c r="C29" s="277">
        <v>52.45</v>
      </c>
      <c r="D29" s="279">
        <v>52.466666666666661</v>
      </c>
      <c r="E29" s="279">
        <v>51.783333333333324</v>
      </c>
      <c r="F29" s="279">
        <v>51.11666666666666</v>
      </c>
      <c r="G29" s="279">
        <v>50.433333333333323</v>
      </c>
      <c r="H29" s="279">
        <v>53.133333333333326</v>
      </c>
      <c r="I29" s="279">
        <v>53.816666666666663</v>
      </c>
      <c r="J29" s="279">
        <v>54.483333333333327</v>
      </c>
      <c r="K29" s="277">
        <v>53.15</v>
      </c>
      <c r="L29" s="277">
        <v>51.8</v>
      </c>
      <c r="M29" s="277">
        <v>353.3999</v>
      </c>
    </row>
    <row r="30" spans="1:13">
      <c r="A30" s="301">
        <v>21</v>
      </c>
      <c r="B30" s="277" t="s">
        <v>51</v>
      </c>
      <c r="C30" s="277">
        <v>1724.25</v>
      </c>
      <c r="D30" s="279">
        <v>1738.3333333333333</v>
      </c>
      <c r="E30" s="279">
        <v>1704.9166666666665</v>
      </c>
      <c r="F30" s="279">
        <v>1685.5833333333333</v>
      </c>
      <c r="G30" s="279">
        <v>1652.1666666666665</v>
      </c>
      <c r="H30" s="279">
        <v>1757.6666666666665</v>
      </c>
      <c r="I30" s="279">
        <v>1791.083333333333</v>
      </c>
      <c r="J30" s="279">
        <v>1810.4166666666665</v>
      </c>
      <c r="K30" s="277">
        <v>1771.75</v>
      </c>
      <c r="L30" s="277">
        <v>1719</v>
      </c>
      <c r="M30" s="277">
        <v>20.885269999999998</v>
      </c>
    </row>
    <row r="31" spans="1:13">
      <c r="A31" s="301">
        <v>22</v>
      </c>
      <c r="B31" s="277" t="s">
        <v>53</v>
      </c>
      <c r="C31" s="277">
        <v>800.2</v>
      </c>
      <c r="D31" s="279">
        <v>809.01666666666677</v>
      </c>
      <c r="E31" s="279">
        <v>789.08333333333348</v>
      </c>
      <c r="F31" s="279">
        <v>777.9666666666667</v>
      </c>
      <c r="G31" s="279">
        <v>758.03333333333342</v>
      </c>
      <c r="H31" s="279">
        <v>820.13333333333355</v>
      </c>
      <c r="I31" s="279">
        <v>840.06666666666672</v>
      </c>
      <c r="J31" s="279">
        <v>851.18333333333362</v>
      </c>
      <c r="K31" s="277">
        <v>828.95</v>
      </c>
      <c r="L31" s="277">
        <v>797.9</v>
      </c>
      <c r="M31" s="277">
        <v>22.898240000000001</v>
      </c>
    </row>
    <row r="32" spans="1:13">
      <c r="A32" s="301">
        <v>23</v>
      </c>
      <c r="B32" s="277" t="s">
        <v>231</v>
      </c>
      <c r="C32" s="277">
        <v>2040.8</v>
      </c>
      <c r="D32" s="279">
        <v>2038.9166666666667</v>
      </c>
      <c r="E32" s="279">
        <v>2022.9333333333334</v>
      </c>
      <c r="F32" s="279">
        <v>2005.0666666666666</v>
      </c>
      <c r="G32" s="279">
        <v>1989.0833333333333</v>
      </c>
      <c r="H32" s="279">
        <v>2056.7833333333338</v>
      </c>
      <c r="I32" s="279">
        <v>2072.7666666666664</v>
      </c>
      <c r="J32" s="279">
        <v>2090.6333333333337</v>
      </c>
      <c r="K32" s="277">
        <v>2054.9</v>
      </c>
      <c r="L32" s="277">
        <v>2021.05</v>
      </c>
      <c r="M32" s="277">
        <v>7.1740599999999999</v>
      </c>
    </row>
    <row r="33" spans="1:13">
      <c r="A33" s="301">
        <v>24</v>
      </c>
      <c r="B33" s="277" t="s">
        <v>55</v>
      </c>
      <c r="C33" s="277">
        <v>446.2</v>
      </c>
      <c r="D33" s="279">
        <v>445.23333333333335</v>
      </c>
      <c r="E33" s="279">
        <v>439.4666666666667</v>
      </c>
      <c r="F33" s="279">
        <v>432.73333333333335</v>
      </c>
      <c r="G33" s="279">
        <v>426.9666666666667</v>
      </c>
      <c r="H33" s="279">
        <v>451.9666666666667</v>
      </c>
      <c r="I33" s="279">
        <v>457.73333333333335</v>
      </c>
      <c r="J33" s="279">
        <v>464.4666666666667</v>
      </c>
      <c r="K33" s="277">
        <v>451</v>
      </c>
      <c r="L33" s="277">
        <v>438.5</v>
      </c>
      <c r="M33" s="277">
        <v>431.47780999999998</v>
      </c>
    </row>
    <row r="34" spans="1:13">
      <c r="A34" s="301">
        <v>25</v>
      </c>
      <c r="B34" s="277" t="s">
        <v>56</v>
      </c>
      <c r="C34" s="277">
        <v>3004.3</v>
      </c>
      <c r="D34" s="279">
        <v>3017.1</v>
      </c>
      <c r="E34" s="279">
        <v>2977.2</v>
      </c>
      <c r="F34" s="279">
        <v>2950.1</v>
      </c>
      <c r="G34" s="279">
        <v>2910.2</v>
      </c>
      <c r="H34" s="279">
        <v>3044.2</v>
      </c>
      <c r="I34" s="279">
        <v>3084.1000000000004</v>
      </c>
      <c r="J34" s="279">
        <v>3111.2</v>
      </c>
      <c r="K34" s="277">
        <v>3057</v>
      </c>
      <c r="L34" s="277">
        <v>2990</v>
      </c>
      <c r="M34" s="277">
        <v>8.3456799999999998</v>
      </c>
    </row>
    <row r="35" spans="1:13">
      <c r="A35" s="301">
        <v>26</v>
      </c>
      <c r="B35" s="277" t="s">
        <v>59</v>
      </c>
      <c r="C35" s="277">
        <v>3292.45</v>
      </c>
      <c r="D35" s="279">
        <v>3343.5333333333333</v>
      </c>
      <c r="E35" s="279">
        <v>3167.5666666666666</v>
      </c>
      <c r="F35" s="279">
        <v>3042.6833333333334</v>
      </c>
      <c r="G35" s="279">
        <v>2866.7166666666667</v>
      </c>
      <c r="H35" s="279">
        <v>3468.4166666666665</v>
      </c>
      <c r="I35" s="279">
        <v>3644.3833333333328</v>
      </c>
      <c r="J35" s="279">
        <v>3769.2666666666664</v>
      </c>
      <c r="K35" s="277">
        <v>3519.5</v>
      </c>
      <c r="L35" s="277">
        <v>3218.65</v>
      </c>
      <c r="M35" s="277">
        <v>259.60104999999999</v>
      </c>
    </row>
    <row r="36" spans="1:13">
      <c r="A36" s="301">
        <v>27</v>
      </c>
      <c r="B36" s="277" t="s">
        <v>58</v>
      </c>
      <c r="C36" s="277">
        <v>6384.35</v>
      </c>
      <c r="D36" s="279">
        <v>6477.5999999999995</v>
      </c>
      <c r="E36" s="279">
        <v>6245.1999999999989</v>
      </c>
      <c r="F36" s="279">
        <v>6106.0499999999993</v>
      </c>
      <c r="G36" s="279">
        <v>5873.6499999999987</v>
      </c>
      <c r="H36" s="279">
        <v>6616.7499999999991</v>
      </c>
      <c r="I36" s="279">
        <v>6849.1499999999987</v>
      </c>
      <c r="J36" s="279">
        <v>6988.2999999999993</v>
      </c>
      <c r="K36" s="277">
        <v>6710</v>
      </c>
      <c r="L36" s="277">
        <v>6338.45</v>
      </c>
      <c r="M36" s="277">
        <v>18.625219999999999</v>
      </c>
    </row>
    <row r="37" spans="1:13">
      <c r="A37" s="301">
        <v>28</v>
      </c>
      <c r="B37" s="277" t="s">
        <v>232</v>
      </c>
      <c r="C37" s="277">
        <v>2700.4</v>
      </c>
      <c r="D37" s="279">
        <v>2713.1333333333332</v>
      </c>
      <c r="E37" s="279">
        <v>2639.2666666666664</v>
      </c>
      <c r="F37" s="279">
        <v>2578.1333333333332</v>
      </c>
      <c r="G37" s="279">
        <v>2504.2666666666664</v>
      </c>
      <c r="H37" s="279">
        <v>2774.2666666666664</v>
      </c>
      <c r="I37" s="279">
        <v>2848.1333333333332</v>
      </c>
      <c r="J37" s="279">
        <v>2909.2666666666664</v>
      </c>
      <c r="K37" s="277">
        <v>2787</v>
      </c>
      <c r="L37" s="277">
        <v>2652</v>
      </c>
      <c r="M37" s="277">
        <v>0.57333999999999996</v>
      </c>
    </row>
    <row r="38" spans="1:13">
      <c r="A38" s="301">
        <v>29</v>
      </c>
      <c r="B38" s="277" t="s">
        <v>60</v>
      </c>
      <c r="C38" s="277">
        <v>1249.1500000000001</v>
      </c>
      <c r="D38" s="279">
        <v>1259.5666666666666</v>
      </c>
      <c r="E38" s="279">
        <v>1232.1333333333332</v>
      </c>
      <c r="F38" s="279">
        <v>1215.1166666666666</v>
      </c>
      <c r="G38" s="279">
        <v>1187.6833333333332</v>
      </c>
      <c r="H38" s="279">
        <v>1276.5833333333333</v>
      </c>
      <c r="I38" s="279">
        <v>1304.0166666666667</v>
      </c>
      <c r="J38" s="279">
        <v>1321.0333333333333</v>
      </c>
      <c r="K38" s="277">
        <v>1287</v>
      </c>
      <c r="L38" s="277">
        <v>1242.55</v>
      </c>
      <c r="M38" s="277">
        <v>7.32979</v>
      </c>
    </row>
    <row r="39" spans="1:13">
      <c r="A39" s="301">
        <v>30</v>
      </c>
      <c r="B39" s="277" t="s">
        <v>233</v>
      </c>
      <c r="C39" s="277">
        <v>353.2</v>
      </c>
      <c r="D39" s="279">
        <v>354.05</v>
      </c>
      <c r="E39" s="279">
        <v>351.15000000000003</v>
      </c>
      <c r="F39" s="279">
        <v>349.1</v>
      </c>
      <c r="G39" s="279">
        <v>346.20000000000005</v>
      </c>
      <c r="H39" s="279">
        <v>356.1</v>
      </c>
      <c r="I39" s="279">
        <v>359</v>
      </c>
      <c r="J39" s="279">
        <v>361.05</v>
      </c>
      <c r="K39" s="277">
        <v>356.95</v>
      </c>
      <c r="L39" s="277">
        <v>352</v>
      </c>
      <c r="M39" s="277">
        <v>63.272860000000001</v>
      </c>
    </row>
    <row r="40" spans="1:13">
      <c r="A40" s="301">
        <v>31</v>
      </c>
      <c r="B40" s="277" t="s">
        <v>61</v>
      </c>
      <c r="C40" s="277">
        <v>49.4</v>
      </c>
      <c r="D40" s="279">
        <v>49.316666666666663</v>
      </c>
      <c r="E40" s="279">
        <v>48.783333333333324</v>
      </c>
      <c r="F40" s="279">
        <v>48.166666666666664</v>
      </c>
      <c r="G40" s="279">
        <v>47.633333333333326</v>
      </c>
      <c r="H40" s="279">
        <v>49.933333333333323</v>
      </c>
      <c r="I40" s="279">
        <v>50.466666666666654</v>
      </c>
      <c r="J40" s="279">
        <v>51.083333333333321</v>
      </c>
      <c r="K40" s="277">
        <v>49.85</v>
      </c>
      <c r="L40" s="277">
        <v>48.7</v>
      </c>
      <c r="M40" s="277">
        <v>268.67428000000001</v>
      </c>
    </row>
    <row r="41" spans="1:13">
      <c r="A41" s="301">
        <v>32</v>
      </c>
      <c r="B41" s="277" t="s">
        <v>62</v>
      </c>
      <c r="C41" s="277">
        <v>50.25</v>
      </c>
      <c r="D41" s="279">
        <v>50.5</v>
      </c>
      <c r="E41" s="279">
        <v>49.4</v>
      </c>
      <c r="F41" s="279">
        <v>48.55</v>
      </c>
      <c r="G41" s="279">
        <v>47.449999999999996</v>
      </c>
      <c r="H41" s="279">
        <v>51.35</v>
      </c>
      <c r="I41" s="279">
        <v>52.449999999999996</v>
      </c>
      <c r="J41" s="279">
        <v>53.300000000000004</v>
      </c>
      <c r="K41" s="277">
        <v>51.6</v>
      </c>
      <c r="L41" s="277">
        <v>49.65</v>
      </c>
      <c r="M41" s="277">
        <v>112.53713999999999</v>
      </c>
    </row>
    <row r="42" spans="1:13">
      <c r="A42" s="301">
        <v>33</v>
      </c>
      <c r="B42" s="277" t="s">
        <v>63</v>
      </c>
      <c r="C42" s="277">
        <v>1305.6500000000001</v>
      </c>
      <c r="D42" s="279">
        <v>1308.2833333333335</v>
      </c>
      <c r="E42" s="279">
        <v>1292.8166666666671</v>
      </c>
      <c r="F42" s="279">
        <v>1279.9833333333336</v>
      </c>
      <c r="G42" s="279">
        <v>1264.5166666666671</v>
      </c>
      <c r="H42" s="279">
        <v>1321.116666666667</v>
      </c>
      <c r="I42" s="279">
        <v>1336.5833333333337</v>
      </c>
      <c r="J42" s="279">
        <v>1349.416666666667</v>
      </c>
      <c r="K42" s="277">
        <v>1323.75</v>
      </c>
      <c r="L42" s="277">
        <v>1295.45</v>
      </c>
      <c r="M42" s="277">
        <v>7.7823500000000001</v>
      </c>
    </row>
    <row r="43" spans="1:13">
      <c r="A43" s="301">
        <v>34</v>
      </c>
      <c r="B43" s="277" t="s">
        <v>66</v>
      </c>
      <c r="C43" s="277">
        <v>517.25</v>
      </c>
      <c r="D43" s="279">
        <v>521.48333333333335</v>
      </c>
      <c r="E43" s="279">
        <v>510.9666666666667</v>
      </c>
      <c r="F43" s="279">
        <v>504.68333333333339</v>
      </c>
      <c r="G43" s="279">
        <v>494.16666666666674</v>
      </c>
      <c r="H43" s="279">
        <v>527.76666666666665</v>
      </c>
      <c r="I43" s="279">
        <v>538.2833333333333</v>
      </c>
      <c r="J43" s="279">
        <v>544.56666666666661</v>
      </c>
      <c r="K43" s="277">
        <v>532</v>
      </c>
      <c r="L43" s="277">
        <v>515.20000000000005</v>
      </c>
      <c r="M43" s="277">
        <v>32.154069999999997</v>
      </c>
    </row>
    <row r="44" spans="1:13">
      <c r="A44" s="301">
        <v>35</v>
      </c>
      <c r="B44" s="277" t="s">
        <v>65</v>
      </c>
      <c r="C44" s="277">
        <v>99.25</v>
      </c>
      <c r="D44" s="279">
        <v>98.883333333333326</v>
      </c>
      <c r="E44" s="279">
        <v>96.966666666666654</v>
      </c>
      <c r="F44" s="279">
        <v>94.683333333333323</v>
      </c>
      <c r="G44" s="279">
        <v>92.766666666666652</v>
      </c>
      <c r="H44" s="279">
        <v>101.16666666666666</v>
      </c>
      <c r="I44" s="279">
        <v>103.08333333333334</v>
      </c>
      <c r="J44" s="279">
        <v>105.36666666666666</v>
      </c>
      <c r="K44" s="277">
        <v>100.8</v>
      </c>
      <c r="L44" s="277">
        <v>96.6</v>
      </c>
      <c r="M44" s="277">
        <v>141.74689000000001</v>
      </c>
    </row>
    <row r="45" spans="1:13">
      <c r="A45" s="301">
        <v>36</v>
      </c>
      <c r="B45" s="277" t="s">
        <v>67</v>
      </c>
      <c r="C45" s="277">
        <v>384.35</v>
      </c>
      <c r="D45" s="279">
        <v>383.58333333333331</v>
      </c>
      <c r="E45" s="279">
        <v>380.41666666666663</v>
      </c>
      <c r="F45" s="279">
        <v>376.48333333333329</v>
      </c>
      <c r="G45" s="279">
        <v>373.31666666666661</v>
      </c>
      <c r="H45" s="279">
        <v>387.51666666666665</v>
      </c>
      <c r="I45" s="279">
        <v>390.68333333333328</v>
      </c>
      <c r="J45" s="279">
        <v>394.61666666666667</v>
      </c>
      <c r="K45" s="277">
        <v>386.75</v>
      </c>
      <c r="L45" s="277">
        <v>379.65</v>
      </c>
      <c r="M45" s="277">
        <v>23.296199999999999</v>
      </c>
    </row>
    <row r="46" spans="1:13">
      <c r="A46" s="301">
        <v>37</v>
      </c>
      <c r="B46" s="277" t="s">
        <v>70</v>
      </c>
      <c r="C46" s="277">
        <v>38</v>
      </c>
      <c r="D46" s="279">
        <v>38.1</v>
      </c>
      <c r="E46" s="279">
        <v>37.6</v>
      </c>
      <c r="F46" s="279">
        <v>37.200000000000003</v>
      </c>
      <c r="G46" s="279">
        <v>36.700000000000003</v>
      </c>
      <c r="H46" s="279">
        <v>38.5</v>
      </c>
      <c r="I46" s="279">
        <v>39</v>
      </c>
      <c r="J46" s="279">
        <v>39.4</v>
      </c>
      <c r="K46" s="277">
        <v>38.6</v>
      </c>
      <c r="L46" s="277">
        <v>37.700000000000003</v>
      </c>
      <c r="M46" s="277">
        <v>241.22376</v>
      </c>
    </row>
    <row r="47" spans="1:13">
      <c r="A47" s="301">
        <v>38</v>
      </c>
      <c r="B47" s="277" t="s">
        <v>74</v>
      </c>
      <c r="C47" s="277">
        <v>464.2</v>
      </c>
      <c r="D47" s="279">
        <v>460.2</v>
      </c>
      <c r="E47" s="279">
        <v>439.4</v>
      </c>
      <c r="F47" s="279">
        <v>414.59999999999997</v>
      </c>
      <c r="G47" s="279">
        <v>393.79999999999995</v>
      </c>
      <c r="H47" s="279">
        <v>485</v>
      </c>
      <c r="I47" s="279">
        <v>505.80000000000007</v>
      </c>
      <c r="J47" s="279">
        <v>530.6</v>
      </c>
      <c r="K47" s="277">
        <v>481</v>
      </c>
      <c r="L47" s="277">
        <v>435.4</v>
      </c>
      <c r="M47" s="277">
        <v>491.45472999999998</v>
      </c>
    </row>
    <row r="48" spans="1:13">
      <c r="A48" s="301">
        <v>39</v>
      </c>
      <c r="B48" s="277" t="s">
        <v>69</v>
      </c>
      <c r="C48" s="277">
        <v>567.75</v>
      </c>
      <c r="D48" s="279">
        <v>572.63333333333333</v>
      </c>
      <c r="E48" s="279">
        <v>561.4666666666667</v>
      </c>
      <c r="F48" s="279">
        <v>555.18333333333339</v>
      </c>
      <c r="G48" s="279">
        <v>544.01666666666677</v>
      </c>
      <c r="H48" s="279">
        <v>578.91666666666663</v>
      </c>
      <c r="I48" s="279">
        <v>590.08333333333337</v>
      </c>
      <c r="J48" s="279">
        <v>596.36666666666656</v>
      </c>
      <c r="K48" s="277">
        <v>583.79999999999995</v>
      </c>
      <c r="L48" s="277">
        <v>566.35</v>
      </c>
      <c r="M48" s="277">
        <v>117.84668000000001</v>
      </c>
    </row>
    <row r="49" spans="1:13">
      <c r="A49" s="301">
        <v>40</v>
      </c>
      <c r="B49" s="277" t="s">
        <v>125</v>
      </c>
      <c r="C49" s="277">
        <v>198.85</v>
      </c>
      <c r="D49" s="279">
        <v>200.48333333333335</v>
      </c>
      <c r="E49" s="279">
        <v>195.9666666666667</v>
      </c>
      <c r="F49" s="279">
        <v>193.08333333333334</v>
      </c>
      <c r="G49" s="279">
        <v>188.56666666666669</v>
      </c>
      <c r="H49" s="279">
        <v>203.3666666666667</v>
      </c>
      <c r="I49" s="279">
        <v>207.88333333333335</v>
      </c>
      <c r="J49" s="279">
        <v>210.76666666666671</v>
      </c>
      <c r="K49" s="277">
        <v>205</v>
      </c>
      <c r="L49" s="277">
        <v>197.6</v>
      </c>
      <c r="M49" s="277">
        <v>90.512879999999996</v>
      </c>
    </row>
    <row r="50" spans="1:13">
      <c r="A50" s="301">
        <v>41</v>
      </c>
      <c r="B50" s="277" t="s">
        <v>71</v>
      </c>
      <c r="C50" s="277">
        <v>426.3</v>
      </c>
      <c r="D50" s="279">
        <v>428.11666666666662</v>
      </c>
      <c r="E50" s="279">
        <v>422.73333333333323</v>
      </c>
      <c r="F50" s="279">
        <v>419.16666666666663</v>
      </c>
      <c r="G50" s="279">
        <v>413.78333333333325</v>
      </c>
      <c r="H50" s="279">
        <v>431.68333333333322</v>
      </c>
      <c r="I50" s="279">
        <v>437.06666666666655</v>
      </c>
      <c r="J50" s="279">
        <v>440.63333333333321</v>
      </c>
      <c r="K50" s="277">
        <v>433.5</v>
      </c>
      <c r="L50" s="277">
        <v>424.55</v>
      </c>
      <c r="M50" s="277">
        <v>27.741129999999998</v>
      </c>
    </row>
    <row r="51" spans="1:13">
      <c r="A51" s="301">
        <v>42</v>
      </c>
      <c r="B51" s="277" t="s">
        <v>234</v>
      </c>
      <c r="C51" s="277">
        <v>1266.75</v>
      </c>
      <c r="D51" s="279">
        <v>1280.5166666666667</v>
      </c>
      <c r="E51" s="279">
        <v>1246.2333333333333</v>
      </c>
      <c r="F51" s="279">
        <v>1225.7166666666667</v>
      </c>
      <c r="G51" s="279">
        <v>1191.4333333333334</v>
      </c>
      <c r="H51" s="279">
        <v>1301.0333333333333</v>
      </c>
      <c r="I51" s="279">
        <v>1335.3166666666666</v>
      </c>
      <c r="J51" s="279">
        <v>1355.8333333333333</v>
      </c>
      <c r="K51" s="277">
        <v>1314.8</v>
      </c>
      <c r="L51" s="277">
        <v>1260</v>
      </c>
      <c r="M51" s="277">
        <v>3.5467300000000002</v>
      </c>
    </row>
    <row r="52" spans="1:13">
      <c r="A52" s="301">
        <v>43</v>
      </c>
      <c r="B52" s="277" t="s">
        <v>72</v>
      </c>
      <c r="C52" s="277">
        <v>13162.5</v>
      </c>
      <c r="D52" s="279">
        <v>13210.25</v>
      </c>
      <c r="E52" s="279">
        <v>12980.5</v>
      </c>
      <c r="F52" s="279">
        <v>12798.5</v>
      </c>
      <c r="G52" s="279">
        <v>12568.75</v>
      </c>
      <c r="H52" s="279">
        <v>13392.25</v>
      </c>
      <c r="I52" s="279">
        <v>13622</v>
      </c>
      <c r="J52" s="279">
        <v>13804</v>
      </c>
      <c r="K52" s="277">
        <v>13440</v>
      </c>
      <c r="L52" s="277">
        <v>13028.25</v>
      </c>
      <c r="M52" s="277">
        <v>0.47985</v>
      </c>
    </row>
    <row r="53" spans="1:13">
      <c r="A53" s="301">
        <v>44</v>
      </c>
      <c r="B53" s="277" t="s">
        <v>75</v>
      </c>
      <c r="C53" s="277">
        <v>3880.4</v>
      </c>
      <c r="D53" s="279">
        <v>3921.7999999999997</v>
      </c>
      <c r="E53" s="279">
        <v>3833.5999999999995</v>
      </c>
      <c r="F53" s="279">
        <v>3786.7999999999997</v>
      </c>
      <c r="G53" s="279">
        <v>3698.5999999999995</v>
      </c>
      <c r="H53" s="279">
        <v>3968.5999999999995</v>
      </c>
      <c r="I53" s="279">
        <v>4056.7999999999993</v>
      </c>
      <c r="J53" s="279">
        <v>4103.5999999999995</v>
      </c>
      <c r="K53" s="277">
        <v>4010</v>
      </c>
      <c r="L53" s="277">
        <v>3875</v>
      </c>
      <c r="M53" s="277">
        <v>18.806699999999999</v>
      </c>
    </row>
    <row r="54" spans="1:13">
      <c r="A54" s="301">
        <v>45</v>
      </c>
      <c r="B54" s="277" t="s">
        <v>81</v>
      </c>
      <c r="C54" s="277">
        <v>590.04999999999995</v>
      </c>
      <c r="D54" s="279">
        <v>595.18333333333339</v>
      </c>
      <c r="E54" s="279">
        <v>580.76666666666677</v>
      </c>
      <c r="F54" s="279">
        <v>571.48333333333335</v>
      </c>
      <c r="G54" s="279">
        <v>557.06666666666672</v>
      </c>
      <c r="H54" s="279">
        <v>604.46666666666681</v>
      </c>
      <c r="I54" s="279">
        <v>618.88333333333333</v>
      </c>
      <c r="J54" s="279">
        <v>628.16666666666686</v>
      </c>
      <c r="K54" s="277">
        <v>609.6</v>
      </c>
      <c r="L54" s="277">
        <v>585.9</v>
      </c>
      <c r="M54" s="277">
        <v>4.1327600000000002</v>
      </c>
    </row>
    <row r="55" spans="1:13">
      <c r="A55" s="301">
        <v>46</v>
      </c>
      <c r="B55" s="277" t="s">
        <v>76</v>
      </c>
      <c r="C55" s="277">
        <v>364.85</v>
      </c>
      <c r="D55" s="279">
        <v>368.56666666666666</v>
      </c>
      <c r="E55" s="279">
        <v>359.5333333333333</v>
      </c>
      <c r="F55" s="279">
        <v>354.21666666666664</v>
      </c>
      <c r="G55" s="279">
        <v>345.18333333333328</v>
      </c>
      <c r="H55" s="279">
        <v>373.88333333333333</v>
      </c>
      <c r="I55" s="279">
        <v>382.91666666666674</v>
      </c>
      <c r="J55" s="279">
        <v>388.23333333333335</v>
      </c>
      <c r="K55" s="277">
        <v>377.6</v>
      </c>
      <c r="L55" s="277">
        <v>363.25</v>
      </c>
      <c r="M55" s="277">
        <v>35.120550000000001</v>
      </c>
    </row>
    <row r="56" spans="1:13">
      <c r="A56" s="301">
        <v>47</v>
      </c>
      <c r="B56" s="277" t="s">
        <v>77</v>
      </c>
      <c r="C56" s="277">
        <v>104</v>
      </c>
      <c r="D56" s="279">
        <v>103.75</v>
      </c>
      <c r="E56" s="279">
        <v>103</v>
      </c>
      <c r="F56" s="279">
        <v>102</v>
      </c>
      <c r="G56" s="279">
        <v>101.25</v>
      </c>
      <c r="H56" s="279">
        <v>104.75</v>
      </c>
      <c r="I56" s="279">
        <v>105.5</v>
      </c>
      <c r="J56" s="279">
        <v>106.5</v>
      </c>
      <c r="K56" s="277">
        <v>104.5</v>
      </c>
      <c r="L56" s="277">
        <v>102.75</v>
      </c>
      <c r="M56" s="277">
        <v>68.250399999999999</v>
      </c>
    </row>
    <row r="57" spans="1:13">
      <c r="A57" s="301">
        <v>48</v>
      </c>
      <c r="B57" s="277" t="s">
        <v>78</v>
      </c>
      <c r="C57" s="277">
        <v>117.3</v>
      </c>
      <c r="D57" s="279">
        <v>117.60000000000001</v>
      </c>
      <c r="E57" s="279">
        <v>116.20000000000002</v>
      </c>
      <c r="F57" s="279">
        <v>115.10000000000001</v>
      </c>
      <c r="G57" s="279">
        <v>113.70000000000002</v>
      </c>
      <c r="H57" s="279">
        <v>118.70000000000002</v>
      </c>
      <c r="I57" s="279">
        <v>120.10000000000002</v>
      </c>
      <c r="J57" s="279">
        <v>121.20000000000002</v>
      </c>
      <c r="K57" s="277">
        <v>119</v>
      </c>
      <c r="L57" s="277">
        <v>116.5</v>
      </c>
      <c r="M57" s="277">
        <v>15.36045</v>
      </c>
    </row>
    <row r="58" spans="1:13">
      <c r="A58" s="301">
        <v>49</v>
      </c>
      <c r="B58" s="277" t="s">
        <v>82</v>
      </c>
      <c r="C58" s="277">
        <v>212.55</v>
      </c>
      <c r="D58" s="279">
        <v>214.86666666666667</v>
      </c>
      <c r="E58" s="279">
        <v>209.23333333333335</v>
      </c>
      <c r="F58" s="279">
        <v>205.91666666666669</v>
      </c>
      <c r="G58" s="279">
        <v>200.28333333333336</v>
      </c>
      <c r="H58" s="279">
        <v>218.18333333333334</v>
      </c>
      <c r="I58" s="279">
        <v>223.81666666666666</v>
      </c>
      <c r="J58" s="279">
        <v>227.13333333333333</v>
      </c>
      <c r="K58" s="277">
        <v>220.5</v>
      </c>
      <c r="L58" s="277">
        <v>211.55</v>
      </c>
      <c r="M58" s="277">
        <v>106.86516</v>
      </c>
    </row>
    <row r="59" spans="1:13">
      <c r="A59" s="301">
        <v>50</v>
      </c>
      <c r="B59" s="277" t="s">
        <v>83</v>
      </c>
      <c r="C59" s="277">
        <v>662.3</v>
      </c>
      <c r="D59" s="279">
        <v>668.13333333333333</v>
      </c>
      <c r="E59" s="279">
        <v>654.16666666666663</v>
      </c>
      <c r="F59" s="279">
        <v>646.0333333333333</v>
      </c>
      <c r="G59" s="279">
        <v>632.06666666666661</v>
      </c>
      <c r="H59" s="279">
        <v>676.26666666666665</v>
      </c>
      <c r="I59" s="279">
        <v>690.23333333333335</v>
      </c>
      <c r="J59" s="279">
        <v>698.36666666666667</v>
      </c>
      <c r="K59" s="277">
        <v>682.1</v>
      </c>
      <c r="L59" s="277">
        <v>660</v>
      </c>
      <c r="M59" s="277">
        <v>43.1496</v>
      </c>
    </row>
    <row r="60" spans="1:13">
      <c r="A60" s="301">
        <v>51</v>
      </c>
      <c r="B60" s="277" t="s">
        <v>235</v>
      </c>
      <c r="C60" s="277">
        <v>126</v>
      </c>
      <c r="D60" s="279">
        <v>125.60000000000001</v>
      </c>
      <c r="E60" s="279">
        <v>124.65000000000002</v>
      </c>
      <c r="F60" s="279">
        <v>123.30000000000001</v>
      </c>
      <c r="G60" s="279">
        <v>122.35000000000002</v>
      </c>
      <c r="H60" s="279">
        <v>126.95000000000002</v>
      </c>
      <c r="I60" s="279">
        <v>127.9</v>
      </c>
      <c r="J60" s="279">
        <v>129.25</v>
      </c>
      <c r="K60" s="277">
        <v>126.55</v>
      </c>
      <c r="L60" s="277">
        <v>124.25</v>
      </c>
      <c r="M60" s="277">
        <v>41.187150000000003</v>
      </c>
    </row>
    <row r="61" spans="1:13">
      <c r="A61" s="301">
        <v>52</v>
      </c>
      <c r="B61" s="277" t="s">
        <v>84</v>
      </c>
      <c r="C61" s="277">
        <v>133.1</v>
      </c>
      <c r="D61" s="279">
        <v>133.20000000000002</v>
      </c>
      <c r="E61" s="279">
        <v>131.90000000000003</v>
      </c>
      <c r="F61" s="279">
        <v>130.70000000000002</v>
      </c>
      <c r="G61" s="279">
        <v>129.40000000000003</v>
      </c>
      <c r="H61" s="279">
        <v>134.40000000000003</v>
      </c>
      <c r="I61" s="279">
        <v>135.70000000000005</v>
      </c>
      <c r="J61" s="279">
        <v>136.90000000000003</v>
      </c>
      <c r="K61" s="277">
        <v>134.5</v>
      </c>
      <c r="L61" s="277">
        <v>132</v>
      </c>
      <c r="M61" s="277">
        <v>103.75599</v>
      </c>
    </row>
    <row r="62" spans="1:13">
      <c r="A62" s="301">
        <v>53</v>
      </c>
      <c r="B62" s="277" t="s">
        <v>85</v>
      </c>
      <c r="C62" s="277">
        <v>1413.65</v>
      </c>
      <c r="D62" s="279">
        <v>1425.9333333333334</v>
      </c>
      <c r="E62" s="279">
        <v>1395.9666666666667</v>
      </c>
      <c r="F62" s="279">
        <v>1378.2833333333333</v>
      </c>
      <c r="G62" s="279">
        <v>1348.3166666666666</v>
      </c>
      <c r="H62" s="279">
        <v>1443.6166666666668</v>
      </c>
      <c r="I62" s="279">
        <v>1473.5833333333335</v>
      </c>
      <c r="J62" s="279">
        <v>1491.2666666666669</v>
      </c>
      <c r="K62" s="277">
        <v>1455.9</v>
      </c>
      <c r="L62" s="277">
        <v>1408.25</v>
      </c>
      <c r="M62" s="277">
        <v>11.811299999999999</v>
      </c>
    </row>
    <row r="63" spans="1:13">
      <c r="A63" s="301">
        <v>54</v>
      </c>
      <c r="B63" s="277" t="s">
        <v>86</v>
      </c>
      <c r="C63" s="277">
        <v>456.95</v>
      </c>
      <c r="D63" s="279">
        <v>456.61666666666662</v>
      </c>
      <c r="E63" s="279">
        <v>447.33333333333326</v>
      </c>
      <c r="F63" s="279">
        <v>437.71666666666664</v>
      </c>
      <c r="G63" s="279">
        <v>428.43333333333328</v>
      </c>
      <c r="H63" s="279">
        <v>466.23333333333323</v>
      </c>
      <c r="I63" s="279">
        <v>475.51666666666665</v>
      </c>
      <c r="J63" s="279">
        <v>485.13333333333321</v>
      </c>
      <c r="K63" s="277">
        <v>465.9</v>
      </c>
      <c r="L63" s="277">
        <v>447</v>
      </c>
      <c r="M63" s="277">
        <v>43.776589999999999</v>
      </c>
    </row>
    <row r="64" spans="1:13">
      <c r="A64" s="301">
        <v>55</v>
      </c>
      <c r="B64" s="277" t="s">
        <v>236</v>
      </c>
      <c r="C64" s="277">
        <v>806.9</v>
      </c>
      <c r="D64" s="279">
        <v>810.4</v>
      </c>
      <c r="E64" s="279">
        <v>798.05</v>
      </c>
      <c r="F64" s="279">
        <v>789.19999999999993</v>
      </c>
      <c r="G64" s="279">
        <v>776.84999999999991</v>
      </c>
      <c r="H64" s="279">
        <v>819.25</v>
      </c>
      <c r="I64" s="279">
        <v>831.60000000000014</v>
      </c>
      <c r="J64" s="279">
        <v>840.45</v>
      </c>
      <c r="K64" s="277">
        <v>822.75</v>
      </c>
      <c r="L64" s="277">
        <v>801.55</v>
      </c>
      <c r="M64" s="277">
        <v>6.8883599999999996</v>
      </c>
    </row>
    <row r="65" spans="1:13">
      <c r="A65" s="301">
        <v>56</v>
      </c>
      <c r="B65" s="277" t="s">
        <v>237</v>
      </c>
      <c r="C65" s="277">
        <v>243.1</v>
      </c>
      <c r="D65" s="279">
        <v>246.68333333333331</v>
      </c>
      <c r="E65" s="279">
        <v>238.51666666666662</v>
      </c>
      <c r="F65" s="279">
        <v>233.93333333333331</v>
      </c>
      <c r="G65" s="279">
        <v>225.76666666666662</v>
      </c>
      <c r="H65" s="279">
        <v>251.26666666666662</v>
      </c>
      <c r="I65" s="279">
        <v>259.43333333333328</v>
      </c>
      <c r="J65" s="279">
        <v>264.01666666666665</v>
      </c>
      <c r="K65" s="277">
        <v>254.85</v>
      </c>
      <c r="L65" s="277">
        <v>242.1</v>
      </c>
      <c r="M65" s="277">
        <v>5.6432200000000003</v>
      </c>
    </row>
    <row r="66" spans="1:13">
      <c r="A66" s="301">
        <v>57</v>
      </c>
      <c r="B66" s="277" t="s">
        <v>87</v>
      </c>
      <c r="C66" s="277">
        <v>388.3</v>
      </c>
      <c r="D66" s="279">
        <v>391.34999999999997</v>
      </c>
      <c r="E66" s="279">
        <v>383.44999999999993</v>
      </c>
      <c r="F66" s="279">
        <v>378.59999999999997</v>
      </c>
      <c r="G66" s="279">
        <v>370.69999999999993</v>
      </c>
      <c r="H66" s="279">
        <v>396.19999999999993</v>
      </c>
      <c r="I66" s="279">
        <v>404.09999999999991</v>
      </c>
      <c r="J66" s="279">
        <v>408.94999999999993</v>
      </c>
      <c r="K66" s="277">
        <v>399.25</v>
      </c>
      <c r="L66" s="277">
        <v>386.5</v>
      </c>
      <c r="M66" s="277">
        <v>14.88683</v>
      </c>
    </row>
    <row r="67" spans="1:13">
      <c r="A67" s="301">
        <v>58</v>
      </c>
      <c r="B67" s="277" t="s">
        <v>93</v>
      </c>
      <c r="C67" s="277">
        <v>143.30000000000001</v>
      </c>
      <c r="D67" s="279">
        <v>144.11666666666665</v>
      </c>
      <c r="E67" s="279">
        <v>140.8833333333333</v>
      </c>
      <c r="F67" s="279">
        <v>138.46666666666664</v>
      </c>
      <c r="G67" s="279">
        <v>135.23333333333329</v>
      </c>
      <c r="H67" s="279">
        <v>146.5333333333333</v>
      </c>
      <c r="I67" s="279">
        <v>149.76666666666665</v>
      </c>
      <c r="J67" s="279">
        <v>152.18333333333331</v>
      </c>
      <c r="K67" s="277">
        <v>147.35</v>
      </c>
      <c r="L67" s="277">
        <v>141.69999999999999</v>
      </c>
      <c r="M67" s="277">
        <v>136.94417999999999</v>
      </c>
    </row>
    <row r="68" spans="1:13">
      <c r="A68" s="301">
        <v>59</v>
      </c>
      <c r="B68" s="277" t="s">
        <v>88</v>
      </c>
      <c r="C68" s="277">
        <v>491.65</v>
      </c>
      <c r="D68" s="279">
        <v>494.93333333333334</v>
      </c>
      <c r="E68" s="279">
        <v>487.16666666666669</v>
      </c>
      <c r="F68" s="279">
        <v>482.68333333333334</v>
      </c>
      <c r="G68" s="279">
        <v>474.91666666666669</v>
      </c>
      <c r="H68" s="279">
        <v>499.41666666666669</v>
      </c>
      <c r="I68" s="279">
        <v>507.18333333333334</v>
      </c>
      <c r="J68" s="279">
        <v>511.66666666666669</v>
      </c>
      <c r="K68" s="277">
        <v>502.7</v>
      </c>
      <c r="L68" s="277">
        <v>490.45</v>
      </c>
      <c r="M68" s="277">
        <v>33.280430000000003</v>
      </c>
    </row>
    <row r="69" spans="1:13">
      <c r="A69" s="301">
        <v>60</v>
      </c>
      <c r="B69" s="277" t="s">
        <v>238</v>
      </c>
      <c r="C69" s="277">
        <v>702.6</v>
      </c>
      <c r="D69" s="279">
        <v>708.01666666666677</v>
      </c>
      <c r="E69" s="279">
        <v>688.03333333333353</v>
      </c>
      <c r="F69" s="279">
        <v>673.46666666666681</v>
      </c>
      <c r="G69" s="279">
        <v>653.48333333333358</v>
      </c>
      <c r="H69" s="279">
        <v>722.58333333333348</v>
      </c>
      <c r="I69" s="279">
        <v>742.56666666666683</v>
      </c>
      <c r="J69" s="279">
        <v>757.13333333333344</v>
      </c>
      <c r="K69" s="277">
        <v>728</v>
      </c>
      <c r="L69" s="277">
        <v>693.45</v>
      </c>
      <c r="M69" s="277">
        <v>2.0824799999999999</v>
      </c>
    </row>
    <row r="70" spans="1:13">
      <c r="A70" s="301">
        <v>61</v>
      </c>
      <c r="B70" s="277" t="s">
        <v>91</v>
      </c>
      <c r="C70" s="277">
        <v>2282.25</v>
      </c>
      <c r="D70" s="279">
        <v>2295.4166666666665</v>
      </c>
      <c r="E70" s="279">
        <v>2263.833333333333</v>
      </c>
      <c r="F70" s="279">
        <v>2245.4166666666665</v>
      </c>
      <c r="G70" s="279">
        <v>2213.833333333333</v>
      </c>
      <c r="H70" s="279">
        <v>2313.833333333333</v>
      </c>
      <c r="I70" s="279">
        <v>2345.4166666666661</v>
      </c>
      <c r="J70" s="279">
        <v>2363.833333333333</v>
      </c>
      <c r="K70" s="277">
        <v>2327</v>
      </c>
      <c r="L70" s="277">
        <v>2277</v>
      </c>
      <c r="M70" s="277">
        <v>5.4920400000000003</v>
      </c>
    </row>
    <row r="71" spans="1:13">
      <c r="A71" s="301">
        <v>62</v>
      </c>
      <c r="B71" s="277" t="s">
        <v>94</v>
      </c>
      <c r="C71" s="277">
        <v>4033.55</v>
      </c>
      <c r="D71" s="279">
        <v>4056.7666666666664</v>
      </c>
      <c r="E71" s="279">
        <v>3982.833333333333</v>
      </c>
      <c r="F71" s="279">
        <v>3932.1166666666668</v>
      </c>
      <c r="G71" s="279">
        <v>3858.1833333333334</v>
      </c>
      <c r="H71" s="279">
        <v>4107.4833333333327</v>
      </c>
      <c r="I71" s="279">
        <v>4181.4166666666661</v>
      </c>
      <c r="J71" s="279">
        <v>4232.1333333333323</v>
      </c>
      <c r="K71" s="277">
        <v>4130.7</v>
      </c>
      <c r="L71" s="277">
        <v>4006.05</v>
      </c>
      <c r="M71" s="277">
        <v>6.6329599999999997</v>
      </c>
    </row>
    <row r="72" spans="1:13">
      <c r="A72" s="301">
        <v>63</v>
      </c>
      <c r="B72" s="277" t="s">
        <v>239</v>
      </c>
      <c r="C72" s="277">
        <v>70.95</v>
      </c>
      <c r="D72" s="279">
        <v>70.3</v>
      </c>
      <c r="E72" s="279">
        <v>69.649999999999991</v>
      </c>
      <c r="F72" s="279">
        <v>68.349999999999994</v>
      </c>
      <c r="G72" s="279">
        <v>67.699999999999989</v>
      </c>
      <c r="H72" s="279">
        <v>71.599999999999994</v>
      </c>
      <c r="I72" s="279">
        <v>72.25</v>
      </c>
      <c r="J72" s="279">
        <v>73.55</v>
      </c>
      <c r="K72" s="277">
        <v>70.95</v>
      </c>
      <c r="L72" s="277">
        <v>69</v>
      </c>
      <c r="M72" s="277">
        <v>67.313630000000003</v>
      </c>
    </row>
    <row r="73" spans="1:13">
      <c r="A73" s="301">
        <v>64</v>
      </c>
      <c r="B73" s="277" t="s">
        <v>95</v>
      </c>
      <c r="C73" s="277">
        <v>20116.650000000001</v>
      </c>
      <c r="D73" s="279">
        <v>19898.566666666666</v>
      </c>
      <c r="E73" s="279">
        <v>19510.133333333331</v>
      </c>
      <c r="F73" s="279">
        <v>18903.616666666665</v>
      </c>
      <c r="G73" s="279">
        <v>18515.183333333331</v>
      </c>
      <c r="H73" s="279">
        <v>20505.083333333332</v>
      </c>
      <c r="I73" s="279">
        <v>20893.516666666666</v>
      </c>
      <c r="J73" s="279">
        <v>21500.033333333333</v>
      </c>
      <c r="K73" s="277">
        <v>20287</v>
      </c>
      <c r="L73" s="277">
        <v>19292.05</v>
      </c>
      <c r="M73" s="277">
        <v>3.6870699999999998</v>
      </c>
    </row>
    <row r="74" spans="1:13">
      <c r="A74" s="301">
        <v>65</v>
      </c>
      <c r="B74" s="277" t="s">
        <v>240</v>
      </c>
      <c r="C74" s="277">
        <v>246.8</v>
      </c>
      <c r="D74" s="279">
        <v>246.58333333333334</v>
      </c>
      <c r="E74" s="279">
        <v>244.2166666666667</v>
      </c>
      <c r="F74" s="279">
        <v>241.63333333333335</v>
      </c>
      <c r="G74" s="279">
        <v>239.26666666666671</v>
      </c>
      <c r="H74" s="279">
        <v>249.16666666666669</v>
      </c>
      <c r="I74" s="279">
        <v>251.5333333333333</v>
      </c>
      <c r="J74" s="279">
        <v>254.11666666666667</v>
      </c>
      <c r="K74" s="277">
        <v>248.95</v>
      </c>
      <c r="L74" s="277">
        <v>244</v>
      </c>
      <c r="M74" s="277">
        <v>7.5773599999999997</v>
      </c>
    </row>
    <row r="75" spans="1:13">
      <c r="A75" s="301">
        <v>66</v>
      </c>
      <c r="B75" s="277" t="s">
        <v>241</v>
      </c>
      <c r="C75" s="277">
        <v>886.3</v>
      </c>
      <c r="D75" s="279">
        <v>886.2166666666667</v>
      </c>
      <c r="E75" s="279">
        <v>872.08333333333337</v>
      </c>
      <c r="F75" s="279">
        <v>857.86666666666667</v>
      </c>
      <c r="G75" s="279">
        <v>843.73333333333335</v>
      </c>
      <c r="H75" s="279">
        <v>900.43333333333339</v>
      </c>
      <c r="I75" s="279">
        <v>914.56666666666661</v>
      </c>
      <c r="J75" s="279">
        <v>928.78333333333342</v>
      </c>
      <c r="K75" s="277">
        <v>900.35</v>
      </c>
      <c r="L75" s="277">
        <v>872</v>
      </c>
      <c r="M75" s="277">
        <v>2.39975</v>
      </c>
    </row>
    <row r="76" spans="1:13">
      <c r="A76" s="301">
        <v>67</v>
      </c>
      <c r="B76" s="277" t="s">
        <v>242</v>
      </c>
      <c r="C76" s="277">
        <v>69.650000000000006</v>
      </c>
      <c r="D76" s="279">
        <v>70.25</v>
      </c>
      <c r="E76" s="279">
        <v>68.7</v>
      </c>
      <c r="F76" s="279">
        <v>67.75</v>
      </c>
      <c r="G76" s="279">
        <v>66.2</v>
      </c>
      <c r="H76" s="279">
        <v>71.2</v>
      </c>
      <c r="I76" s="279">
        <v>72.750000000000014</v>
      </c>
      <c r="J76" s="279">
        <v>73.7</v>
      </c>
      <c r="K76" s="277">
        <v>71.8</v>
      </c>
      <c r="L76" s="277">
        <v>69.3</v>
      </c>
      <c r="M76" s="277">
        <v>35.939579999999999</v>
      </c>
    </row>
    <row r="77" spans="1:13">
      <c r="A77" s="301">
        <v>68</v>
      </c>
      <c r="B77" s="277" t="s">
        <v>97</v>
      </c>
      <c r="C77" s="277">
        <v>1171.75</v>
      </c>
      <c r="D77" s="279">
        <v>1158.9166666666667</v>
      </c>
      <c r="E77" s="279">
        <v>1138.8833333333334</v>
      </c>
      <c r="F77" s="279">
        <v>1106.0166666666667</v>
      </c>
      <c r="G77" s="279">
        <v>1085.9833333333333</v>
      </c>
      <c r="H77" s="279">
        <v>1191.7833333333335</v>
      </c>
      <c r="I77" s="279">
        <v>1211.8166666666668</v>
      </c>
      <c r="J77" s="279">
        <v>1244.6833333333336</v>
      </c>
      <c r="K77" s="277">
        <v>1178.95</v>
      </c>
      <c r="L77" s="277">
        <v>1126.05</v>
      </c>
      <c r="M77" s="277">
        <v>37.578279999999999</v>
      </c>
    </row>
    <row r="78" spans="1:13">
      <c r="A78" s="301">
        <v>69</v>
      </c>
      <c r="B78" s="277" t="s">
        <v>98</v>
      </c>
      <c r="C78" s="277">
        <v>160.65</v>
      </c>
      <c r="D78" s="279">
        <v>160.26666666666665</v>
      </c>
      <c r="E78" s="279">
        <v>158.5333333333333</v>
      </c>
      <c r="F78" s="279">
        <v>156.41666666666666</v>
      </c>
      <c r="G78" s="279">
        <v>154.68333333333331</v>
      </c>
      <c r="H78" s="279">
        <v>162.3833333333333</v>
      </c>
      <c r="I78" s="279">
        <v>164.11666666666665</v>
      </c>
      <c r="J78" s="279">
        <v>166.23333333333329</v>
      </c>
      <c r="K78" s="277">
        <v>162</v>
      </c>
      <c r="L78" s="277">
        <v>158.15</v>
      </c>
      <c r="M78" s="277">
        <v>43.128450000000001</v>
      </c>
    </row>
    <row r="79" spans="1:13">
      <c r="A79" s="301">
        <v>70</v>
      </c>
      <c r="B79" s="277" t="s">
        <v>99</v>
      </c>
      <c r="C79" s="277">
        <v>54.45</v>
      </c>
      <c r="D79" s="279">
        <v>54.266666666666673</v>
      </c>
      <c r="E79" s="279">
        <v>53.933333333333344</v>
      </c>
      <c r="F79" s="279">
        <v>53.416666666666671</v>
      </c>
      <c r="G79" s="279">
        <v>53.083333333333343</v>
      </c>
      <c r="H79" s="279">
        <v>54.783333333333346</v>
      </c>
      <c r="I79" s="279">
        <v>55.116666666666674</v>
      </c>
      <c r="J79" s="279">
        <v>55.633333333333347</v>
      </c>
      <c r="K79" s="277">
        <v>54.6</v>
      </c>
      <c r="L79" s="277">
        <v>53.75</v>
      </c>
      <c r="M79" s="277">
        <v>264.92151000000001</v>
      </c>
    </row>
    <row r="80" spans="1:13">
      <c r="A80" s="301">
        <v>71</v>
      </c>
      <c r="B80" s="277" t="s">
        <v>370</v>
      </c>
      <c r="C80" s="277">
        <v>134.6</v>
      </c>
      <c r="D80" s="279">
        <v>134.53333333333333</v>
      </c>
      <c r="E80" s="279">
        <v>132.76666666666665</v>
      </c>
      <c r="F80" s="279">
        <v>130.93333333333331</v>
      </c>
      <c r="G80" s="279">
        <v>129.16666666666663</v>
      </c>
      <c r="H80" s="279">
        <v>136.36666666666667</v>
      </c>
      <c r="I80" s="279">
        <v>138.13333333333338</v>
      </c>
      <c r="J80" s="279">
        <v>139.9666666666667</v>
      </c>
      <c r="K80" s="277">
        <v>136.30000000000001</v>
      </c>
      <c r="L80" s="277">
        <v>132.69999999999999</v>
      </c>
      <c r="M80" s="277">
        <v>25.741890000000001</v>
      </c>
    </row>
    <row r="81" spans="1:13">
      <c r="A81" s="301">
        <v>72</v>
      </c>
      <c r="B81" s="277" t="s">
        <v>243</v>
      </c>
      <c r="C81" s="277">
        <v>11</v>
      </c>
      <c r="D81" s="279">
        <v>10.799999999999999</v>
      </c>
      <c r="E81" s="279">
        <v>10.599999999999998</v>
      </c>
      <c r="F81" s="279">
        <v>10.199999999999999</v>
      </c>
      <c r="G81" s="279">
        <v>9.9999999999999982</v>
      </c>
      <c r="H81" s="279">
        <v>11.199999999999998</v>
      </c>
      <c r="I81" s="279">
        <v>11.399999999999997</v>
      </c>
      <c r="J81" s="279">
        <v>11.799999999999997</v>
      </c>
      <c r="K81" s="277">
        <v>11</v>
      </c>
      <c r="L81" s="277">
        <v>10.4</v>
      </c>
      <c r="M81" s="277">
        <v>150.21343999999999</v>
      </c>
    </row>
    <row r="82" spans="1:13">
      <c r="A82" s="301">
        <v>73</v>
      </c>
      <c r="B82" s="277" t="s">
        <v>244</v>
      </c>
      <c r="C82" s="277">
        <v>107.25</v>
      </c>
      <c r="D82" s="279">
        <v>109.21666666666665</v>
      </c>
      <c r="E82" s="279">
        <v>104.5333333333333</v>
      </c>
      <c r="F82" s="279">
        <v>101.81666666666665</v>
      </c>
      <c r="G82" s="279">
        <v>97.133333333333297</v>
      </c>
      <c r="H82" s="279">
        <v>111.93333333333331</v>
      </c>
      <c r="I82" s="279">
        <v>116.61666666666667</v>
      </c>
      <c r="J82" s="279">
        <v>119.33333333333331</v>
      </c>
      <c r="K82" s="277">
        <v>113.9</v>
      </c>
      <c r="L82" s="277">
        <v>106.5</v>
      </c>
      <c r="M82" s="277">
        <v>34.267560000000003</v>
      </c>
    </row>
    <row r="83" spans="1:13">
      <c r="A83" s="301">
        <v>74</v>
      </c>
      <c r="B83" s="277" t="s">
        <v>100</v>
      </c>
      <c r="C83" s="277">
        <v>103.8</v>
      </c>
      <c r="D83" s="279">
        <v>102.7</v>
      </c>
      <c r="E83" s="279">
        <v>100.95</v>
      </c>
      <c r="F83" s="279">
        <v>98.1</v>
      </c>
      <c r="G83" s="279">
        <v>96.35</v>
      </c>
      <c r="H83" s="279">
        <v>105.55000000000001</v>
      </c>
      <c r="I83" s="279">
        <v>107.30000000000001</v>
      </c>
      <c r="J83" s="279">
        <v>110.15000000000002</v>
      </c>
      <c r="K83" s="277">
        <v>104.45</v>
      </c>
      <c r="L83" s="277">
        <v>99.85</v>
      </c>
      <c r="M83" s="277">
        <v>166.10308000000001</v>
      </c>
    </row>
    <row r="84" spans="1:13">
      <c r="A84" s="301">
        <v>75</v>
      </c>
      <c r="B84" s="277" t="s">
        <v>103</v>
      </c>
      <c r="C84" s="277">
        <v>19.899999999999999</v>
      </c>
      <c r="D84" s="279">
        <v>19.966666666666665</v>
      </c>
      <c r="E84" s="279">
        <v>19.733333333333331</v>
      </c>
      <c r="F84" s="279">
        <v>19.566666666666666</v>
      </c>
      <c r="G84" s="279">
        <v>19.333333333333332</v>
      </c>
      <c r="H84" s="279">
        <v>20.133333333333329</v>
      </c>
      <c r="I84" s="279">
        <v>20.366666666666664</v>
      </c>
      <c r="J84" s="279">
        <v>20.533333333333328</v>
      </c>
      <c r="K84" s="277">
        <v>20.2</v>
      </c>
      <c r="L84" s="277">
        <v>19.8</v>
      </c>
      <c r="M84" s="277">
        <v>66.621170000000006</v>
      </c>
    </row>
    <row r="85" spans="1:13">
      <c r="A85" s="301">
        <v>76</v>
      </c>
      <c r="B85" s="277" t="s">
        <v>245</v>
      </c>
      <c r="C85" s="277">
        <v>158.44999999999999</v>
      </c>
      <c r="D85" s="279">
        <v>161.65</v>
      </c>
      <c r="E85" s="279">
        <v>154.30000000000001</v>
      </c>
      <c r="F85" s="279">
        <v>150.15</v>
      </c>
      <c r="G85" s="279">
        <v>142.80000000000001</v>
      </c>
      <c r="H85" s="279">
        <v>165.8</v>
      </c>
      <c r="I85" s="279">
        <v>173.14999999999998</v>
      </c>
      <c r="J85" s="279">
        <v>177.3</v>
      </c>
      <c r="K85" s="277">
        <v>169</v>
      </c>
      <c r="L85" s="277">
        <v>157.5</v>
      </c>
      <c r="M85" s="277">
        <v>16.70458</v>
      </c>
    </row>
    <row r="86" spans="1:13">
      <c r="A86" s="301">
        <v>77</v>
      </c>
      <c r="B86" s="277" t="s">
        <v>101</v>
      </c>
      <c r="C86" s="277">
        <v>414.15</v>
      </c>
      <c r="D86" s="279">
        <v>417.7</v>
      </c>
      <c r="E86" s="279">
        <v>408.79999999999995</v>
      </c>
      <c r="F86" s="279">
        <v>403.45</v>
      </c>
      <c r="G86" s="279">
        <v>394.54999999999995</v>
      </c>
      <c r="H86" s="279">
        <v>423.04999999999995</v>
      </c>
      <c r="I86" s="279">
        <v>431.94999999999993</v>
      </c>
      <c r="J86" s="279">
        <v>437.29999999999995</v>
      </c>
      <c r="K86" s="277">
        <v>426.6</v>
      </c>
      <c r="L86" s="277">
        <v>412.35</v>
      </c>
      <c r="M86" s="277">
        <v>28.711189999999998</v>
      </c>
    </row>
    <row r="87" spans="1:13">
      <c r="A87" s="301">
        <v>78</v>
      </c>
      <c r="B87" s="277" t="s">
        <v>246</v>
      </c>
      <c r="C87" s="277">
        <v>449.65</v>
      </c>
      <c r="D87" s="279">
        <v>450.73333333333335</v>
      </c>
      <c r="E87" s="279">
        <v>445.91666666666669</v>
      </c>
      <c r="F87" s="279">
        <v>442.18333333333334</v>
      </c>
      <c r="G87" s="279">
        <v>437.36666666666667</v>
      </c>
      <c r="H87" s="279">
        <v>454.4666666666667</v>
      </c>
      <c r="I87" s="279">
        <v>459.2833333333333</v>
      </c>
      <c r="J87" s="279">
        <v>463.01666666666671</v>
      </c>
      <c r="K87" s="277">
        <v>455.55</v>
      </c>
      <c r="L87" s="277">
        <v>447</v>
      </c>
      <c r="M87" s="277">
        <v>1.0507500000000001</v>
      </c>
    </row>
    <row r="88" spans="1:13">
      <c r="A88" s="301">
        <v>79</v>
      </c>
      <c r="B88" s="277" t="s">
        <v>104</v>
      </c>
      <c r="C88" s="277">
        <v>680.25</v>
      </c>
      <c r="D88" s="279">
        <v>686.96666666666658</v>
      </c>
      <c r="E88" s="279">
        <v>670.58333333333314</v>
      </c>
      <c r="F88" s="279">
        <v>660.91666666666652</v>
      </c>
      <c r="G88" s="279">
        <v>644.53333333333308</v>
      </c>
      <c r="H88" s="279">
        <v>696.63333333333321</v>
      </c>
      <c r="I88" s="279">
        <v>713.01666666666665</v>
      </c>
      <c r="J88" s="279">
        <v>722.68333333333328</v>
      </c>
      <c r="K88" s="277">
        <v>703.35</v>
      </c>
      <c r="L88" s="277">
        <v>677.3</v>
      </c>
      <c r="M88" s="277">
        <v>13.27599</v>
      </c>
    </row>
    <row r="89" spans="1:13">
      <c r="A89" s="301">
        <v>80</v>
      </c>
      <c r="B89" s="277" t="s">
        <v>247</v>
      </c>
      <c r="C89" s="277">
        <v>357.75</v>
      </c>
      <c r="D89" s="279">
        <v>357.75</v>
      </c>
      <c r="E89" s="279">
        <v>350.5</v>
      </c>
      <c r="F89" s="279">
        <v>343.25</v>
      </c>
      <c r="G89" s="279">
        <v>336</v>
      </c>
      <c r="H89" s="279">
        <v>365</v>
      </c>
      <c r="I89" s="279">
        <v>372.25</v>
      </c>
      <c r="J89" s="279">
        <v>379.5</v>
      </c>
      <c r="K89" s="277">
        <v>365</v>
      </c>
      <c r="L89" s="277">
        <v>350.5</v>
      </c>
      <c r="M89" s="277">
        <v>1.5677399999999999</v>
      </c>
    </row>
    <row r="90" spans="1:13">
      <c r="A90" s="301">
        <v>81</v>
      </c>
      <c r="B90" s="277" t="s">
        <v>248</v>
      </c>
      <c r="C90" s="277">
        <v>898.15</v>
      </c>
      <c r="D90" s="279">
        <v>899.76666666666654</v>
      </c>
      <c r="E90" s="279">
        <v>877.73333333333312</v>
      </c>
      <c r="F90" s="279">
        <v>857.31666666666661</v>
      </c>
      <c r="G90" s="279">
        <v>835.28333333333319</v>
      </c>
      <c r="H90" s="279">
        <v>920.18333333333305</v>
      </c>
      <c r="I90" s="279">
        <v>942.21666666666658</v>
      </c>
      <c r="J90" s="279">
        <v>962.63333333333298</v>
      </c>
      <c r="K90" s="277">
        <v>921.8</v>
      </c>
      <c r="L90" s="277">
        <v>879.35</v>
      </c>
      <c r="M90" s="277">
        <v>8.9155599999999993</v>
      </c>
    </row>
    <row r="91" spans="1:13">
      <c r="A91" s="301">
        <v>82</v>
      </c>
      <c r="B91" s="277" t="s">
        <v>249</v>
      </c>
      <c r="C91" s="277">
        <v>174.05</v>
      </c>
      <c r="D91" s="279">
        <v>179.03333333333333</v>
      </c>
      <c r="E91" s="279">
        <v>168.16666666666666</v>
      </c>
      <c r="F91" s="279">
        <v>162.28333333333333</v>
      </c>
      <c r="G91" s="279">
        <v>151.41666666666666</v>
      </c>
      <c r="H91" s="279">
        <v>184.91666666666666</v>
      </c>
      <c r="I91" s="279">
        <v>195.78333333333333</v>
      </c>
      <c r="J91" s="279">
        <v>201.66666666666666</v>
      </c>
      <c r="K91" s="277">
        <v>189.9</v>
      </c>
      <c r="L91" s="277">
        <v>173.15</v>
      </c>
      <c r="M91" s="277">
        <v>14.10844</v>
      </c>
    </row>
    <row r="92" spans="1:13">
      <c r="A92" s="301">
        <v>83</v>
      </c>
      <c r="B92" s="277" t="s">
        <v>105</v>
      </c>
      <c r="C92" s="277">
        <v>603.1</v>
      </c>
      <c r="D92" s="279">
        <v>607.16666666666663</v>
      </c>
      <c r="E92" s="279">
        <v>597.83333333333326</v>
      </c>
      <c r="F92" s="279">
        <v>592.56666666666661</v>
      </c>
      <c r="G92" s="279">
        <v>583.23333333333323</v>
      </c>
      <c r="H92" s="279">
        <v>612.43333333333328</v>
      </c>
      <c r="I92" s="279">
        <v>621.76666666666654</v>
      </c>
      <c r="J92" s="279">
        <v>627.0333333333333</v>
      </c>
      <c r="K92" s="277">
        <v>616.5</v>
      </c>
      <c r="L92" s="277">
        <v>601.9</v>
      </c>
      <c r="M92" s="277">
        <v>19.425689999999999</v>
      </c>
    </row>
    <row r="93" spans="1:13">
      <c r="A93" s="301">
        <v>84</v>
      </c>
      <c r="B93" s="277" t="s">
        <v>250</v>
      </c>
      <c r="C93" s="277">
        <v>209.05</v>
      </c>
      <c r="D93" s="279">
        <v>209.73333333333335</v>
      </c>
      <c r="E93" s="279">
        <v>207.01666666666671</v>
      </c>
      <c r="F93" s="279">
        <v>204.98333333333335</v>
      </c>
      <c r="G93" s="279">
        <v>202.26666666666671</v>
      </c>
      <c r="H93" s="279">
        <v>211.76666666666671</v>
      </c>
      <c r="I93" s="279">
        <v>214.48333333333335</v>
      </c>
      <c r="J93" s="279">
        <v>216.51666666666671</v>
      </c>
      <c r="K93" s="277">
        <v>212.45</v>
      </c>
      <c r="L93" s="277">
        <v>207.7</v>
      </c>
      <c r="M93" s="277">
        <v>28.118919999999999</v>
      </c>
    </row>
    <row r="94" spans="1:13">
      <c r="A94" s="301">
        <v>85</v>
      </c>
      <c r="B94" s="277" t="s">
        <v>251</v>
      </c>
      <c r="C94" s="277">
        <v>799.35</v>
      </c>
      <c r="D94" s="279">
        <v>809.70000000000016</v>
      </c>
      <c r="E94" s="279">
        <v>784.70000000000027</v>
      </c>
      <c r="F94" s="279">
        <v>770.05000000000007</v>
      </c>
      <c r="G94" s="279">
        <v>745.05000000000018</v>
      </c>
      <c r="H94" s="279">
        <v>824.35000000000036</v>
      </c>
      <c r="I94" s="279">
        <v>849.35000000000014</v>
      </c>
      <c r="J94" s="279">
        <v>864.00000000000045</v>
      </c>
      <c r="K94" s="277">
        <v>834.7</v>
      </c>
      <c r="L94" s="277">
        <v>795.05</v>
      </c>
      <c r="M94" s="277">
        <v>4.7827599999999997</v>
      </c>
    </row>
    <row r="95" spans="1:13">
      <c r="A95" s="301">
        <v>86</v>
      </c>
      <c r="B95" s="277" t="s">
        <v>108</v>
      </c>
      <c r="C95" s="277">
        <v>652.35</v>
      </c>
      <c r="D95" s="279">
        <v>652.66666666666663</v>
      </c>
      <c r="E95" s="279">
        <v>642.98333333333323</v>
      </c>
      <c r="F95" s="279">
        <v>633.61666666666656</v>
      </c>
      <c r="G95" s="279">
        <v>623.93333333333317</v>
      </c>
      <c r="H95" s="279">
        <v>662.0333333333333</v>
      </c>
      <c r="I95" s="279">
        <v>671.7166666666667</v>
      </c>
      <c r="J95" s="279">
        <v>681.08333333333337</v>
      </c>
      <c r="K95" s="277">
        <v>662.35</v>
      </c>
      <c r="L95" s="277">
        <v>643.29999999999995</v>
      </c>
      <c r="M95" s="277">
        <v>88.010639999999995</v>
      </c>
    </row>
    <row r="96" spans="1:13">
      <c r="A96" s="301">
        <v>87</v>
      </c>
      <c r="B96" s="277" t="s">
        <v>252</v>
      </c>
      <c r="C96" s="277">
        <v>2512.5</v>
      </c>
      <c r="D96" s="279">
        <v>2500.8666666666668</v>
      </c>
      <c r="E96" s="279">
        <v>2479.7333333333336</v>
      </c>
      <c r="F96" s="279">
        <v>2446.9666666666667</v>
      </c>
      <c r="G96" s="279">
        <v>2425.8333333333335</v>
      </c>
      <c r="H96" s="279">
        <v>2533.6333333333337</v>
      </c>
      <c r="I96" s="279">
        <v>2554.7666666666669</v>
      </c>
      <c r="J96" s="279">
        <v>2587.5333333333338</v>
      </c>
      <c r="K96" s="277">
        <v>2522</v>
      </c>
      <c r="L96" s="277">
        <v>2468.1</v>
      </c>
      <c r="M96" s="277">
        <v>4.9652599999999998</v>
      </c>
    </row>
    <row r="97" spans="1:13">
      <c r="A97" s="301">
        <v>88</v>
      </c>
      <c r="B97" s="277" t="s">
        <v>110</v>
      </c>
      <c r="C97" s="277">
        <v>1138.55</v>
      </c>
      <c r="D97" s="279">
        <v>1143.5</v>
      </c>
      <c r="E97" s="279">
        <v>1129.05</v>
      </c>
      <c r="F97" s="279">
        <v>1119.55</v>
      </c>
      <c r="G97" s="279">
        <v>1105.0999999999999</v>
      </c>
      <c r="H97" s="279">
        <v>1153</v>
      </c>
      <c r="I97" s="279">
        <v>1167.4499999999998</v>
      </c>
      <c r="J97" s="279">
        <v>1176.95</v>
      </c>
      <c r="K97" s="277">
        <v>1157.95</v>
      </c>
      <c r="L97" s="277">
        <v>1134</v>
      </c>
      <c r="M97" s="277">
        <v>237.57767999999999</v>
      </c>
    </row>
    <row r="98" spans="1:13">
      <c r="A98" s="301">
        <v>89</v>
      </c>
      <c r="B98" s="277" t="s">
        <v>253</v>
      </c>
      <c r="C98" s="277">
        <v>627.45000000000005</v>
      </c>
      <c r="D98" s="279">
        <v>620.43333333333339</v>
      </c>
      <c r="E98" s="279">
        <v>608.36666666666679</v>
      </c>
      <c r="F98" s="279">
        <v>589.28333333333342</v>
      </c>
      <c r="G98" s="279">
        <v>577.21666666666681</v>
      </c>
      <c r="H98" s="279">
        <v>639.51666666666677</v>
      </c>
      <c r="I98" s="279">
        <v>651.58333333333337</v>
      </c>
      <c r="J98" s="279">
        <v>670.66666666666674</v>
      </c>
      <c r="K98" s="277">
        <v>632.5</v>
      </c>
      <c r="L98" s="277">
        <v>601.35</v>
      </c>
      <c r="M98" s="277">
        <v>83.063910000000007</v>
      </c>
    </row>
    <row r="99" spans="1:13">
      <c r="A99" s="301">
        <v>90</v>
      </c>
      <c r="B99" s="277" t="s">
        <v>106</v>
      </c>
      <c r="C99" s="277">
        <v>579.04999999999995</v>
      </c>
      <c r="D99" s="279">
        <v>588.36666666666667</v>
      </c>
      <c r="E99" s="279">
        <v>568.73333333333335</v>
      </c>
      <c r="F99" s="279">
        <v>558.41666666666663</v>
      </c>
      <c r="G99" s="279">
        <v>538.7833333333333</v>
      </c>
      <c r="H99" s="279">
        <v>598.68333333333339</v>
      </c>
      <c r="I99" s="279">
        <v>618.31666666666683</v>
      </c>
      <c r="J99" s="279">
        <v>628.63333333333344</v>
      </c>
      <c r="K99" s="277">
        <v>608</v>
      </c>
      <c r="L99" s="277">
        <v>578.04999999999995</v>
      </c>
      <c r="M99" s="277">
        <v>27.572310000000002</v>
      </c>
    </row>
    <row r="100" spans="1:13">
      <c r="A100" s="301">
        <v>91</v>
      </c>
      <c r="B100" s="277" t="s">
        <v>111</v>
      </c>
      <c r="C100" s="277">
        <v>2869.15</v>
      </c>
      <c r="D100" s="279">
        <v>2867.2833333333333</v>
      </c>
      <c r="E100" s="279">
        <v>2848.8666666666668</v>
      </c>
      <c r="F100" s="279">
        <v>2828.5833333333335</v>
      </c>
      <c r="G100" s="279">
        <v>2810.166666666667</v>
      </c>
      <c r="H100" s="279">
        <v>2887.5666666666666</v>
      </c>
      <c r="I100" s="279">
        <v>2905.9833333333336</v>
      </c>
      <c r="J100" s="279">
        <v>2926.2666666666664</v>
      </c>
      <c r="K100" s="277">
        <v>2885.7</v>
      </c>
      <c r="L100" s="277">
        <v>2847</v>
      </c>
      <c r="M100" s="277">
        <v>12.893039999999999</v>
      </c>
    </row>
    <row r="101" spans="1:13">
      <c r="A101" s="301">
        <v>92</v>
      </c>
      <c r="B101" s="277" t="s">
        <v>112</v>
      </c>
      <c r="C101" s="277">
        <v>355</v>
      </c>
      <c r="D101" s="279">
        <v>355.81666666666661</v>
      </c>
      <c r="E101" s="279">
        <v>352.5833333333332</v>
      </c>
      <c r="F101" s="279">
        <v>350.16666666666657</v>
      </c>
      <c r="G101" s="279">
        <v>346.93333333333317</v>
      </c>
      <c r="H101" s="279">
        <v>358.23333333333323</v>
      </c>
      <c r="I101" s="279">
        <v>361.46666666666658</v>
      </c>
      <c r="J101" s="279">
        <v>363.88333333333327</v>
      </c>
      <c r="K101" s="277">
        <v>359.05</v>
      </c>
      <c r="L101" s="277">
        <v>353.4</v>
      </c>
      <c r="M101" s="277">
        <v>8.4837900000000008</v>
      </c>
    </row>
    <row r="102" spans="1:13">
      <c r="A102" s="301">
        <v>93</v>
      </c>
      <c r="B102" s="277" t="s">
        <v>114</v>
      </c>
      <c r="C102" s="277">
        <v>160</v>
      </c>
      <c r="D102" s="279">
        <v>160.18333333333334</v>
      </c>
      <c r="E102" s="279">
        <v>157.36666666666667</v>
      </c>
      <c r="F102" s="279">
        <v>154.73333333333335</v>
      </c>
      <c r="G102" s="279">
        <v>151.91666666666669</v>
      </c>
      <c r="H102" s="279">
        <v>162.81666666666666</v>
      </c>
      <c r="I102" s="279">
        <v>165.63333333333333</v>
      </c>
      <c r="J102" s="279">
        <v>168.26666666666665</v>
      </c>
      <c r="K102" s="277">
        <v>163</v>
      </c>
      <c r="L102" s="277">
        <v>157.55000000000001</v>
      </c>
      <c r="M102" s="277">
        <v>130.98794000000001</v>
      </c>
    </row>
    <row r="103" spans="1:13">
      <c r="A103" s="301">
        <v>94</v>
      </c>
      <c r="B103" s="277" t="s">
        <v>115</v>
      </c>
      <c r="C103" s="277">
        <v>234.25</v>
      </c>
      <c r="D103" s="279">
        <v>231.61666666666667</v>
      </c>
      <c r="E103" s="279">
        <v>225.23333333333335</v>
      </c>
      <c r="F103" s="279">
        <v>216.21666666666667</v>
      </c>
      <c r="G103" s="279">
        <v>209.83333333333334</v>
      </c>
      <c r="H103" s="279">
        <v>240.63333333333335</v>
      </c>
      <c r="I103" s="279">
        <v>247.01666666666668</v>
      </c>
      <c r="J103" s="279">
        <v>256.03333333333336</v>
      </c>
      <c r="K103" s="277">
        <v>238</v>
      </c>
      <c r="L103" s="277">
        <v>222.6</v>
      </c>
      <c r="M103" s="277">
        <v>165.36134000000001</v>
      </c>
    </row>
    <row r="104" spans="1:13">
      <c r="A104" s="301">
        <v>95</v>
      </c>
      <c r="B104" s="277" t="s">
        <v>116</v>
      </c>
      <c r="C104" s="277">
        <v>2318</v>
      </c>
      <c r="D104" s="279">
        <v>2325.3333333333335</v>
      </c>
      <c r="E104" s="279">
        <v>2300.666666666667</v>
      </c>
      <c r="F104" s="279">
        <v>2283.3333333333335</v>
      </c>
      <c r="G104" s="279">
        <v>2258.666666666667</v>
      </c>
      <c r="H104" s="279">
        <v>2342.666666666667</v>
      </c>
      <c r="I104" s="279">
        <v>2367.3333333333339</v>
      </c>
      <c r="J104" s="279">
        <v>2384.666666666667</v>
      </c>
      <c r="K104" s="277">
        <v>2350</v>
      </c>
      <c r="L104" s="277">
        <v>2308</v>
      </c>
      <c r="M104" s="277">
        <v>30.378299999999999</v>
      </c>
    </row>
    <row r="105" spans="1:13">
      <c r="A105" s="301">
        <v>96</v>
      </c>
      <c r="B105" s="277" t="s">
        <v>254</v>
      </c>
      <c r="C105" s="277">
        <v>182.8</v>
      </c>
      <c r="D105" s="279">
        <v>184.78333333333333</v>
      </c>
      <c r="E105" s="279">
        <v>180.26666666666665</v>
      </c>
      <c r="F105" s="279">
        <v>177.73333333333332</v>
      </c>
      <c r="G105" s="279">
        <v>173.21666666666664</v>
      </c>
      <c r="H105" s="279">
        <v>187.31666666666666</v>
      </c>
      <c r="I105" s="279">
        <v>191.83333333333337</v>
      </c>
      <c r="J105" s="279">
        <v>194.36666666666667</v>
      </c>
      <c r="K105" s="277">
        <v>189.3</v>
      </c>
      <c r="L105" s="277">
        <v>182.25</v>
      </c>
      <c r="M105" s="277">
        <v>13.24742</v>
      </c>
    </row>
    <row r="106" spans="1:13">
      <c r="A106" s="301">
        <v>97</v>
      </c>
      <c r="B106" s="277" t="s">
        <v>255</v>
      </c>
      <c r="C106" s="277">
        <v>35.700000000000003</v>
      </c>
      <c r="D106" s="279">
        <v>36</v>
      </c>
      <c r="E106" s="279">
        <v>35.1</v>
      </c>
      <c r="F106" s="279">
        <v>34.5</v>
      </c>
      <c r="G106" s="279">
        <v>33.6</v>
      </c>
      <c r="H106" s="279">
        <v>36.6</v>
      </c>
      <c r="I106" s="279">
        <v>37.500000000000007</v>
      </c>
      <c r="J106" s="279">
        <v>38.1</v>
      </c>
      <c r="K106" s="277">
        <v>36.9</v>
      </c>
      <c r="L106" s="277">
        <v>35.4</v>
      </c>
      <c r="M106" s="277">
        <v>20.997890000000002</v>
      </c>
    </row>
    <row r="107" spans="1:13">
      <c r="A107" s="301">
        <v>98</v>
      </c>
      <c r="B107" s="277" t="s">
        <v>109</v>
      </c>
      <c r="C107" s="277">
        <v>1883.65</v>
      </c>
      <c r="D107" s="279">
        <v>1866.5333333333335</v>
      </c>
      <c r="E107" s="279">
        <v>1832.116666666667</v>
      </c>
      <c r="F107" s="279">
        <v>1780.5833333333335</v>
      </c>
      <c r="G107" s="279">
        <v>1746.166666666667</v>
      </c>
      <c r="H107" s="279">
        <v>1918.0666666666671</v>
      </c>
      <c r="I107" s="279">
        <v>1952.4833333333336</v>
      </c>
      <c r="J107" s="279">
        <v>2004.0166666666671</v>
      </c>
      <c r="K107" s="277">
        <v>1900.95</v>
      </c>
      <c r="L107" s="277">
        <v>1815</v>
      </c>
      <c r="M107" s="277">
        <v>68.840350000000001</v>
      </c>
    </row>
    <row r="108" spans="1:13">
      <c r="A108" s="301">
        <v>99</v>
      </c>
      <c r="B108" s="277" t="s">
        <v>118</v>
      </c>
      <c r="C108" s="277">
        <v>378.8</v>
      </c>
      <c r="D108" s="279">
        <v>376.25</v>
      </c>
      <c r="E108" s="279">
        <v>372.6</v>
      </c>
      <c r="F108" s="279">
        <v>366.40000000000003</v>
      </c>
      <c r="G108" s="279">
        <v>362.75000000000006</v>
      </c>
      <c r="H108" s="279">
        <v>382.45</v>
      </c>
      <c r="I108" s="279">
        <v>386.09999999999997</v>
      </c>
      <c r="J108" s="279">
        <v>392.29999999999995</v>
      </c>
      <c r="K108" s="277">
        <v>379.9</v>
      </c>
      <c r="L108" s="277">
        <v>370.05</v>
      </c>
      <c r="M108" s="277">
        <v>455.60259000000002</v>
      </c>
    </row>
    <row r="109" spans="1:13">
      <c r="A109" s="301">
        <v>100</v>
      </c>
      <c r="B109" s="277" t="s">
        <v>256</v>
      </c>
      <c r="C109" s="277">
        <v>1334.25</v>
      </c>
      <c r="D109" s="279">
        <v>1332.6833333333334</v>
      </c>
      <c r="E109" s="279">
        <v>1319.3666666666668</v>
      </c>
      <c r="F109" s="279">
        <v>1304.4833333333333</v>
      </c>
      <c r="G109" s="279">
        <v>1291.1666666666667</v>
      </c>
      <c r="H109" s="279">
        <v>1347.5666666666668</v>
      </c>
      <c r="I109" s="279">
        <v>1360.8833333333334</v>
      </c>
      <c r="J109" s="279">
        <v>1375.7666666666669</v>
      </c>
      <c r="K109" s="277">
        <v>1346</v>
      </c>
      <c r="L109" s="277">
        <v>1317.8</v>
      </c>
      <c r="M109" s="277">
        <v>5.0698100000000004</v>
      </c>
    </row>
    <row r="110" spans="1:13">
      <c r="A110" s="301">
        <v>101</v>
      </c>
      <c r="B110" s="277" t="s">
        <v>119</v>
      </c>
      <c r="C110" s="277">
        <v>442.9</v>
      </c>
      <c r="D110" s="279">
        <v>437.58333333333331</v>
      </c>
      <c r="E110" s="279">
        <v>428.91666666666663</v>
      </c>
      <c r="F110" s="279">
        <v>414.93333333333334</v>
      </c>
      <c r="G110" s="279">
        <v>406.26666666666665</v>
      </c>
      <c r="H110" s="279">
        <v>451.56666666666661</v>
      </c>
      <c r="I110" s="279">
        <v>460.23333333333323</v>
      </c>
      <c r="J110" s="279">
        <v>474.21666666666658</v>
      </c>
      <c r="K110" s="277">
        <v>446.25</v>
      </c>
      <c r="L110" s="277">
        <v>423.6</v>
      </c>
      <c r="M110" s="277">
        <v>56.936010000000003</v>
      </c>
    </row>
    <row r="111" spans="1:13">
      <c r="A111" s="301">
        <v>102</v>
      </c>
      <c r="B111" s="277" t="s">
        <v>257</v>
      </c>
      <c r="C111" s="277">
        <v>39.450000000000003</v>
      </c>
      <c r="D111" s="279">
        <v>40.033333333333331</v>
      </c>
      <c r="E111" s="279">
        <v>38.666666666666664</v>
      </c>
      <c r="F111" s="279">
        <v>37.883333333333333</v>
      </c>
      <c r="G111" s="279">
        <v>36.516666666666666</v>
      </c>
      <c r="H111" s="279">
        <v>40.816666666666663</v>
      </c>
      <c r="I111" s="279">
        <v>42.183333333333337</v>
      </c>
      <c r="J111" s="279">
        <v>42.966666666666661</v>
      </c>
      <c r="K111" s="277">
        <v>41.4</v>
      </c>
      <c r="L111" s="277">
        <v>39.25</v>
      </c>
      <c r="M111" s="277">
        <v>48.62077</v>
      </c>
    </row>
    <row r="112" spans="1:13">
      <c r="A112" s="301">
        <v>103</v>
      </c>
      <c r="B112" s="277" t="s">
        <v>121</v>
      </c>
      <c r="C112" s="277">
        <v>27.1</v>
      </c>
      <c r="D112" s="279">
        <v>27.266666666666666</v>
      </c>
      <c r="E112" s="279">
        <v>26.833333333333332</v>
      </c>
      <c r="F112" s="279">
        <v>26.566666666666666</v>
      </c>
      <c r="G112" s="279">
        <v>26.133333333333333</v>
      </c>
      <c r="H112" s="279">
        <v>27.533333333333331</v>
      </c>
      <c r="I112" s="279">
        <v>27.966666666666669</v>
      </c>
      <c r="J112" s="279">
        <v>28.233333333333331</v>
      </c>
      <c r="K112" s="277">
        <v>27.7</v>
      </c>
      <c r="L112" s="277">
        <v>27</v>
      </c>
      <c r="M112" s="277">
        <v>250.84034</v>
      </c>
    </row>
    <row r="113" spans="1:13">
      <c r="A113" s="301">
        <v>104</v>
      </c>
      <c r="B113" s="277" t="s">
        <v>128</v>
      </c>
      <c r="C113" s="277">
        <v>192.25</v>
      </c>
      <c r="D113" s="279">
        <v>192.65</v>
      </c>
      <c r="E113" s="279">
        <v>191.10000000000002</v>
      </c>
      <c r="F113" s="279">
        <v>189.95000000000002</v>
      </c>
      <c r="G113" s="279">
        <v>188.40000000000003</v>
      </c>
      <c r="H113" s="279">
        <v>193.8</v>
      </c>
      <c r="I113" s="279">
        <v>195.35000000000002</v>
      </c>
      <c r="J113" s="279">
        <v>196.5</v>
      </c>
      <c r="K113" s="277">
        <v>194.2</v>
      </c>
      <c r="L113" s="277">
        <v>191.5</v>
      </c>
      <c r="M113" s="277">
        <v>280.10737999999998</v>
      </c>
    </row>
    <row r="114" spans="1:13">
      <c r="A114" s="301">
        <v>105</v>
      </c>
      <c r="B114" s="277" t="s">
        <v>117</v>
      </c>
      <c r="C114" s="277">
        <v>224.65</v>
      </c>
      <c r="D114" s="279">
        <v>227.41666666666666</v>
      </c>
      <c r="E114" s="279">
        <v>220.33333333333331</v>
      </c>
      <c r="F114" s="279">
        <v>216.01666666666665</v>
      </c>
      <c r="G114" s="279">
        <v>208.93333333333331</v>
      </c>
      <c r="H114" s="279">
        <v>231.73333333333332</v>
      </c>
      <c r="I114" s="279">
        <v>238.81666666666663</v>
      </c>
      <c r="J114" s="279">
        <v>243.13333333333333</v>
      </c>
      <c r="K114" s="277">
        <v>234.5</v>
      </c>
      <c r="L114" s="277">
        <v>223.1</v>
      </c>
      <c r="M114" s="277">
        <v>261.30525</v>
      </c>
    </row>
    <row r="115" spans="1:13">
      <c r="A115" s="301">
        <v>106</v>
      </c>
      <c r="B115" s="277" t="s">
        <v>258</v>
      </c>
      <c r="C115" s="277">
        <v>115.55</v>
      </c>
      <c r="D115" s="279">
        <v>113.86666666666667</v>
      </c>
      <c r="E115" s="279">
        <v>112.18333333333335</v>
      </c>
      <c r="F115" s="279">
        <v>108.81666666666668</v>
      </c>
      <c r="G115" s="279">
        <v>107.13333333333335</v>
      </c>
      <c r="H115" s="279">
        <v>117.23333333333335</v>
      </c>
      <c r="I115" s="279">
        <v>118.91666666666669</v>
      </c>
      <c r="J115" s="279">
        <v>122.28333333333335</v>
      </c>
      <c r="K115" s="277">
        <v>115.55</v>
      </c>
      <c r="L115" s="277">
        <v>110.5</v>
      </c>
      <c r="M115" s="277">
        <v>12.07531</v>
      </c>
    </row>
    <row r="116" spans="1:13">
      <c r="A116" s="301">
        <v>107</v>
      </c>
      <c r="B116" s="277" t="s">
        <v>259</v>
      </c>
      <c r="C116" s="277">
        <v>61.75</v>
      </c>
      <c r="D116" s="279">
        <v>62.166666666666664</v>
      </c>
      <c r="E116" s="279">
        <v>61.133333333333326</v>
      </c>
      <c r="F116" s="279">
        <v>60.516666666666659</v>
      </c>
      <c r="G116" s="279">
        <v>59.48333333333332</v>
      </c>
      <c r="H116" s="279">
        <v>62.783333333333331</v>
      </c>
      <c r="I116" s="279">
        <v>63.816666666666677</v>
      </c>
      <c r="J116" s="279">
        <v>64.433333333333337</v>
      </c>
      <c r="K116" s="277">
        <v>63.2</v>
      </c>
      <c r="L116" s="277">
        <v>61.55</v>
      </c>
      <c r="M116" s="277">
        <v>18.860140000000001</v>
      </c>
    </row>
    <row r="117" spans="1:13">
      <c r="A117" s="301">
        <v>108</v>
      </c>
      <c r="B117" s="277" t="s">
        <v>260</v>
      </c>
      <c r="C117" s="277">
        <v>80.349999999999994</v>
      </c>
      <c r="D117" s="279">
        <v>81.61666666666666</v>
      </c>
      <c r="E117" s="279">
        <v>78.73333333333332</v>
      </c>
      <c r="F117" s="279">
        <v>77.11666666666666</v>
      </c>
      <c r="G117" s="279">
        <v>74.23333333333332</v>
      </c>
      <c r="H117" s="279">
        <v>83.23333333333332</v>
      </c>
      <c r="I117" s="279">
        <v>86.116666666666674</v>
      </c>
      <c r="J117" s="279">
        <v>87.73333333333332</v>
      </c>
      <c r="K117" s="277">
        <v>84.5</v>
      </c>
      <c r="L117" s="277">
        <v>80</v>
      </c>
      <c r="M117" s="277">
        <v>44.094580000000001</v>
      </c>
    </row>
    <row r="118" spans="1:13">
      <c r="A118" s="301">
        <v>109</v>
      </c>
      <c r="B118" s="277" t="s">
        <v>127</v>
      </c>
      <c r="C118" s="277">
        <v>93.45</v>
      </c>
      <c r="D118" s="279">
        <v>91.95</v>
      </c>
      <c r="E118" s="279">
        <v>89.2</v>
      </c>
      <c r="F118" s="279">
        <v>84.95</v>
      </c>
      <c r="G118" s="279">
        <v>82.2</v>
      </c>
      <c r="H118" s="279">
        <v>96.2</v>
      </c>
      <c r="I118" s="279">
        <v>98.95</v>
      </c>
      <c r="J118" s="279">
        <v>103.2</v>
      </c>
      <c r="K118" s="277">
        <v>94.7</v>
      </c>
      <c r="L118" s="277">
        <v>87.7</v>
      </c>
      <c r="M118" s="277">
        <v>939.05218000000002</v>
      </c>
    </row>
    <row r="119" spans="1:13">
      <c r="A119" s="301">
        <v>110</v>
      </c>
      <c r="B119" s="277" t="s">
        <v>122</v>
      </c>
      <c r="C119" s="277">
        <v>404.75</v>
      </c>
      <c r="D119" s="279">
        <v>409.7</v>
      </c>
      <c r="E119" s="279">
        <v>398.29999999999995</v>
      </c>
      <c r="F119" s="279">
        <v>391.84999999999997</v>
      </c>
      <c r="G119" s="279">
        <v>380.44999999999993</v>
      </c>
      <c r="H119" s="279">
        <v>416.15</v>
      </c>
      <c r="I119" s="279">
        <v>427.54999999999995</v>
      </c>
      <c r="J119" s="279">
        <v>434</v>
      </c>
      <c r="K119" s="277">
        <v>421.1</v>
      </c>
      <c r="L119" s="277">
        <v>403.25</v>
      </c>
      <c r="M119" s="277">
        <v>59.767969999999998</v>
      </c>
    </row>
    <row r="120" spans="1:13">
      <c r="A120" s="301">
        <v>111</v>
      </c>
      <c r="B120" s="277" t="s">
        <v>124</v>
      </c>
      <c r="C120" s="277">
        <v>523.5</v>
      </c>
      <c r="D120" s="279">
        <v>527.98333333333335</v>
      </c>
      <c r="E120" s="279">
        <v>516.2166666666667</v>
      </c>
      <c r="F120" s="279">
        <v>508.93333333333339</v>
      </c>
      <c r="G120" s="279">
        <v>497.16666666666674</v>
      </c>
      <c r="H120" s="279">
        <v>535.26666666666665</v>
      </c>
      <c r="I120" s="279">
        <v>547.0333333333333</v>
      </c>
      <c r="J120" s="279">
        <v>554.31666666666661</v>
      </c>
      <c r="K120" s="277">
        <v>539.75</v>
      </c>
      <c r="L120" s="277">
        <v>520.70000000000005</v>
      </c>
      <c r="M120" s="277">
        <v>133.11247</v>
      </c>
    </row>
    <row r="121" spans="1:13">
      <c r="A121" s="301">
        <v>112</v>
      </c>
      <c r="B121" s="277" t="s">
        <v>261</v>
      </c>
      <c r="C121" s="277">
        <v>3206.2</v>
      </c>
      <c r="D121" s="279">
        <v>3232.9333333333329</v>
      </c>
      <c r="E121" s="279">
        <v>3167.266666666666</v>
      </c>
      <c r="F121" s="279">
        <v>3128.333333333333</v>
      </c>
      <c r="G121" s="279">
        <v>3062.6666666666661</v>
      </c>
      <c r="H121" s="279">
        <v>3271.8666666666659</v>
      </c>
      <c r="I121" s="279">
        <v>3337.5333333333328</v>
      </c>
      <c r="J121" s="279">
        <v>3376.4666666666658</v>
      </c>
      <c r="K121" s="277">
        <v>3298.6</v>
      </c>
      <c r="L121" s="277">
        <v>3194</v>
      </c>
      <c r="M121" s="277">
        <v>3.38625</v>
      </c>
    </row>
    <row r="122" spans="1:13">
      <c r="A122" s="301">
        <v>113</v>
      </c>
      <c r="B122" s="277" t="s">
        <v>126</v>
      </c>
      <c r="C122" s="277">
        <v>936.75</v>
      </c>
      <c r="D122" s="279">
        <v>938.55000000000007</v>
      </c>
      <c r="E122" s="279">
        <v>927.40000000000009</v>
      </c>
      <c r="F122" s="279">
        <v>918.05000000000007</v>
      </c>
      <c r="G122" s="279">
        <v>906.90000000000009</v>
      </c>
      <c r="H122" s="279">
        <v>947.90000000000009</v>
      </c>
      <c r="I122" s="279">
        <v>959.05</v>
      </c>
      <c r="J122" s="279">
        <v>968.40000000000009</v>
      </c>
      <c r="K122" s="277">
        <v>949.7</v>
      </c>
      <c r="L122" s="277">
        <v>929.2</v>
      </c>
      <c r="M122" s="277">
        <v>128.77814000000001</v>
      </c>
    </row>
    <row r="123" spans="1:13">
      <c r="A123" s="301">
        <v>114</v>
      </c>
      <c r="B123" s="277" t="s">
        <v>123</v>
      </c>
      <c r="C123" s="277">
        <v>964.15</v>
      </c>
      <c r="D123" s="279">
        <v>970.59999999999991</v>
      </c>
      <c r="E123" s="279">
        <v>953.89999999999986</v>
      </c>
      <c r="F123" s="279">
        <v>943.65</v>
      </c>
      <c r="G123" s="279">
        <v>926.94999999999993</v>
      </c>
      <c r="H123" s="279">
        <v>980.8499999999998</v>
      </c>
      <c r="I123" s="279">
        <v>997.54999999999984</v>
      </c>
      <c r="J123" s="279">
        <v>1007.7999999999997</v>
      </c>
      <c r="K123" s="277">
        <v>987.3</v>
      </c>
      <c r="L123" s="277">
        <v>960.35</v>
      </c>
      <c r="M123" s="277">
        <v>16.390599999999999</v>
      </c>
    </row>
    <row r="124" spans="1:13">
      <c r="A124" s="301">
        <v>115</v>
      </c>
      <c r="B124" s="277" t="s">
        <v>262</v>
      </c>
      <c r="C124" s="277">
        <v>1759.6</v>
      </c>
      <c r="D124" s="279">
        <v>1767.1333333333332</v>
      </c>
      <c r="E124" s="279">
        <v>1743.6166666666663</v>
      </c>
      <c r="F124" s="279">
        <v>1727.6333333333332</v>
      </c>
      <c r="G124" s="279">
        <v>1704.1166666666663</v>
      </c>
      <c r="H124" s="279">
        <v>1783.1166666666663</v>
      </c>
      <c r="I124" s="279">
        <v>1806.6333333333332</v>
      </c>
      <c r="J124" s="279">
        <v>1822.6166666666663</v>
      </c>
      <c r="K124" s="277">
        <v>1790.65</v>
      </c>
      <c r="L124" s="277">
        <v>1751.15</v>
      </c>
      <c r="M124" s="277">
        <v>2.45228</v>
      </c>
    </row>
    <row r="125" spans="1:13">
      <c r="A125" s="301">
        <v>116</v>
      </c>
      <c r="B125" s="277" t="s">
        <v>263</v>
      </c>
      <c r="C125" s="277">
        <v>46.6</v>
      </c>
      <c r="D125" s="279">
        <v>46.9</v>
      </c>
      <c r="E125" s="279">
        <v>46.199999999999996</v>
      </c>
      <c r="F125" s="279">
        <v>45.8</v>
      </c>
      <c r="G125" s="279">
        <v>45.099999999999994</v>
      </c>
      <c r="H125" s="279">
        <v>47.3</v>
      </c>
      <c r="I125" s="279">
        <v>48</v>
      </c>
      <c r="J125" s="279">
        <v>48.4</v>
      </c>
      <c r="K125" s="277">
        <v>47.6</v>
      </c>
      <c r="L125" s="277">
        <v>46.5</v>
      </c>
      <c r="M125" s="277">
        <v>5.6373600000000001</v>
      </c>
    </row>
    <row r="126" spans="1:13">
      <c r="A126" s="301">
        <v>117</v>
      </c>
      <c r="B126" s="277" t="s">
        <v>130</v>
      </c>
      <c r="C126" s="277">
        <v>209.95</v>
      </c>
      <c r="D126" s="279">
        <v>208.28333333333333</v>
      </c>
      <c r="E126" s="279">
        <v>205.81666666666666</v>
      </c>
      <c r="F126" s="279">
        <v>201.68333333333334</v>
      </c>
      <c r="G126" s="279">
        <v>199.21666666666667</v>
      </c>
      <c r="H126" s="279">
        <v>212.41666666666666</v>
      </c>
      <c r="I126" s="279">
        <v>214.8833333333333</v>
      </c>
      <c r="J126" s="279">
        <v>219.01666666666665</v>
      </c>
      <c r="K126" s="277">
        <v>210.75</v>
      </c>
      <c r="L126" s="277">
        <v>204.15</v>
      </c>
      <c r="M126" s="277">
        <v>56.720480000000002</v>
      </c>
    </row>
    <row r="127" spans="1:13">
      <c r="A127" s="301">
        <v>118</v>
      </c>
      <c r="B127" s="277" t="s">
        <v>129</v>
      </c>
      <c r="C127" s="277">
        <v>178.6</v>
      </c>
      <c r="D127" s="279">
        <v>177.86666666666667</v>
      </c>
      <c r="E127" s="279">
        <v>175.33333333333334</v>
      </c>
      <c r="F127" s="279">
        <v>172.06666666666666</v>
      </c>
      <c r="G127" s="279">
        <v>169.53333333333333</v>
      </c>
      <c r="H127" s="279">
        <v>181.13333333333335</v>
      </c>
      <c r="I127" s="279">
        <v>183.66666666666666</v>
      </c>
      <c r="J127" s="279">
        <v>186.93333333333337</v>
      </c>
      <c r="K127" s="277">
        <v>180.4</v>
      </c>
      <c r="L127" s="277">
        <v>174.6</v>
      </c>
      <c r="M127" s="277">
        <v>144.72280000000001</v>
      </c>
    </row>
    <row r="128" spans="1:13">
      <c r="A128" s="301">
        <v>119</v>
      </c>
      <c r="B128" s="277" t="s">
        <v>131</v>
      </c>
      <c r="C128" s="277">
        <v>1744.6</v>
      </c>
      <c r="D128" s="279">
        <v>1751.9166666666667</v>
      </c>
      <c r="E128" s="279">
        <v>1721.7833333333335</v>
      </c>
      <c r="F128" s="279">
        <v>1698.9666666666667</v>
      </c>
      <c r="G128" s="279">
        <v>1668.8333333333335</v>
      </c>
      <c r="H128" s="279">
        <v>1774.7333333333336</v>
      </c>
      <c r="I128" s="279">
        <v>1804.8666666666668</v>
      </c>
      <c r="J128" s="279">
        <v>1827.6833333333336</v>
      </c>
      <c r="K128" s="277">
        <v>1782.05</v>
      </c>
      <c r="L128" s="277">
        <v>1729.1</v>
      </c>
      <c r="M128" s="277">
        <v>7.1629100000000001</v>
      </c>
    </row>
    <row r="129" spans="1:13">
      <c r="A129" s="301">
        <v>120</v>
      </c>
      <c r="B129" s="277" t="s">
        <v>264</v>
      </c>
      <c r="C129" s="277">
        <v>723.9</v>
      </c>
      <c r="D129" s="279">
        <v>732</v>
      </c>
      <c r="E129" s="279">
        <v>710</v>
      </c>
      <c r="F129" s="279">
        <v>696.1</v>
      </c>
      <c r="G129" s="279">
        <v>674.1</v>
      </c>
      <c r="H129" s="279">
        <v>745.9</v>
      </c>
      <c r="I129" s="279">
        <v>767.9</v>
      </c>
      <c r="J129" s="279">
        <v>781.8</v>
      </c>
      <c r="K129" s="277">
        <v>754</v>
      </c>
      <c r="L129" s="277">
        <v>718.1</v>
      </c>
      <c r="M129" s="277">
        <v>12.376189999999999</v>
      </c>
    </row>
    <row r="130" spans="1:13">
      <c r="A130" s="301">
        <v>121</v>
      </c>
      <c r="B130" s="277" t="s">
        <v>133</v>
      </c>
      <c r="C130" s="277">
        <v>1359</v>
      </c>
      <c r="D130" s="279">
        <v>1349</v>
      </c>
      <c r="E130" s="279">
        <v>1335</v>
      </c>
      <c r="F130" s="279">
        <v>1311</v>
      </c>
      <c r="G130" s="279">
        <v>1297</v>
      </c>
      <c r="H130" s="279">
        <v>1373</v>
      </c>
      <c r="I130" s="279">
        <v>1387</v>
      </c>
      <c r="J130" s="279">
        <v>1411</v>
      </c>
      <c r="K130" s="277">
        <v>1363</v>
      </c>
      <c r="L130" s="277">
        <v>1325</v>
      </c>
      <c r="M130" s="277">
        <v>44.042459999999998</v>
      </c>
    </row>
    <row r="131" spans="1:13">
      <c r="A131" s="301">
        <v>122</v>
      </c>
      <c r="B131" s="277" t="s">
        <v>134</v>
      </c>
      <c r="C131" s="277">
        <v>62.65</v>
      </c>
      <c r="D131" s="279">
        <v>62.883333333333333</v>
      </c>
      <c r="E131" s="279">
        <v>62.266666666666666</v>
      </c>
      <c r="F131" s="279">
        <v>61.883333333333333</v>
      </c>
      <c r="G131" s="279">
        <v>61.266666666666666</v>
      </c>
      <c r="H131" s="279">
        <v>63.266666666666666</v>
      </c>
      <c r="I131" s="279">
        <v>63.883333333333326</v>
      </c>
      <c r="J131" s="279">
        <v>64.266666666666666</v>
      </c>
      <c r="K131" s="277">
        <v>63.5</v>
      </c>
      <c r="L131" s="277">
        <v>62.5</v>
      </c>
      <c r="M131" s="277">
        <v>79.500789999999995</v>
      </c>
    </row>
    <row r="132" spans="1:13">
      <c r="A132" s="301">
        <v>123</v>
      </c>
      <c r="B132" s="277" t="s">
        <v>265</v>
      </c>
      <c r="C132" s="277">
        <v>1443.2</v>
      </c>
      <c r="D132" s="279">
        <v>1437.8499999999997</v>
      </c>
      <c r="E132" s="279">
        <v>1415.6999999999994</v>
      </c>
      <c r="F132" s="279">
        <v>1388.1999999999996</v>
      </c>
      <c r="G132" s="279">
        <v>1366.0499999999993</v>
      </c>
      <c r="H132" s="279">
        <v>1465.3499999999995</v>
      </c>
      <c r="I132" s="279">
        <v>1487.4999999999995</v>
      </c>
      <c r="J132" s="279">
        <v>1514.9999999999995</v>
      </c>
      <c r="K132" s="277">
        <v>1460</v>
      </c>
      <c r="L132" s="277">
        <v>1410.35</v>
      </c>
      <c r="M132" s="277">
        <v>1.3391</v>
      </c>
    </row>
    <row r="133" spans="1:13">
      <c r="A133" s="301">
        <v>124</v>
      </c>
      <c r="B133" s="277" t="s">
        <v>135</v>
      </c>
      <c r="C133" s="277">
        <v>269.8</v>
      </c>
      <c r="D133" s="279">
        <v>271.55</v>
      </c>
      <c r="E133" s="279">
        <v>267.60000000000002</v>
      </c>
      <c r="F133" s="279">
        <v>265.40000000000003</v>
      </c>
      <c r="G133" s="279">
        <v>261.45000000000005</v>
      </c>
      <c r="H133" s="279">
        <v>273.75</v>
      </c>
      <c r="I133" s="279">
        <v>277.69999999999993</v>
      </c>
      <c r="J133" s="279">
        <v>279.89999999999998</v>
      </c>
      <c r="K133" s="277">
        <v>275.5</v>
      </c>
      <c r="L133" s="277">
        <v>269.35000000000002</v>
      </c>
      <c r="M133" s="277">
        <v>38.940910000000002</v>
      </c>
    </row>
    <row r="134" spans="1:13">
      <c r="A134" s="301">
        <v>125</v>
      </c>
      <c r="B134" s="277" t="s">
        <v>266</v>
      </c>
      <c r="C134" s="277">
        <v>2279.65</v>
      </c>
      <c r="D134" s="279">
        <v>2269.9666666666667</v>
      </c>
      <c r="E134" s="279">
        <v>2254.9333333333334</v>
      </c>
      <c r="F134" s="279">
        <v>2230.2166666666667</v>
      </c>
      <c r="G134" s="279">
        <v>2215.1833333333334</v>
      </c>
      <c r="H134" s="279">
        <v>2294.6833333333334</v>
      </c>
      <c r="I134" s="279">
        <v>2309.7166666666672</v>
      </c>
      <c r="J134" s="279">
        <v>2334.4333333333334</v>
      </c>
      <c r="K134" s="277">
        <v>2285</v>
      </c>
      <c r="L134" s="277">
        <v>2245.25</v>
      </c>
      <c r="M134" s="277">
        <v>0.99336000000000002</v>
      </c>
    </row>
    <row r="135" spans="1:13">
      <c r="A135" s="301">
        <v>126</v>
      </c>
      <c r="B135" s="277" t="s">
        <v>136</v>
      </c>
      <c r="C135" s="277">
        <v>938.05</v>
      </c>
      <c r="D135" s="279">
        <v>933.65</v>
      </c>
      <c r="E135" s="279">
        <v>925</v>
      </c>
      <c r="F135" s="279">
        <v>911.95</v>
      </c>
      <c r="G135" s="279">
        <v>903.30000000000007</v>
      </c>
      <c r="H135" s="279">
        <v>946.69999999999993</v>
      </c>
      <c r="I135" s="279">
        <v>955.3499999999998</v>
      </c>
      <c r="J135" s="279">
        <v>968.39999999999986</v>
      </c>
      <c r="K135" s="277">
        <v>942.3</v>
      </c>
      <c r="L135" s="277">
        <v>920.6</v>
      </c>
      <c r="M135" s="277">
        <v>47.594270000000002</v>
      </c>
    </row>
    <row r="136" spans="1:13">
      <c r="A136" s="301">
        <v>127</v>
      </c>
      <c r="B136" s="277" t="s">
        <v>137</v>
      </c>
      <c r="C136" s="277">
        <v>851.7</v>
      </c>
      <c r="D136" s="279">
        <v>856.7166666666667</v>
      </c>
      <c r="E136" s="279">
        <v>840.98333333333335</v>
      </c>
      <c r="F136" s="279">
        <v>830.26666666666665</v>
      </c>
      <c r="G136" s="279">
        <v>814.5333333333333</v>
      </c>
      <c r="H136" s="279">
        <v>867.43333333333339</v>
      </c>
      <c r="I136" s="279">
        <v>883.16666666666674</v>
      </c>
      <c r="J136" s="279">
        <v>893.88333333333344</v>
      </c>
      <c r="K136" s="277">
        <v>872.45</v>
      </c>
      <c r="L136" s="277">
        <v>846</v>
      </c>
      <c r="M136" s="277">
        <v>22.100249999999999</v>
      </c>
    </row>
    <row r="137" spans="1:13">
      <c r="A137" s="301">
        <v>128</v>
      </c>
      <c r="B137" s="277" t="s">
        <v>148</v>
      </c>
      <c r="C137" s="277">
        <v>65621.100000000006</v>
      </c>
      <c r="D137" s="279">
        <v>65590.45</v>
      </c>
      <c r="E137" s="279">
        <v>65280.899999999994</v>
      </c>
      <c r="F137" s="279">
        <v>64940.7</v>
      </c>
      <c r="G137" s="279">
        <v>64631.149999999994</v>
      </c>
      <c r="H137" s="279">
        <v>65930.649999999994</v>
      </c>
      <c r="I137" s="279">
        <v>66240.200000000012</v>
      </c>
      <c r="J137" s="279">
        <v>66580.399999999994</v>
      </c>
      <c r="K137" s="277">
        <v>65900</v>
      </c>
      <c r="L137" s="277">
        <v>65250.25</v>
      </c>
      <c r="M137" s="277">
        <v>0.10306999999999999</v>
      </c>
    </row>
    <row r="138" spans="1:13">
      <c r="A138" s="301">
        <v>129</v>
      </c>
      <c r="B138" s="277" t="s">
        <v>145</v>
      </c>
      <c r="C138" s="277">
        <v>1001.65</v>
      </c>
      <c r="D138" s="279">
        <v>1001.3833333333333</v>
      </c>
      <c r="E138" s="279">
        <v>985.76666666666665</v>
      </c>
      <c r="F138" s="279">
        <v>969.88333333333333</v>
      </c>
      <c r="G138" s="279">
        <v>954.26666666666665</v>
      </c>
      <c r="H138" s="279">
        <v>1017.2666666666667</v>
      </c>
      <c r="I138" s="279">
        <v>1032.8833333333332</v>
      </c>
      <c r="J138" s="279">
        <v>1048.7666666666667</v>
      </c>
      <c r="K138" s="277">
        <v>1017</v>
      </c>
      <c r="L138" s="277">
        <v>985.5</v>
      </c>
      <c r="M138" s="277">
        <v>7.3951099999999999</v>
      </c>
    </row>
    <row r="139" spans="1:13">
      <c r="A139" s="301">
        <v>130</v>
      </c>
      <c r="B139" s="277" t="s">
        <v>139</v>
      </c>
      <c r="C139" s="277">
        <v>227.9</v>
      </c>
      <c r="D139" s="279">
        <v>229.88333333333333</v>
      </c>
      <c r="E139" s="279">
        <v>220.36666666666665</v>
      </c>
      <c r="F139" s="279">
        <v>212.83333333333331</v>
      </c>
      <c r="G139" s="279">
        <v>203.31666666666663</v>
      </c>
      <c r="H139" s="279">
        <v>237.41666666666666</v>
      </c>
      <c r="I139" s="279">
        <v>246.93333333333331</v>
      </c>
      <c r="J139" s="279">
        <v>254.46666666666667</v>
      </c>
      <c r="K139" s="277">
        <v>239.4</v>
      </c>
      <c r="L139" s="277">
        <v>222.35</v>
      </c>
      <c r="M139" s="277">
        <v>360.32004999999998</v>
      </c>
    </row>
    <row r="140" spans="1:13">
      <c r="A140" s="301">
        <v>131</v>
      </c>
      <c r="B140" s="277" t="s">
        <v>138</v>
      </c>
      <c r="C140" s="277">
        <v>588.29999999999995</v>
      </c>
      <c r="D140" s="279">
        <v>590.43333333333328</v>
      </c>
      <c r="E140" s="279">
        <v>583.36666666666656</v>
      </c>
      <c r="F140" s="279">
        <v>578.43333333333328</v>
      </c>
      <c r="G140" s="279">
        <v>571.36666666666656</v>
      </c>
      <c r="H140" s="279">
        <v>595.36666666666656</v>
      </c>
      <c r="I140" s="279">
        <v>602.43333333333339</v>
      </c>
      <c r="J140" s="279">
        <v>607.36666666666656</v>
      </c>
      <c r="K140" s="277">
        <v>597.5</v>
      </c>
      <c r="L140" s="277">
        <v>585.5</v>
      </c>
      <c r="M140" s="277">
        <v>38.505189999999999</v>
      </c>
    </row>
    <row r="141" spans="1:13">
      <c r="A141" s="301">
        <v>132</v>
      </c>
      <c r="B141" s="277" t="s">
        <v>140</v>
      </c>
      <c r="C141" s="277">
        <v>166.15</v>
      </c>
      <c r="D141" s="279">
        <v>166.66666666666666</v>
      </c>
      <c r="E141" s="279">
        <v>164.33333333333331</v>
      </c>
      <c r="F141" s="279">
        <v>162.51666666666665</v>
      </c>
      <c r="G141" s="279">
        <v>160.18333333333331</v>
      </c>
      <c r="H141" s="279">
        <v>168.48333333333332</v>
      </c>
      <c r="I141" s="279">
        <v>170.81666666666663</v>
      </c>
      <c r="J141" s="279">
        <v>172.63333333333333</v>
      </c>
      <c r="K141" s="277">
        <v>169</v>
      </c>
      <c r="L141" s="277">
        <v>164.85</v>
      </c>
      <c r="M141" s="277">
        <v>72.485339999999994</v>
      </c>
    </row>
    <row r="142" spans="1:13">
      <c r="A142" s="301">
        <v>133</v>
      </c>
      <c r="B142" s="277" t="s">
        <v>267</v>
      </c>
      <c r="C142" s="277">
        <v>37.85</v>
      </c>
      <c r="D142" s="279">
        <v>37.983333333333327</v>
      </c>
      <c r="E142" s="279">
        <v>34.966666666666654</v>
      </c>
      <c r="F142" s="279">
        <v>32.083333333333329</v>
      </c>
      <c r="G142" s="279">
        <v>29.066666666666656</v>
      </c>
      <c r="H142" s="279">
        <v>40.866666666666653</v>
      </c>
      <c r="I142" s="279">
        <v>43.883333333333319</v>
      </c>
      <c r="J142" s="279">
        <v>46.766666666666652</v>
      </c>
      <c r="K142" s="277">
        <v>41</v>
      </c>
      <c r="L142" s="277">
        <v>35.1</v>
      </c>
      <c r="M142" s="277">
        <v>82.62782</v>
      </c>
    </row>
    <row r="143" spans="1:13">
      <c r="A143" s="301">
        <v>134</v>
      </c>
      <c r="B143" s="277" t="s">
        <v>141</v>
      </c>
      <c r="C143" s="277">
        <v>353.45</v>
      </c>
      <c r="D143" s="279">
        <v>354.75</v>
      </c>
      <c r="E143" s="279">
        <v>349.85</v>
      </c>
      <c r="F143" s="279">
        <v>346.25</v>
      </c>
      <c r="G143" s="279">
        <v>341.35</v>
      </c>
      <c r="H143" s="279">
        <v>358.35</v>
      </c>
      <c r="I143" s="279">
        <v>363.25</v>
      </c>
      <c r="J143" s="279">
        <v>366.85</v>
      </c>
      <c r="K143" s="277">
        <v>359.65</v>
      </c>
      <c r="L143" s="277">
        <v>351.15</v>
      </c>
      <c r="M143" s="277">
        <v>31.440950000000001</v>
      </c>
    </row>
    <row r="144" spans="1:13">
      <c r="A144" s="301">
        <v>135</v>
      </c>
      <c r="B144" s="277" t="s">
        <v>142</v>
      </c>
      <c r="C144" s="277">
        <v>6130.85</v>
      </c>
      <c r="D144" s="279">
        <v>6060.2833333333328</v>
      </c>
      <c r="E144" s="279">
        <v>5970.5666666666657</v>
      </c>
      <c r="F144" s="279">
        <v>5810.2833333333328</v>
      </c>
      <c r="G144" s="279">
        <v>5720.5666666666657</v>
      </c>
      <c r="H144" s="279">
        <v>6220.5666666666657</v>
      </c>
      <c r="I144" s="279">
        <v>6310.2833333333328</v>
      </c>
      <c r="J144" s="279">
        <v>6470.5666666666657</v>
      </c>
      <c r="K144" s="277">
        <v>6150</v>
      </c>
      <c r="L144" s="277">
        <v>5900</v>
      </c>
      <c r="M144" s="277">
        <v>18.546939999999999</v>
      </c>
    </row>
    <row r="145" spans="1:13">
      <c r="A145" s="301">
        <v>136</v>
      </c>
      <c r="B145" s="277" t="s">
        <v>144</v>
      </c>
      <c r="C145" s="277">
        <v>568</v>
      </c>
      <c r="D145" s="279">
        <v>568.66666666666663</v>
      </c>
      <c r="E145" s="279">
        <v>559.48333333333323</v>
      </c>
      <c r="F145" s="279">
        <v>550.96666666666658</v>
      </c>
      <c r="G145" s="279">
        <v>541.78333333333319</v>
      </c>
      <c r="H145" s="279">
        <v>577.18333333333328</v>
      </c>
      <c r="I145" s="279">
        <v>586.36666666666667</v>
      </c>
      <c r="J145" s="279">
        <v>594.88333333333333</v>
      </c>
      <c r="K145" s="277">
        <v>577.85</v>
      </c>
      <c r="L145" s="277">
        <v>560.15</v>
      </c>
      <c r="M145" s="277">
        <v>6.0451800000000002</v>
      </c>
    </row>
    <row r="146" spans="1:13">
      <c r="A146" s="301">
        <v>137</v>
      </c>
      <c r="B146" s="277" t="s">
        <v>146</v>
      </c>
      <c r="C146" s="277">
        <v>1009.2</v>
      </c>
      <c r="D146" s="279">
        <v>1019.8333333333334</v>
      </c>
      <c r="E146" s="279">
        <v>995.36666666666679</v>
      </c>
      <c r="F146" s="279">
        <v>981.53333333333342</v>
      </c>
      <c r="G146" s="279">
        <v>957.06666666666683</v>
      </c>
      <c r="H146" s="279">
        <v>1033.6666666666667</v>
      </c>
      <c r="I146" s="279">
        <v>1058.1333333333332</v>
      </c>
      <c r="J146" s="279">
        <v>1071.9666666666667</v>
      </c>
      <c r="K146" s="277">
        <v>1044.3</v>
      </c>
      <c r="L146" s="277">
        <v>1006</v>
      </c>
      <c r="M146" s="277">
        <v>10.235569999999999</v>
      </c>
    </row>
    <row r="147" spans="1:13">
      <c r="A147" s="301">
        <v>138</v>
      </c>
      <c r="B147" s="277" t="s">
        <v>147</v>
      </c>
      <c r="C147" s="277">
        <v>97.1</v>
      </c>
      <c r="D147" s="279">
        <v>96.25</v>
      </c>
      <c r="E147" s="279">
        <v>94.7</v>
      </c>
      <c r="F147" s="279">
        <v>92.3</v>
      </c>
      <c r="G147" s="279">
        <v>90.75</v>
      </c>
      <c r="H147" s="279">
        <v>98.65</v>
      </c>
      <c r="I147" s="279">
        <v>100.20000000000002</v>
      </c>
      <c r="J147" s="279">
        <v>102.60000000000001</v>
      </c>
      <c r="K147" s="277">
        <v>97.8</v>
      </c>
      <c r="L147" s="277">
        <v>93.85</v>
      </c>
      <c r="M147" s="277">
        <v>160.88132999999999</v>
      </c>
    </row>
    <row r="148" spans="1:13">
      <c r="A148" s="301">
        <v>139</v>
      </c>
      <c r="B148" s="277" t="s">
        <v>268</v>
      </c>
      <c r="C148" s="277">
        <v>978.3</v>
      </c>
      <c r="D148" s="279">
        <v>990.58333333333337</v>
      </c>
      <c r="E148" s="279">
        <v>962.7166666666667</v>
      </c>
      <c r="F148" s="279">
        <v>947.13333333333333</v>
      </c>
      <c r="G148" s="279">
        <v>919.26666666666665</v>
      </c>
      <c r="H148" s="279">
        <v>1006.1666666666667</v>
      </c>
      <c r="I148" s="279">
        <v>1034.0333333333333</v>
      </c>
      <c r="J148" s="279">
        <v>1049.6166666666668</v>
      </c>
      <c r="K148" s="277">
        <v>1018.45</v>
      </c>
      <c r="L148" s="277">
        <v>975</v>
      </c>
      <c r="M148" s="277">
        <v>3.3414999999999999</v>
      </c>
    </row>
    <row r="149" spans="1:13">
      <c r="A149" s="301">
        <v>140</v>
      </c>
      <c r="B149" s="277" t="s">
        <v>149</v>
      </c>
      <c r="C149" s="277">
        <v>1231.1500000000001</v>
      </c>
      <c r="D149" s="279">
        <v>1233.1166666666666</v>
      </c>
      <c r="E149" s="279">
        <v>1209.3833333333332</v>
      </c>
      <c r="F149" s="279">
        <v>1187.6166666666666</v>
      </c>
      <c r="G149" s="279">
        <v>1163.8833333333332</v>
      </c>
      <c r="H149" s="279">
        <v>1254.8833333333332</v>
      </c>
      <c r="I149" s="279">
        <v>1278.6166666666663</v>
      </c>
      <c r="J149" s="279">
        <v>1300.3833333333332</v>
      </c>
      <c r="K149" s="277">
        <v>1256.8499999999999</v>
      </c>
      <c r="L149" s="277">
        <v>1211.3499999999999</v>
      </c>
      <c r="M149" s="277">
        <v>28.488910000000001</v>
      </c>
    </row>
    <row r="150" spans="1:13">
      <c r="A150" s="301">
        <v>141</v>
      </c>
      <c r="B150" s="277" t="s">
        <v>269</v>
      </c>
      <c r="C150" s="277">
        <v>675</v>
      </c>
      <c r="D150" s="279">
        <v>673.38333333333333</v>
      </c>
      <c r="E150" s="279">
        <v>667.76666666666665</v>
      </c>
      <c r="F150" s="279">
        <v>660.5333333333333</v>
      </c>
      <c r="G150" s="279">
        <v>654.91666666666663</v>
      </c>
      <c r="H150" s="279">
        <v>680.61666666666667</v>
      </c>
      <c r="I150" s="279">
        <v>686.23333333333323</v>
      </c>
      <c r="J150" s="279">
        <v>693.4666666666667</v>
      </c>
      <c r="K150" s="277">
        <v>679</v>
      </c>
      <c r="L150" s="277">
        <v>666.15</v>
      </c>
      <c r="M150" s="277">
        <v>2.4805899999999999</v>
      </c>
    </row>
    <row r="151" spans="1:13">
      <c r="A151" s="301">
        <v>142</v>
      </c>
      <c r="B151" s="277" t="s">
        <v>151</v>
      </c>
      <c r="C151" s="277">
        <v>25.75</v>
      </c>
      <c r="D151" s="279">
        <v>25.816666666666666</v>
      </c>
      <c r="E151" s="279">
        <v>25.433333333333334</v>
      </c>
      <c r="F151" s="279">
        <v>25.116666666666667</v>
      </c>
      <c r="G151" s="279">
        <v>24.733333333333334</v>
      </c>
      <c r="H151" s="279">
        <v>26.133333333333333</v>
      </c>
      <c r="I151" s="279">
        <v>26.516666666666666</v>
      </c>
      <c r="J151" s="279">
        <v>26.833333333333332</v>
      </c>
      <c r="K151" s="277">
        <v>26.2</v>
      </c>
      <c r="L151" s="277">
        <v>25.5</v>
      </c>
      <c r="M151" s="277">
        <v>85.904269999999997</v>
      </c>
    </row>
    <row r="152" spans="1:13">
      <c r="A152" s="301">
        <v>143</v>
      </c>
      <c r="B152" s="277" t="s">
        <v>270</v>
      </c>
      <c r="C152" s="277">
        <v>20.2</v>
      </c>
      <c r="D152" s="279">
        <v>20.283333333333335</v>
      </c>
      <c r="E152" s="279">
        <v>20.06666666666667</v>
      </c>
      <c r="F152" s="279">
        <v>19.933333333333334</v>
      </c>
      <c r="G152" s="279">
        <v>19.716666666666669</v>
      </c>
      <c r="H152" s="279">
        <v>20.416666666666671</v>
      </c>
      <c r="I152" s="279">
        <v>20.633333333333333</v>
      </c>
      <c r="J152" s="279">
        <v>20.766666666666673</v>
      </c>
      <c r="K152" s="277">
        <v>20.5</v>
      </c>
      <c r="L152" s="277">
        <v>20.149999999999999</v>
      </c>
      <c r="M152" s="277">
        <v>43.671280000000003</v>
      </c>
    </row>
    <row r="153" spans="1:13">
      <c r="A153" s="301">
        <v>144</v>
      </c>
      <c r="B153" s="277" t="s">
        <v>155</v>
      </c>
      <c r="C153" s="277">
        <v>83.8</v>
      </c>
      <c r="D153" s="279">
        <v>84.516666666666666</v>
      </c>
      <c r="E153" s="279">
        <v>82.883333333333326</v>
      </c>
      <c r="F153" s="279">
        <v>81.966666666666654</v>
      </c>
      <c r="G153" s="279">
        <v>80.333333333333314</v>
      </c>
      <c r="H153" s="279">
        <v>85.433333333333337</v>
      </c>
      <c r="I153" s="279">
        <v>87.066666666666691</v>
      </c>
      <c r="J153" s="279">
        <v>87.983333333333348</v>
      </c>
      <c r="K153" s="277">
        <v>86.15</v>
      </c>
      <c r="L153" s="277">
        <v>83.6</v>
      </c>
      <c r="M153" s="277">
        <v>51.917110000000001</v>
      </c>
    </row>
    <row r="154" spans="1:13">
      <c r="A154" s="301">
        <v>145</v>
      </c>
      <c r="B154" s="277" t="s">
        <v>156</v>
      </c>
      <c r="C154" s="277">
        <v>88.35</v>
      </c>
      <c r="D154" s="279">
        <v>87.933333333333337</v>
      </c>
      <c r="E154" s="279">
        <v>87.216666666666669</v>
      </c>
      <c r="F154" s="279">
        <v>86.083333333333329</v>
      </c>
      <c r="G154" s="279">
        <v>85.36666666666666</v>
      </c>
      <c r="H154" s="279">
        <v>89.066666666666677</v>
      </c>
      <c r="I154" s="279">
        <v>89.783333333333346</v>
      </c>
      <c r="J154" s="279">
        <v>90.916666666666686</v>
      </c>
      <c r="K154" s="277">
        <v>88.65</v>
      </c>
      <c r="L154" s="277">
        <v>86.8</v>
      </c>
      <c r="M154" s="277">
        <v>201.22602000000001</v>
      </c>
    </row>
    <row r="155" spans="1:13">
      <c r="A155" s="301">
        <v>146</v>
      </c>
      <c r="B155" s="277" t="s">
        <v>150</v>
      </c>
      <c r="C155" s="277">
        <v>33.799999999999997</v>
      </c>
      <c r="D155" s="279">
        <v>33.883333333333333</v>
      </c>
      <c r="E155" s="279">
        <v>33.316666666666663</v>
      </c>
      <c r="F155" s="279">
        <v>32.833333333333329</v>
      </c>
      <c r="G155" s="279">
        <v>32.266666666666659</v>
      </c>
      <c r="H155" s="279">
        <v>34.366666666666667</v>
      </c>
      <c r="I155" s="279">
        <v>34.933333333333344</v>
      </c>
      <c r="J155" s="279">
        <v>35.416666666666671</v>
      </c>
      <c r="K155" s="277">
        <v>34.450000000000003</v>
      </c>
      <c r="L155" s="277">
        <v>33.4</v>
      </c>
      <c r="M155" s="277">
        <v>120.52597</v>
      </c>
    </row>
    <row r="156" spans="1:13">
      <c r="A156" s="301">
        <v>147</v>
      </c>
      <c r="B156" s="277" t="s">
        <v>153</v>
      </c>
      <c r="C156" s="277">
        <v>17275.599999999999</v>
      </c>
      <c r="D156" s="279">
        <v>17326.2</v>
      </c>
      <c r="E156" s="279">
        <v>17157.45</v>
      </c>
      <c r="F156" s="279">
        <v>17039.3</v>
      </c>
      <c r="G156" s="279">
        <v>16870.55</v>
      </c>
      <c r="H156" s="279">
        <v>17444.350000000002</v>
      </c>
      <c r="I156" s="279">
        <v>17613.100000000002</v>
      </c>
      <c r="J156" s="279">
        <v>17731.250000000004</v>
      </c>
      <c r="K156" s="277">
        <v>17494.95</v>
      </c>
      <c r="L156" s="277">
        <v>17208.05</v>
      </c>
      <c r="M156" s="277">
        <v>2.1118600000000001</v>
      </c>
    </row>
    <row r="157" spans="1:13">
      <c r="A157" s="301">
        <v>148</v>
      </c>
      <c r="B157" s="277" t="s">
        <v>3162</v>
      </c>
      <c r="C157" s="277">
        <v>291.7</v>
      </c>
      <c r="D157" s="279">
        <v>291.5</v>
      </c>
      <c r="E157" s="279">
        <v>288.3</v>
      </c>
      <c r="F157" s="279">
        <v>284.90000000000003</v>
      </c>
      <c r="G157" s="279">
        <v>281.70000000000005</v>
      </c>
      <c r="H157" s="279">
        <v>294.89999999999998</v>
      </c>
      <c r="I157" s="279">
        <v>298.10000000000002</v>
      </c>
      <c r="J157" s="279">
        <v>301.49999999999994</v>
      </c>
      <c r="K157" s="277">
        <v>294.7</v>
      </c>
      <c r="L157" s="277">
        <v>288.10000000000002</v>
      </c>
      <c r="M157" s="277">
        <v>8.1165800000000008</v>
      </c>
    </row>
    <row r="158" spans="1:13">
      <c r="A158" s="301">
        <v>149</v>
      </c>
      <c r="B158" s="277" t="s">
        <v>271</v>
      </c>
      <c r="C158" s="277">
        <v>376.65</v>
      </c>
      <c r="D158" s="279">
        <v>375.7</v>
      </c>
      <c r="E158" s="279">
        <v>367.95</v>
      </c>
      <c r="F158" s="279">
        <v>359.25</v>
      </c>
      <c r="G158" s="279">
        <v>351.5</v>
      </c>
      <c r="H158" s="279">
        <v>384.4</v>
      </c>
      <c r="I158" s="279">
        <v>392.15</v>
      </c>
      <c r="J158" s="279">
        <v>400.84999999999997</v>
      </c>
      <c r="K158" s="277">
        <v>383.45</v>
      </c>
      <c r="L158" s="277">
        <v>367</v>
      </c>
      <c r="M158" s="277">
        <v>5.8987699999999998</v>
      </c>
    </row>
    <row r="159" spans="1:13">
      <c r="A159" s="301">
        <v>150</v>
      </c>
      <c r="B159" s="277" t="s">
        <v>158</v>
      </c>
      <c r="C159" s="277">
        <v>82.45</v>
      </c>
      <c r="D159" s="279">
        <v>81.900000000000006</v>
      </c>
      <c r="E159" s="279">
        <v>80.900000000000006</v>
      </c>
      <c r="F159" s="279">
        <v>79.349999999999994</v>
      </c>
      <c r="G159" s="279">
        <v>78.349999999999994</v>
      </c>
      <c r="H159" s="279">
        <v>83.450000000000017</v>
      </c>
      <c r="I159" s="279">
        <v>84.450000000000017</v>
      </c>
      <c r="J159" s="279">
        <v>86.000000000000028</v>
      </c>
      <c r="K159" s="277">
        <v>82.9</v>
      </c>
      <c r="L159" s="277">
        <v>80.349999999999994</v>
      </c>
      <c r="M159" s="277">
        <v>209.76714000000001</v>
      </c>
    </row>
    <row r="160" spans="1:13">
      <c r="A160" s="301">
        <v>151</v>
      </c>
      <c r="B160" s="277" t="s">
        <v>157</v>
      </c>
      <c r="C160" s="277">
        <v>95.7</v>
      </c>
      <c r="D160" s="279">
        <v>96.383333333333326</v>
      </c>
      <c r="E160" s="279">
        <v>94.816666666666649</v>
      </c>
      <c r="F160" s="279">
        <v>93.933333333333323</v>
      </c>
      <c r="G160" s="279">
        <v>92.366666666666646</v>
      </c>
      <c r="H160" s="279">
        <v>97.266666666666652</v>
      </c>
      <c r="I160" s="279">
        <v>98.833333333333314</v>
      </c>
      <c r="J160" s="279">
        <v>99.716666666666654</v>
      </c>
      <c r="K160" s="277">
        <v>97.95</v>
      </c>
      <c r="L160" s="277">
        <v>95.5</v>
      </c>
      <c r="M160" s="277">
        <v>15.5709</v>
      </c>
    </row>
    <row r="161" spans="1:13">
      <c r="A161" s="301">
        <v>152</v>
      </c>
      <c r="B161" s="277" t="s">
        <v>272</v>
      </c>
      <c r="C161" s="277">
        <v>3120.45</v>
      </c>
      <c r="D161" s="279">
        <v>3147.15</v>
      </c>
      <c r="E161" s="279">
        <v>3074.3</v>
      </c>
      <c r="F161" s="279">
        <v>3028.15</v>
      </c>
      <c r="G161" s="279">
        <v>2955.3</v>
      </c>
      <c r="H161" s="279">
        <v>3193.3</v>
      </c>
      <c r="I161" s="279">
        <v>3266.1499999999996</v>
      </c>
      <c r="J161" s="279">
        <v>3312.3</v>
      </c>
      <c r="K161" s="277">
        <v>3220</v>
      </c>
      <c r="L161" s="277">
        <v>3101</v>
      </c>
      <c r="M161" s="277">
        <v>0.50295000000000001</v>
      </c>
    </row>
    <row r="162" spans="1:13">
      <c r="A162" s="301">
        <v>153</v>
      </c>
      <c r="B162" s="277" t="s">
        <v>273</v>
      </c>
      <c r="C162" s="277">
        <v>1685.55</v>
      </c>
      <c r="D162" s="279">
        <v>1693.25</v>
      </c>
      <c r="E162" s="279">
        <v>1669.3</v>
      </c>
      <c r="F162" s="279">
        <v>1653.05</v>
      </c>
      <c r="G162" s="279">
        <v>1629.1</v>
      </c>
      <c r="H162" s="279">
        <v>1709.5</v>
      </c>
      <c r="I162" s="279">
        <v>1733.4499999999998</v>
      </c>
      <c r="J162" s="279">
        <v>1749.7</v>
      </c>
      <c r="K162" s="277">
        <v>1717.2</v>
      </c>
      <c r="L162" s="277">
        <v>1677</v>
      </c>
      <c r="M162" s="277">
        <v>2.6396099999999998</v>
      </c>
    </row>
    <row r="163" spans="1:13">
      <c r="A163" s="301">
        <v>154</v>
      </c>
      <c r="B163" s="277" t="s">
        <v>274</v>
      </c>
      <c r="C163" s="277">
        <v>204.1</v>
      </c>
      <c r="D163" s="279">
        <v>205.0333333333333</v>
      </c>
      <c r="E163" s="279">
        <v>202.26666666666659</v>
      </c>
      <c r="F163" s="279">
        <v>200.43333333333328</v>
      </c>
      <c r="G163" s="279">
        <v>197.66666666666657</v>
      </c>
      <c r="H163" s="279">
        <v>206.86666666666662</v>
      </c>
      <c r="I163" s="279">
        <v>209.63333333333333</v>
      </c>
      <c r="J163" s="279">
        <v>211.46666666666664</v>
      </c>
      <c r="K163" s="277">
        <v>207.8</v>
      </c>
      <c r="L163" s="277">
        <v>203.2</v>
      </c>
      <c r="M163" s="277">
        <v>3.4836100000000001</v>
      </c>
    </row>
    <row r="164" spans="1:13">
      <c r="A164" s="301">
        <v>155</v>
      </c>
      <c r="B164" s="277" t="s">
        <v>159</v>
      </c>
      <c r="C164" s="277">
        <v>19214.45</v>
      </c>
      <c r="D164" s="279">
        <v>19278.5</v>
      </c>
      <c r="E164" s="279">
        <v>19087.05</v>
      </c>
      <c r="F164" s="279">
        <v>18959.649999999998</v>
      </c>
      <c r="G164" s="279">
        <v>18768.199999999997</v>
      </c>
      <c r="H164" s="279">
        <v>19405.900000000001</v>
      </c>
      <c r="I164" s="279">
        <v>19597.349999999999</v>
      </c>
      <c r="J164" s="279">
        <v>19724.750000000004</v>
      </c>
      <c r="K164" s="277">
        <v>19469.95</v>
      </c>
      <c r="L164" s="277">
        <v>19151.099999999999</v>
      </c>
      <c r="M164" s="277">
        <v>0.16161</v>
      </c>
    </row>
    <row r="165" spans="1:13">
      <c r="A165" s="301">
        <v>156</v>
      </c>
      <c r="B165" s="277" t="s">
        <v>161</v>
      </c>
      <c r="C165" s="277">
        <v>262.14999999999998</v>
      </c>
      <c r="D165" s="279">
        <v>264.48333333333335</v>
      </c>
      <c r="E165" s="279">
        <v>259.36666666666667</v>
      </c>
      <c r="F165" s="279">
        <v>256.58333333333331</v>
      </c>
      <c r="G165" s="279">
        <v>251.46666666666664</v>
      </c>
      <c r="H165" s="279">
        <v>267.26666666666671</v>
      </c>
      <c r="I165" s="279">
        <v>272.38333333333338</v>
      </c>
      <c r="J165" s="279">
        <v>275.16666666666674</v>
      </c>
      <c r="K165" s="277">
        <v>269.60000000000002</v>
      </c>
      <c r="L165" s="277">
        <v>261.7</v>
      </c>
      <c r="M165" s="277">
        <v>29.944500000000001</v>
      </c>
    </row>
    <row r="166" spans="1:13">
      <c r="A166" s="301">
        <v>157</v>
      </c>
      <c r="B166" s="277" t="s">
        <v>275</v>
      </c>
      <c r="C166" s="277">
        <v>4182.5</v>
      </c>
      <c r="D166" s="279">
        <v>4192.166666666667</v>
      </c>
      <c r="E166" s="279">
        <v>4165.3333333333339</v>
      </c>
      <c r="F166" s="279">
        <v>4148.166666666667</v>
      </c>
      <c r="G166" s="279">
        <v>4121.3333333333339</v>
      </c>
      <c r="H166" s="279">
        <v>4209.3333333333339</v>
      </c>
      <c r="I166" s="279">
        <v>4236.1666666666679</v>
      </c>
      <c r="J166" s="279">
        <v>4253.3333333333339</v>
      </c>
      <c r="K166" s="277">
        <v>4219</v>
      </c>
      <c r="L166" s="277">
        <v>4175</v>
      </c>
      <c r="M166" s="277">
        <v>0.58555999999999997</v>
      </c>
    </row>
    <row r="167" spans="1:13">
      <c r="A167" s="301">
        <v>158</v>
      </c>
      <c r="B167" s="277" t="s">
        <v>163</v>
      </c>
      <c r="C167" s="277">
        <v>1402.85</v>
      </c>
      <c r="D167" s="279">
        <v>1418.2166666666665</v>
      </c>
      <c r="E167" s="279">
        <v>1383.133333333333</v>
      </c>
      <c r="F167" s="279">
        <v>1363.4166666666665</v>
      </c>
      <c r="G167" s="279">
        <v>1328.333333333333</v>
      </c>
      <c r="H167" s="279">
        <v>1437.9333333333329</v>
      </c>
      <c r="I167" s="279">
        <v>1473.0166666666664</v>
      </c>
      <c r="J167" s="279">
        <v>1492.7333333333329</v>
      </c>
      <c r="K167" s="277">
        <v>1453.3</v>
      </c>
      <c r="L167" s="277">
        <v>1398.5</v>
      </c>
      <c r="M167" s="277">
        <v>8.4786699999999993</v>
      </c>
    </row>
    <row r="168" spans="1:13">
      <c r="A168" s="301">
        <v>159</v>
      </c>
      <c r="B168" s="277" t="s">
        <v>160</v>
      </c>
      <c r="C168" s="277">
        <v>1558.4</v>
      </c>
      <c r="D168" s="279">
        <v>1522.8</v>
      </c>
      <c r="E168" s="279">
        <v>1451.6</v>
      </c>
      <c r="F168" s="279">
        <v>1344.8</v>
      </c>
      <c r="G168" s="279">
        <v>1273.5999999999999</v>
      </c>
      <c r="H168" s="279">
        <v>1629.6</v>
      </c>
      <c r="I168" s="279">
        <v>1700.8000000000002</v>
      </c>
      <c r="J168" s="279">
        <v>1807.6</v>
      </c>
      <c r="K168" s="277">
        <v>1594</v>
      </c>
      <c r="L168" s="277">
        <v>1416</v>
      </c>
      <c r="M168" s="277">
        <v>49.3688</v>
      </c>
    </row>
    <row r="169" spans="1:13">
      <c r="A169" s="301">
        <v>160</v>
      </c>
      <c r="B169" s="277" t="s">
        <v>162</v>
      </c>
      <c r="C169" s="277">
        <v>85.2</v>
      </c>
      <c r="D169" s="279">
        <v>84.383333333333326</v>
      </c>
      <c r="E169" s="279">
        <v>83.266666666666652</v>
      </c>
      <c r="F169" s="279">
        <v>81.333333333333329</v>
      </c>
      <c r="G169" s="279">
        <v>80.216666666666654</v>
      </c>
      <c r="H169" s="279">
        <v>86.316666666666649</v>
      </c>
      <c r="I169" s="279">
        <v>87.433333333333323</v>
      </c>
      <c r="J169" s="279">
        <v>89.366666666666646</v>
      </c>
      <c r="K169" s="277">
        <v>85.5</v>
      </c>
      <c r="L169" s="277">
        <v>82.45</v>
      </c>
      <c r="M169" s="277">
        <v>96.081860000000006</v>
      </c>
    </row>
    <row r="170" spans="1:13">
      <c r="A170" s="301">
        <v>161</v>
      </c>
      <c r="B170" s="277" t="s">
        <v>165</v>
      </c>
      <c r="C170" s="277">
        <v>173.65</v>
      </c>
      <c r="D170" s="279">
        <v>170.73333333333335</v>
      </c>
      <c r="E170" s="279">
        <v>167.01666666666671</v>
      </c>
      <c r="F170" s="279">
        <v>160.38333333333335</v>
      </c>
      <c r="G170" s="279">
        <v>156.66666666666671</v>
      </c>
      <c r="H170" s="279">
        <v>177.3666666666667</v>
      </c>
      <c r="I170" s="279">
        <v>181.08333333333334</v>
      </c>
      <c r="J170" s="279">
        <v>187.7166666666667</v>
      </c>
      <c r="K170" s="277">
        <v>174.45</v>
      </c>
      <c r="L170" s="277">
        <v>164.1</v>
      </c>
      <c r="M170" s="277">
        <v>189.66139000000001</v>
      </c>
    </row>
    <row r="171" spans="1:13">
      <c r="A171" s="301">
        <v>162</v>
      </c>
      <c r="B171" s="277" t="s">
        <v>276</v>
      </c>
      <c r="C171" s="277">
        <v>180</v>
      </c>
      <c r="D171" s="279">
        <v>179.96666666666667</v>
      </c>
      <c r="E171" s="279">
        <v>175.93333333333334</v>
      </c>
      <c r="F171" s="279">
        <v>171.86666666666667</v>
      </c>
      <c r="G171" s="279">
        <v>167.83333333333334</v>
      </c>
      <c r="H171" s="279">
        <v>184.03333333333333</v>
      </c>
      <c r="I171" s="279">
        <v>188.06666666666669</v>
      </c>
      <c r="J171" s="279">
        <v>192.13333333333333</v>
      </c>
      <c r="K171" s="277">
        <v>184</v>
      </c>
      <c r="L171" s="277">
        <v>175.9</v>
      </c>
      <c r="M171" s="277">
        <v>7.4725000000000001</v>
      </c>
    </row>
    <row r="172" spans="1:13">
      <c r="A172" s="301">
        <v>163</v>
      </c>
      <c r="B172" s="277" t="s">
        <v>277</v>
      </c>
      <c r="C172" s="277">
        <v>10701.25</v>
      </c>
      <c r="D172" s="279">
        <v>10660.066666666668</v>
      </c>
      <c r="E172" s="279">
        <v>10542.183333333334</v>
      </c>
      <c r="F172" s="279">
        <v>10383.116666666667</v>
      </c>
      <c r="G172" s="279">
        <v>10265.233333333334</v>
      </c>
      <c r="H172" s="279">
        <v>10819.133333333335</v>
      </c>
      <c r="I172" s="279">
        <v>10937.01666666667</v>
      </c>
      <c r="J172" s="279">
        <v>11096.083333333336</v>
      </c>
      <c r="K172" s="277">
        <v>10777.95</v>
      </c>
      <c r="L172" s="277">
        <v>10501</v>
      </c>
      <c r="M172" s="277">
        <v>4.7620000000000003E-2</v>
      </c>
    </row>
    <row r="173" spans="1:13">
      <c r="A173" s="301">
        <v>164</v>
      </c>
      <c r="B173" s="277" t="s">
        <v>164</v>
      </c>
      <c r="C173" s="277">
        <v>34.75</v>
      </c>
      <c r="D173" s="279">
        <v>34.75</v>
      </c>
      <c r="E173" s="279">
        <v>34.299999999999997</v>
      </c>
      <c r="F173" s="279">
        <v>33.849999999999994</v>
      </c>
      <c r="G173" s="279">
        <v>33.399999999999991</v>
      </c>
      <c r="H173" s="279">
        <v>35.200000000000003</v>
      </c>
      <c r="I173" s="279">
        <v>35.650000000000006</v>
      </c>
      <c r="J173" s="279">
        <v>36.100000000000009</v>
      </c>
      <c r="K173" s="277">
        <v>35.200000000000003</v>
      </c>
      <c r="L173" s="277">
        <v>34.299999999999997</v>
      </c>
      <c r="M173" s="277">
        <v>253.36349000000001</v>
      </c>
    </row>
    <row r="174" spans="1:13">
      <c r="A174" s="301">
        <v>165</v>
      </c>
      <c r="B174" s="277" t="s">
        <v>278</v>
      </c>
      <c r="C174" s="277">
        <v>343.2</v>
      </c>
      <c r="D174" s="279">
        <v>344.91666666666669</v>
      </c>
      <c r="E174" s="279">
        <v>335.13333333333338</v>
      </c>
      <c r="F174" s="279">
        <v>327.06666666666672</v>
      </c>
      <c r="G174" s="279">
        <v>317.28333333333342</v>
      </c>
      <c r="H174" s="279">
        <v>352.98333333333335</v>
      </c>
      <c r="I174" s="279">
        <v>362.76666666666665</v>
      </c>
      <c r="J174" s="279">
        <v>370.83333333333331</v>
      </c>
      <c r="K174" s="277">
        <v>354.7</v>
      </c>
      <c r="L174" s="277">
        <v>336.85</v>
      </c>
      <c r="M174" s="277">
        <v>2.6618300000000001</v>
      </c>
    </row>
    <row r="175" spans="1:13">
      <c r="A175" s="301">
        <v>166</v>
      </c>
      <c r="B175" s="277" t="s">
        <v>168</v>
      </c>
      <c r="C175" s="277">
        <v>176.5</v>
      </c>
      <c r="D175" s="279">
        <v>176.86666666666665</v>
      </c>
      <c r="E175" s="279">
        <v>174.33333333333329</v>
      </c>
      <c r="F175" s="279">
        <v>172.16666666666663</v>
      </c>
      <c r="G175" s="279">
        <v>169.63333333333327</v>
      </c>
      <c r="H175" s="279">
        <v>179.0333333333333</v>
      </c>
      <c r="I175" s="279">
        <v>181.56666666666666</v>
      </c>
      <c r="J175" s="279">
        <v>183.73333333333332</v>
      </c>
      <c r="K175" s="277">
        <v>179.4</v>
      </c>
      <c r="L175" s="277">
        <v>174.7</v>
      </c>
      <c r="M175" s="277">
        <v>170.74959000000001</v>
      </c>
    </row>
    <row r="176" spans="1:13">
      <c r="A176" s="301">
        <v>167</v>
      </c>
      <c r="B176" s="277" t="s">
        <v>169</v>
      </c>
      <c r="C176" s="277">
        <v>108.3</v>
      </c>
      <c r="D176" s="279">
        <v>107.21666666666665</v>
      </c>
      <c r="E176" s="279">
        <v>105.43333333333331</v>
      </c>
      <c r="F176" s="279">
        <v>102.56666666666665</v>
      </c>
      <c r="G176" s="279">
        <v>100.7833333333333</v>
      </c>
      <c r="H176" s="279">
        <v>110.08333333333331</v>
      </c>
      <c r="I176" s="279">
        <v>111.86666666666665</v>
      </c>
      <c r="J176" s="279">
        <v>114.73333333333332</v>
      </c>
      <c r="K176" s="277">
        <v>109</v>
      </c>
      <c r="L176" s="277">
        <v>104.35</v>
      </c>
      <c r="M176" s="277">
        <v>81.562129999999996</v>
      </c>
    </row>
    <row r="177" spans="1:13">
      <c r="A177" s="301">
        <v>168</v>
      </c>
      <c r="B177" s="277" t="s">
        <v>279</v>
      </c>
      <c r="C177" s="277">
        <v>462.45</v>
      </c>
      <c r="D177" s="279">
        <v>464.21666666666664</v>
      </c>
      <c r="E177" s="279">
        <v>460.0333333333333</v>
      </c>
      <c r="F177" s="279">
        <v>457.61666666666667</v>
      </c>
      <c r="G177" s="279">
        <v>453.43333333333334</v>
      </c>
      <c r="H177" s="279">
        <v>466.63333333333327</v>
      </c>
      <c r="I177" s="279">
        <v>470.81666666666655</v>
      </c>
      <c r="J177" s="279">
        <v>473.23333333333323</v>
      </c>
      <c r="K177" s="277">
        <v>468.4</v>
      </c>
      <c r="L177" s="277">
        <v>461.8</v>
      </c>
      <c r="M177" s="277">
        <v>1.13741</v>
      </c>
    </row>
    <row r="178" spans="1:13">
      <c r="A178" s="301">
        <v>169</v>
      </c>
      <c r="B178" s="277" t="s">
        <v>170</v>
      </c>
      <c r="C178" s="277">
        <v>1971.55</v>
      </c>
      <c r="D178" s="279">
        <v>1961.6833333333334</v>
      </c>
      <c r="E178" s="279">
        <v>1946.3666666666668</v>
      </c>
      <c r="F178" s="279">
        <v>1921.1833333333334</v>
      </c>
      <c r="G178" s="279">
        <v>1905.8666666666668</v>
      </c>
      <c r="H178" s="279">
        <v>1986.8666666666668</v>
      </c>
      <c r="I178" s="279">
        <v>2002.1833333333334</v>
      </c>
      <c r="J178" s="279">
        <v>2027.3666666666668</v>
      </c>
      <c r="K178" s="277">
        <v>1977</v>
      </c>
      <c r="L178" s="277">
        <v>1936.5</v>
      </c>
      <c r="M178" s="277">
        <v>194.63498000000001</v>
      </c>
    </row>
    <row r="179" spans="1:13">
      <c r="A179" s="301">
        <v>170</v>
      </c>
      <c r="B179" s="277" t="s">
        <v>280</v>
      </c>
      <c r="C179" s="277">
        <v>888.35</v>
      </c>
      <c r="D179" s="279">
        <v>876.1</v>
      </c>
      <c r="E179" s="279">
        <v>856.25</v>
      </c>
      <c r="F179" s="279">
        <v>824.15</v>
      </c>
      <c r="G179" s="279">
        <v>804.3</v>
      </c>
      <c r="H179" s="279">
        <v>908.2</v>
      </c>
      <c r="I179" s="279">
        <v>928.05000000000018</v>
      </c>
      <c r="J179" s="279">
        <v>960.15000000000009</v>
      </c>
      <c r="K179" s="277">
        <v>895.95</v>
      </c>
      <c r="L179" s="277">
        <v>844</v>
      </c>
      <c r="M179" s="277">
        <v>46.507080000000002</v>
      </c>
    </row>
    <row r="180" spans="1:13">
      <c r="A180" s="301">
        <v>171</v>
      </c>
      <c r="B180" s="277" t="s">
        <v>175</v>
      </c>
      <c r="C180" s="277">
        <v>3806.15</v>
      </c>
      <c r="D180" s="279">
        <v>3824.7999999999997</v>
      </c>
      <c r="E180" s="279">
        <v>3753.3499999999995</v>
      </c>
      <c r="F180" s="279">
        <v>3700.5499999999997</v>
      </c>
      <c r="G180" s="279">
        <v>3629.0999999999995</v>
      </c>
      <c r="H180" s="279">
        <v>3877.5999999999995</v>
      </c>
      <c r="I180" s="279">
        <v>3949.0499999999993</v>
      </c>
      <c r="J180" s="279">
        <v>4001.8499999999995</v>
      </c>
      <c r="K180" s="277">
        <v>3896.25</v>
      </c>
      <c r="L180" s="277">
        <v>3772</v>
      </c>
      <c r="M180" s="277">
        <v>1.21214</v>
      </c>
    </row>
    <row r="181" spans="1:13">
      <c r="A181" s="301">
        <v>172</v>
      </c>
      <c r="B181" s="277" t="s">
        <v>173</v>
      </c>
      <c r="C181" s="277">
        <v>22440.75</v>
      </c>
      <c r="D181" s="279">
        <v>22503.633333333331</v>
      </c>
      <c r="E181" s="279">
        <v>22197.266666666663</v>
      </c>
      <c r="F181" s="279">
        <v>21953.783333333333</v>
      </c>
      <c r="G181" s="279">
        <v>21647.416666666664</v>
      </c>
      <c r="H181" s="279">
        <v>22747.116666666661</v>
      </c>
      <c r="I181" s="279">
        <v>23053.48333333333</v>
      </c>
      <c r="J181" s="279">
        <v>23296.96666666666</v>
      </c>
      <c r="K181" s="277">
        <v>22810</v>
      </c>
      <c r="L181" s="277">
        <v>22260.15</v>
      </c>
      <c r="M181" s="277">
        <v>0.73616999999999999</v>
      </c>
    </row>
    <row r="182" spans="1:13">
      <c r="A182" s="301">
        <v>173</v>
      </c>
      <c r="B182" s="277" t="s">
        <v>176</v>
      </c>
      <c r="C182" s="277">
        <v>679.45</v>
      </c>
      <c r="D182" s="279">
        <v>686.79999999999984</v>
      </c>
      <c r="E182" s="279">
        <v>669.6999999999997</v>
      </c>
      <c r="F182" s="279">
        <v>659.94999999999982</v>
      </c>
      <c r="G182" s="279">
        <v>642.84999999999968</v>
      </c>
      <c r="H182" s="279">
        <v>696.54999999999973</v>
      </c>
      <c r="I182" s="279">
        <v>713.64999999999986</v>
      </c>
      <c r="J182" s="279">
        <v>723.39999999999975</v>
      </c>
      <c r="K182" s="277">
        <v>703.9</v>
      </c>
      <c r="L182" s="277">
        <v>677.05</v>
      </c>
      <c r="M182" s="277">
        <v>23.785299999999999</v>
      </c>
    </row>
    <row r="183" spans="1:13">
      <c r="A183" s="301">
        <v>174</v>
      </c>
      <c r="B183" s="277" t="s">
        <v>174</v>
      </c>
      <c r="C183" s="277">
        <v>1178.95</v>
      </c>
      <c r="D183" s="279">
        <v>1183.1333333333334</v>
      </c>
      <c r="E183" s="279">
        <v>1167.8166666666668</v>
      </c>
      <c r="F183" s="279">
        <v>1156.6833333333334</v>
      </c>
      <c r="G183" s="279">
        <v>1141.3666666666668</v>
      </c>
      <c r="H183" s="279">
        <v>1194.2666666666669</v>
      </c>
      <c r="I183" s="279">
        <v>1209.5833333333335</v>
      </c>
      <c r="J183" s="279">
        <v>1220.7166666666669</v>
      </c>
      <c r="K183" s="277">
        <v>1198.45</v>
      </c>
      <c r="L183" s="277">
        <v>1172</v>
      </c>
      <c r="M183" s="277">
        <v>9.6500500000000002</v>
      </c>
    </row>
    <row r="184" spans="1:13">
      <c r="A184" s="301">
        <v>175</v>
      </c>
      <c r="B184" s="277" t="s">
        <v>172</v>
      </c>
      <c r="C184" s="277">
        <v>194.4</v>
      </c>
      <c r="D184" s="279">
        <v>194.03333333333333</v>
      </c>
      <c r="E184" s="279">
        <v>191.86666666666667</v>
      </c>
      <c r="F184" s="279">
        <v>189.33333333333334</v>
      </c>
      <c r="G184" s="279">
        <v>187.16666666666669</v>
      </c>
      <c r="H184" s="279">
        <v>196.56666666666666</v>
      </c>
      <c r="I184" s="279">
        <v>198.73333333333335</v>
      </c>
      <c r="J184" s="279">
        <v>201.26666666666665</v>
      </c>
      <c r="K184" s="277">
        <v>196.2</v>
      </c>
      <c r="L184" s="277">
        <v>191.5</v>
      </c>
      <c r="M184" s="277">
        <v>592.86091999999996</v>
      </c>
    </row>
    <row r="185" spans="1:13">
      <c r="A185" s="301">
        <v>176</v>
      </c>
      <c r="B185" s="277" t="s">
        <v>171</v>
      </c>
      <c r="C185" s="277">
        <v>35.85</v>
      </c>
      <c r="D185" s="279">
        <v>35.683333333333337</v>
      </c>
      <c r="E185" s="279">
        <v>35.266666666666673</v>
      </c>
      <c r="F185" s="279">
        <v>34.683333333333337</v>
      </c>
      <c r="G185" s="279">
        <v>34.266666666666673</v>
      </c>
      <c r="H185" s="279">
        <v>36.266666666666673</v>
      </c>
      <c r="I185" s="279">
        <v>36.68333333333333</v>
      </c>
      <c r="J185" s="279">
        <v>37.266666666666673</v>
      </c>
      <c r="K185" s="277">
        <v>36.1</v>
      </c>
      <c r="L185" s="277">
        <v>35.1</v>
      </c>
      <c r="M185" s="277">
        <v>315.95112</v>
      </c>
    </row>
    <row r="186" spans="1:13">
      <c r="A186" s="301">
        <v>177</v>
      </c>
      <c r="B186" s="277" t="s">
        <v>281</v>
      </c>
      <c r="C186" s="277">
        <v>138.85</v>
      </c>
      <c r="D186" s="279">
        <v>145.31666666666666</v>
      </c>
      <c r="E186" s="279">
        <v>130.73333333333332</v>
      </c>
      <c r="F186" s="279">
        <v>122.61666666666665</v>
      </c>
      <c r="G186" s="279">
        <v>108.0333333333333</v>
      </c>
      <c r="H186" s="279">
        <v>153.43333333333334</v>
      </c>
      <c r="I186" s="279">
        <v>168.01666666666671</v>
      </c>
      <c r="J186" s="279">
        <v>176.13333333333335</v>
      </c>
      <c r="K186" s="277">
        <v>159.9</v>
      </c>
      <c r="L186" s="277">
        <v>137.19999999999999</v>
      </c>
      <c r="M186" s="277">
        <v>77.973150000000004</v>
      </c>
    </row>
    <row r="187" spans="1:13">
      <c r="A187" s="301">
        <v>178</v>
      </c>
      <c r="B187" s="277" t="s">
        <v>178</v>
      </c>
      <c r="C187" s="277">
        <v>477.25</v>
      </c>
      <c r="D187" s="279">
        <v>480.15000000000003</v>
      </c>
      <c r="E187" s="279">
        <v>472.10000000000008</v>
      </c>
      <c r="F187" s="279">
        <v>466.95000000000005</v>
      </c>
      <c r="G187" s="279">
        <v>458.90000000000009</v>
      </c>
      <c r="H187" s="279">
        <v>485.30000000000007</v>
      </c>
      <c r="I187" s="279">
        <v>493.35</v>
      </c>
      <c r="J187" s="279">
        <v>498.50000000000006</v>
      </c>
      <c r="K187" s="277">
        <v>488.2</v>
      </c>
      <c r="L187" s="277">
        <v>475</v>
      </c>
      <c r="M187" s="277">
        <v>84.711870000000005</v>
      </c>
    </row>
    <row r="188" spans="1:13">
      <c r="A188" s="301">
        <v>179</v>
      </c>
      <c r="B188" s="277" t="s">
        <v>179</v>
      </c>
      <c r="C188" s="277">
        <v>381.7</v>
      </c>
      <c r="D188" s="279">
        <v>382.5</v>
      </c>
      <c r="E188" s="279">
        <v>379.2</v>
      </c>
      <c r="F188" s="279">
        <v>376.7</v>
      </c>
      <c r="G188" s="279">
        <v>373.4</v>
      </c>
      <c r="H188" s="279">
        <v>385</v>
      </c>
      <c r="I188" s="279">
        <v>388.29999999999995</v>
      </c>
      <c r="J188" s="279">
        <v>390.8</v>
      </c>
      <c r="K188" s="277">
        <v>385.8</v>
      </c>
      <c r="L188" s="277">
        <v>380</v>
      </c>
      <c r="M188" s="277">
        <v>5.9281699999999997</v>
      </c>
    </row>
    <row r="189" spans="1:13">
      <c r="A189" s="301">
        <v>180</v>
      </c>
      <c r="B189" s="277" t="s">
        <v>282</v>
      </c>
      <c r="C189" s="277">
        <v>423.85</v>
      </c>
      <c r="D189" s="279">
        <v>424.55</v>
      </c>
      <c r="E189" s="279">
        <v>419.3</v>
      </c>
      <c r="F189" s="279">
        <v>414.75</v>
      </c>
      <c r="G189" s="279">
        <v>409.5</v>
      </c>
      <c r="H189" s="279">
        <v>429.1</v>
      </c>
      <c r="I189" s="279">
        <v>434.35</v>
      </c>
      <c r="J189" s="279">
        <v>438.90000000000003</v>
      </c>
      <c r="K189" s="277">
        <v>429.8</v>
      </c>
      <c r="L189" s="277">
        <v>420</v>
      </c>
      <c r="M189" s="277">
        <v>4.5190999999999999</v>
      </c>
    </row>
    <row r="190" spans="1:13">
      <c r="A190" s="301">
        <v>181</v>
      </c>
      <c r="B190" s="277" t="s">
        <v>192</v>
      </c>
      <c r="C190" s="277">
        <v>402.95</v>
      </c>
      <c r="D190" s="279">
        <v>404.9666666666667</v>
      </c>
      <c r="E190" s="279">
        <v>398.98333333333341</v>
      </c>
      <c r="F190" s="279">
        <v>395.01666666666671</v>
      </c>
      <c r="G190" s="279">
        <v>389.03333333333342</v>
      </c>
      <c r="H190" s="279">
        <v>408.93333333333339</v>
      </c>
      <c r="I190" s="279">
        <v>414.91666666666674</v>
      </c>
      <c r="J190" s="279">
        <v>418.88333333333338</v>
      </c>
      <c r="K190" s="277">
        <v>410.95</v>
      </c>
      <c r="L190" s="277">
        <v>401</v>
      </c>
      <c r="M190" s="277">
        <v>48.634880000000003</v>
      </c>
    </row>
    <row r="191" spans="1:13">
      <c r="A191" s="301">
        <v>182</v>
      </c>
      <c r="B191" s="277" t="s">
        <v>187</v>
      </c>
      <c r="C191" s="277">
        <v>2225.0500000000002</v>
      </c>
      <c r="D191" s="279">
        <v>2221.6166666666668</v>
      </c>
      <c r="E191" s="279">
        <v>2204.5833333333335</v>
      </c>
      <c r="F191" s="279">
        <v>2184.1166666666668</v>
      </c>
      <c r="G191" s="279">
        <v>2167.0833333333335</v>
      </c>
      <c r="H191" s="279">
        <v>2242.0833333333335</v>
      </c>
      <c r="I191" s="279">
        <v>2259.1166666666663</v>
      </c>
      <c r="J191" s="279">
        <v>2279.5833333333335</v>
      </c>
      <c r="K191" s="277">
        <v>2238.65</v>
      </c>
      <c r="L191" s="277">
        <v>2201.15</v>
      </c>
      <c r="M191" s="277">
        <v>26.653860000000002</v>
      </c>
    </row>
    <row r="192" spans="1:13">
      <c r="A192" s="301">
        <v>183</v>
      </c>
      <c r="B192" s="277" t="s">
        <v>3465</v>
      </c>
      <c r="C192" s="277">
        <v>409.45</v>
      </c>
      <c r="D192" s="279">
        <v>414.2</v>
      </c>
      <c r="E192" s="279">
        <v>403.65</v>
      </c>
      <c r="F192" s="279">
        <v>397.84999999999997</v>
      </c>
      <c r="G192" s="279">
        <v>387.29999999999995</v>
      </c>
      <c r="H192" s="279">
        <v>420</v>
      </c>
      <c r="I192" s="279">
        <v>430.55000000000007</v>
      </c>
      <c r="J192" s="279">
        <v>436.35</v>
      </c>
      <c r="K192" s="277">
        <v>424.75</v>
      </c>
      <c r="L192" s="277">
        <v>408.4</v>
      </c>
      <c r="M192" s="277">
        <v>27.524640000000002</v>
      </c>
    </row>
    <row r="193" spans="1:13">
      <c r="A193" s="301">
        <v>184</v>
      </c>
      <c r="B193" s="277" t="s">
        <v>184</v>
      </c>
      <c r="C193" s="277">
        <v>41.25</v>
      </c>
      <c r="D193" s="279">
        <v>41.18333333333333</v>
      </c>
      <c r="E193" s="279">
        <v>40.516666666666659</v>
      </c>
      <c r="F193" s="279">
        <v>39.783333333333331</v>
      </c>
      <c r="G193" s="279">
        <v>39.11666666666666</v>
      </c>
      <c r="H193" s="279">
        <v>41.916666666666657</v>
      </c>
      <c r="I193" s="279">
        <v>42.583333333333329</v>
      </c>
      <c r="J193" s="279">
        <v>43.316666666666656</v>
      </c>
      <c r="K193" s="277">
        <v>41.85</v>
      </c>
      <c r="L193" s="277">
        <v>40.450000000000003</v>
      </c>
      <c r="M193" s="277">
        <v>68.182119999999998</v>
      </c>
    </row>
    <row r="194" spans="1:13">
      <c r="A194" s="301">
        <v>185</v>
      </c>
      <c r="B194" s="277" t="s">
        <v>183</v>
      </c>
      <c r="C194" s="277">
        <v>108.45</v>
      </c>
      <c r="D194" s="279">
        <v>107.88333333333333</v>
      </c>
      <c r="E194" s="279">
        <v>106.06666666666665</v>
      </c>
      <c r="F194" s="279">
        <v>103.68333333333332</v>
      </c>
      <c r="G194" s="279">
        <v>101.86666666666665</v>
      </c>
      <c r="H194" s="279">
        <v>110.26666666666665</v>
      </c>
      <c r="I194" s="279">
        <v>112.08333333333331</v>
      </c>
      <c r="J194" s="279">
        <v>114.46666666666665</v>
      </c>
      <c r="K194" s="277">
        <v>109.7</v>
      </c>
      <c r="L194" s="277">
        <v>105.5</v>
      </c>
      <c r="M194" s="277">
        <v>660.09181999999998</v>
      </c>
    </row>
    <row r="195" spans="1:13">
      <c r="A195" s="301">
        <v>186</v>
      </c>
      <c r="B195" s="277" t="s">
        <v>185</v>
      </c>
      <c r="C195" s="277">
        <v>48.85</v>
      </c>
      <c r="D195" s="279">
        <v>48.966666666666661</v>
      </c>
      <c r="E195" s="279">
        <v>48.433333333333323</v>
      </c>
      <c r="F195" s="279">
        <v>48.016666666666659</v>
      </c>
      <c r="G195" s="279">
        <v>47.48333333333332</v>
      </c>
      <c r="H195" s="279">
        <v>49.383333333333326</v>
      </c>
      <c r="I195" s="279">
        <v>49.916666666666671</v>
      </c>
      <c r="J195" s="279">
        <v>50.333333333333329</v>
      </c>
      <c r="K195" s="277">
        <v>49.5</v>
      </c>
      <c r="L195" s="277">
        <v>48.55</v>
      </c>
      <c r="M195" s="277">
        <v>119.41141</v>
      </c>
    </row>
    <row r="196" spans="1:13">
      <c r="A196" s="301">
        <v>187</v>
      </c>
      <c r="B196" s="277" t="s">
        <v>186</v>
      </c>
      <c r="C196" s="277">
        <v>359.15</v>
      </c>
      <c r="D196" s="279">
        <v>356.41666666666669</v>
      </c>
      <c r="E196" s="279">
        <v>352.23333333333335</v>
      </c>
      <c r="F196" s="279">
        <v>345.31666666666666</v>
      </c>
      <c r="G196" s="279">
        <v>341.13333333333333</v>
      </c>
      <c r="H196" s="279">
        <v>363.33333333333337</v>
      </c>
      <c r="I196" s="279">
        <v>367.51666666666665</v>
      </c>
      <c r="J196" s="279">
        <v>374.43333333333339</v>
      </c>
      <c r="K196" s="277">
        <v>360.6</v>
      </c>
      <c r="L196" s="277">
        <v>349.5</v>
      </c>
      <c r="M196" s="277">
        <v>113.68275</v>
      </c>
    </row>
    <row r="197" spans="1:13">
      <c r="A197" s="301">
        <v>188</v>
      </c>
      <c r="B197" s="268" t="s">
        <v>188</v>
      </c>
      <c r="C197" s="268">
        <v>620.70000000000005</v>
      </c>
      <c r="D197" s="308">
        <v>622.61666666666667</v>
      </c>
      <c r="E197" s="308">
        <v>613.43333333333339</v>
      </c>
      <c r="F197" s="308">
        <v>606.16666666666674</v>
      </c>
      <c r="G197" s="308">
        <v>596.98333333333346</v>
      </c>
      <c r="H197" s="308">
        <v>629.88333333333333</v>
      </c>
      <c r="I197" s="308">
        <v>639.06666666666649</v>
      </c>
      <c r="J197" s="308">
        <v>646.33333333333326</v>
      </c>
      <c r="K197" s="268">
        <v>631.79999999999995</v>
      </c>
      <c r="L197" s="268">
        <v>615.35</v>
      </c>
      <c r="M197" s="268">
        <v>42.189579999999999</v>
      </c>
    </row>
    <row r="198" spans="1:13">
      <c r="A198" s="301">
        <v>189</v>
      </c>
      <c r="B198" s="268" t="s">
        <v>283</v>
      </c>
      <c r="C198" s="268">
        <v>123</v>
      </c>
      <c r="D198" s="308">
        <v>123.65000000000002</v>
      </c>
      <c r="E198" s="308">
        <v>121.50000000000004</v>
      </c>
      <c r="F198" s="308">
        <v>120.00000000000003</v>
      </c>
      <c r="G198" s="308">
        <v>117.85000000000005</v>
      </c>
      <c r="H198" s="308">
        <v>125.15000000000003</v>
      </c>
      <c r="I198" s="308">
        <v>127.30000000000001</v>
      </c>
      <c r="J198" s="308">
        <v>128.80000000000001</v>
      </c>
      <c r="K198" s="268">
        <v>125.8</v>
      </c>
      <c r="L198" s="268">
        <v>122.15</v>
      </c>
      <c r="M198" s="268">
        <v>30.440909999999999</v>
      </c>
    </row>
    <row r="199" spans="1:13">
      <c r="A199" s="301">
        <v>190</v>
      </c>
      <c r="B199" s="268" t="s">
        <v>167</v>
      </c>
      <c r="C199" s="268">
        <v>678.1</v>
      </c>
      <c r="D199" s="308">
        <v>682.86666666666667</v>
      </c>
      <c r="E199" s="308">
        <v>669.83333333333337</v>
      </c>
      <c r="F199" s="308">
        <v>661.56666666666672</v>
      </c>
      <c r="G199" s="308">
        <v>648.53333333333342</v>
      </c>
      <c r="H199" s="308">
        <v>691.13333333333333</v>
      </c>
      <c r="I199" s="308">
        <v>704.16666666666663</v>
      </c>
      <c r="J199" s="308">
        <v>712.43333333333328</v>
      </c>
      <c r="K199" s="268">
        <v>695.9</v>
      </c>
      <c r="L199" s="268">
        <v>674.6</v>
      </c>
      <c r="M199" s="268">
        <v>18.888719999999999</v>
      </c>
    </row>
    <row r="200" spans="1:13">
      <c r="A200" s="301">
        <v>191</v>
      </c>
      <c r="B200" s="268" t="s">
        <v>189</v>
      </c>
      <c r="C200" s="268">
        <v>1015.15</v>
      </c>
      <c r="D200" s="308">
        <v>1010.6</v>
      </c>
      <c r="E200" s="308">
        <v>1003.8000000000001</v>
      </c>
      <c r="F200" s="308">
        <v>992.45</v>
      </c>
      <c r="G200" s="308">
        <v>985.65000000000009</v>
      </c>
      <c r="H200" s="308">
        <v>1021.95</v>
      </c>
      <c r="I200" s="308">
        <v>1028.75</v>
      </c>
      <c r="J200" s="308">
        <v>1040.0999999999999</v>
      </c>
      <c r="K200" s="268">
        <v>1017.4</v>
      </c>
      <c r="L200" s="268">
        <v>999.25</v>
      </c>
      <c r="M200" s="268">
        <v>24.914819999999999</v>
      </c>
    </row>
    <row r="201" spans="1:13">
      <c r="A201" s="301">
        <v>192</v>
      </c>
      <c r="B201" s="268" t="s">
        <v>190</v>
      </c>
      <c r="C201" s="268">
        <v>2361.85</v>
      </c>
      <c r="D201" s="308">
        <v>2367.7000000000003</v>
      </c>
      <c r="E201" s="308">
        <v>2346.3000000000006</v>
      </c>
      <c r="F201" s="308">
        <v>2330.7500000000005</v>
      </c>
      <c r="G201" s="308">
        <v>2309.3500000000008</v>
      </c>
      <c r="H201" s="308">
        <v>2383.2500000000005</v>
      </c>
      <c r="I201" s="308">
        <v>2404.65</v>
      </c>
      <c r="J201" s="308">
        <v>2420.2000000000003</v>
      </c>
      <c r="K201" s="268">
        <v>2389.1</v>
      </c>
      <c r="L201" s="268">
        <v>2352.15</v>
      </c>
      <c r="M201" s="268">
        <v>3.5529600000000001</v>
      </c>
    </row>
    <row r="202" spans="1:13">
      <c r="A202" s="301">
        <v>193</v>
      </c>
      <c r="B202" s="268" t="s">
        <v>191</v>
      </c>
      <c r="C202" s="268">
        <v>320.7</v>
      </c>
      <c r="D202" s="308">
        <v>321.41666666666669</v>
      </c>
      <c r="E202" s="308">
        <v>318.78333333333336</v>
      </c>
      <c r="F202" s="308">
        <v>316.86666666666667</v>
      </c>
      <c r="G202" s="308">
        <v>314.23333333333335</v>
      </c>
      <c r="H202" s="308">
        <v>323.33333333333337</v>
      </c>
      <c r="I202" s="308">
        <v>325.9666666666667</v>
      </c>
      <c r="J202" s="308">
        <v>327.88333333333338</v>
      </c>
      <c r="K202" s="268">
        <v>324.05</v>
      </c>
      <c r="L202" s="268">
        <v>319.5</v>
      </c>
      <c r="M202" s="268">
        <v>5.4414400000000001</v>
      </c>
    </row>
    <row r="203" spans="1:13">
      <c r="A203" s="301">
        <v>194</v>
      </c>
      <c r="B203" s="268" t="s">
        <v>197</v>
      </c>
      <c r="C203" s="268">
        <v>458.4</v>
      </c>
      <c r="D203" s="308">
        <v>457.18333333333339</v>
      </c>
      <c r="E203" s="308">
        <v>451.56666666666678</v>
      </c>
      <c r="F203" s="308">
        <v>444.73333333333341</v>
      </c>
      <c r="G203" s="308">
        <v>439.11666666666679</v>
      </c>
      <c r="H203" s="308">
        <v>464.01666666666677</v>
      </c>
      <c r="I203" s="308">
        <v>469.63333333333333</v>
      </c>
      <c r="J203" s="308">
        <v>476.46666666666675</v>
      </c>
      <c r="K203" s="268">
        <v>462.8</v>
      </c>
      <c r="L203" s="268">
        <v>450.35</v>
      </c>
      <c r="M203" s="268">
        <v>61.541879999999999</v>
      </c>
    </row>
    <row r="204" spans="1:13">
      <c r="A204" s="301">
        <v>195</v>
      </c>
      <c r="B204" s="268" t="s">
        <v>195</v>
      </c>
      <c r="C204" s="268">
        <v>3863.3</v>
      </c>
      <c r="D204" s="308">
        <v>3889.4333333333329</v>
      </c>
      <c r="E204" s="308">
        <v>3823.8666666666659</v>
      </c>
      <c r="F204" s="308">
        <v>3784.4333333333329</v>
      </c>
      <c r="G204" s="308">
        <v>3718.8666666666659</v>
      </c>
      <c r="H204" s="308">
        <v>3928.8666666666659</v>
      </c>
      <c r="I204" s="308">
        <v>3994.4333333333325</v>
      </c>
      <c r="J204" s="308">
        <v>4033.8666666666659</v>
      </c>
      <c r="K204" s="268">
        <v>3955</v>
      </c>
      <c r="L204" s="268">
        <v>3850</v>
      </c>
      <c r="M204" s="268">
        <v>6.1420399999999997</v>
      </c>
    </row>
    <row r="205" spans="1:13">
      <c r="A205" s="301">
        <v>196</v>
      </c>
      <c r="B205" s="268" t="s">
        <v>196</v>
      </c>
      <c r="C205" s="268">
        <v>31.15</v>
      </c>
      <c r="D205" s="308">
        <v>31.333333333333332</v>
      </c>
      <c r="E205" s="308">
        <v>30.816666666666663</v>
      </c>
      <c r="F205" s="308">
        <v>30.483333333333331</v>
      </c>
      <c r="G205" s="308">
        <v>29.966666666666661</v>
      </c>
      <c r="H205" s="308">
        <v>31.666666666666664</v>
      </c>
      <c r="I205" s="308">
        <v>32.183333333333337</v>
      </c>
      <c r="J205" s="308">
        <v>32.516666666666666</v>
      </c>
      <c r="K205" s="268">
        <v>31.85</v>
      </c>
      <c r="L205" s="268">
        <v>31</v>
      </c>
      <c r="M205" s="268">
        <v>26.559470000000001</v>
      </c>
    </row>
    <row r="206" spans="1:13">
      <c r="A206" s="301">
        <v>197</v>
      </c>
      <c r="B206" s="268" t="s">
        <v>193</v>
      </c>
      <c r="C206" s="268">
        <v>984.5</v>
      </c>
      <c r="D206" s="308">
        <v>987.65</v>
      </c>
      <c r="E206" s="308">
        <v>977.9</v>
      </c>
      <c r="F206" s="308">
        <v>971.3</v>
      </c>
      <c r="G206" s="308">
        <v>961.55</v>
      </c>
      <c r="H206" s="308">
        <v>994.25</v>
      </c>
      <c r="I206" s="308">
        <v>1004</v>
      </c>
      <c r="J206" s="308">
        <v>1010.6</v>
      </c>
      <c r="K206" s="268">
        <v>997.4</v>
      </c>
      <c r="L206" s="268">
        <v>981.05</v>
      </c>
      <c r="M206" s="268">
        <v>2.7634699999999999</v>
      </c>
    </row>
    <row r="207" spans="1:13">
      <c r="A207" s="301">
        <v>198</v>
      </c>
      <c r="B207" s="268" t="s">
        <v>143</v>
      </c>
      <c r="C207" s="268">
        <v>593.29999999999995</v>
      </c>
      <c r="D207" s="308">
        <v>596.76666666666677</v>
      </c>
      <c r="E207" s="308">
        <v>588.68333333333351</v>
      </c>
      <c r="F207" s="308">
        <v>584.06666666666672</v>
      </c>
      <c r="G207" s="308">
        <v>575.98333333333346</v>
      </c>
      <c r="H207" s="308">
        <v>601.38333333333355</v>
      </c>
      <c r="I207" s="308">
        <v>609.46666666666681</v>
      </c>
      <c r="J207" s="308">
        <v>614.0833333333336</v>
      </c>
      <c r="K207" s="268">
        <v>604.85</v>
      </c>
      <c r="L207" s="268">
        <v>592.15</v>
      </c>
      <c r="M207" s="268">
        <v>14.03937</v>
      </c>
    </row>
    <row r="208" spans="1:13">
      <c r="A208" s="301">
        <v>199</v>
      </c>
      <c r="B208" s="268" t="s">
        <v>284</v>
      </c>
      <c r="C208" s="268">
        <v>173.25</v>
      </c>
      <c r="D208" s="308">
        <v>172.61666666666667</v>
      </c>
      <c r="E208" s="308">
        <v>170.63333333333335</v>
      </c>
      <c r="F208" s="308">
        <v>168.01666666666668</v>
      </c>
      <c r="G208" s="308">
        <v>166.03333333333336</v>
      </c>
      <c r="H208" s="308">
        <v>175.23333333333335</v>
      </c>
      <c r="I208" s="308">
        <v>177.2166666666667</v>
      </c>
      <c r="J208" s="308">
        <v>179.83333333333334</v>
      </c>
      <c r="K208" s="268">
        <v>174.6</v>
      </c>
      <c r="L208" s="268">
        <v>170</v>
      </c>
      <c r="M208" s="268">
        <v>5.8948400000000003</v>
      </c>
    </row>
    <row r="209" spans="1:13">
      <c r="A209" s="301">
        <v>200</v>
      </c>
      <c r="B209" s="268" t="s">
        <v>285</v>
      </c>
      <c r="C209" s="268">
        <v>199.5</v>
      </c>
      <c r="D209" s="308">
        <v>200.33333333333334</v>
      </c>
      <c r="E209" s="308">
        <v>197.66666666666669</v>
      </c>
      <c r="F209" s="308">
        <v>195.83333333333334</v>
      </c>
      <c r="G209" s="308">
        <v>193.16666666666669</v>
      </c>
      <c r="H209" s="308">
        <v>202.16666666666669</v>
      </c>
      <c r="I209" s="308">
        <v>204.83333333333337</v>
      </c>
      <c r="J209" s="308">
        <v>206.66666666666669</v>
      </c>
      <c r="K209" s="268">
        <v>203</v>
      </c>
      <c r="L209" s="268">
        <v>198.5</v>
      </c>
      <c r="M209" s="268">
        <v>2.0536500000000002</v>
      </c>
    </row>
    <row r="210" spans="1:13">
      <c r="A210" s="301">
        <v>201</v>
      </c>
      <c r="B210" s="268" t="s">
        <v>563</v>
      </c>
      <c r="C210" s="268">
        <v>715.4</v>
      </c>
      <c r="D210" s="308">
        <v>717.08333333333337</v>
      </c>
      <c r="E210" s="308">
        <v>705.01666666666677</v>
      </c>
      <c r="F210" s="308">
        <v>694.63333333333344</v>
      </c>
      <c r="G210" s="308">
        <v>682.56666666666683</v>
      </c>
      <c r="H210" s="308">
        <v>727.4666666666667</v>
      </c>
      <c r="I210" s="308">
        <v>739.5333333333333</v>
      </c>
      <c r="J210" s="308">
        <v>749.91666666666663</v>
      </c>
      <c r="K210" s="268">
        <v>729.15</v>
      </c>
      <c r="L210" s="268">
        <v>706.7</v>
      </c>
      <c r="M210" s="268">
        <v>2.177</v>
      </c>
    </row>
    <row r="211" spans="1:13">
      <c r="A211" s="301">
        <v>202</v>
      </c>
      <c r="B211" s="268" t="s">
        <v>198</v>
      </c>
      <c r="C211" s="268">
        <v>110.8</v>
      </c>
      <c r="D211" s="308">
        <v>109.95</v>
      </c>
      <c r="E211" s="308">
        <v>108.5</v>
      </c>
      <c r="F211" s="308">
        <v>106.2</v>
      </c>
      <c r="G211" s="308">
        <v>104.75</v>
      </c>
      <c r="H211" s="308">
        <v>112.25</v>
      </c>
      <c r="I211" s="308">
        <v>113.70000000000002</v>
      </c>
      <c r="J211" s="308">
        <v>116</v>
      </c>
      <c r="K211" s="268">
        <v>111.4</v>
      </c>
      <c r="L211" s="268">
        <v>107.65</v>
      </c>
      <c r="M211" s="268">
        <v>205.67059</v>
      </c>
    </row>
    <row r="212" spans="1:13">
      <c r="A212" s="301">
        <v>203</v>
      </c>
      <c r="B212" s="268" t="s">
        <v>120</v>
      </c>
      <c r="C212" s="268">
        <v>8.3000000000000007</v>
      </c>
      <c r="D212" s="308">
        <v>8.4666666666666668</v>
      </c>
      <c r="E212" s="308">
        <v>7.9833333333333343</v>
      </c>
      <c r="F212" s="308">
        <v>7.6666666666666679</v>
      </c>
      <c r="G212" s="308">
        <v>7.1833333333333353</v>
      </c>
      <c r="H212" s="308">
        <v>8.7833333333333332</v>
      </c>
      <c r="I212" s="308">
        <v>9.2666666666666639</v>
      </c>
      <c r="J212" s="308">
        <v>9.5833333333333321</v>
      </c>
      <c r="K212" s="268">
        <v>8.9499999999999993</v>
      </c>
      <c r="L212" s="268">
        <v>8.15</v>
      </c>
      <c r="M212" s="268">
        <v>6445.5018799999998</v>
      </c>
    </row>
    <row r="213" spans="1:13">
      <c r="A213" s="301">
        <v>204</v>
      </c>
      <c r="B213" s="268" t="s">
        <v>199</v>
      </c>
      <c r="C213" s="268">
        <v>596.95000000000005</v>
      </c>
      <c r="D213" s="308">
        <v>600.35</v>
      </c>
      <c r="E213" s="308">
        <v>591.20000000000005</v>
      </c>
      <c r="F213" s="308">
        <v>585.45000000000005</v>
      </c>
      <c r="G213" s="308">
        <v>576.30000000000007</v>
      </c>
      <c r="H213" s="308">
        <v>606.1</v>
      </c>
      <c r="I213" s="308">
        <v>615.24999999999989</v>
      </c>
      <c r="J213" s="308">
        <v>621</v>
      </c>
      <c r="K213" s="268">
        <v>609.5</v>
      </c>
      <c r="L213" s="268">
        <v>594.6</v>
      </c>
      <c r="M213" s="268">
        <v>28.67914</v>
      </c>
    </row>
    <row r="214" spans="1:13">
      <c r="A214" s="301">
        <v>205</v>
      </c>
      <c r="B214" s="268" t="s">
        <v>569</v>
      </c>
      <c r="C214" s="268">
        <v>2265</v>
      </c>
      <c r="D214" s="308">
        <v>2267</v>
      </c>
      <c r="E214" s="308">
        <v>2248</v>
      </c>
      <c r="F214" s="308">
        <v>2231</v>
      </c>
      <c r="G214" s="308">
        <v>2212</v>
      </c>
      <c r="H214" s="308">
        <v>2284</v>
      </c>
      <c r="I214" s="308">
        <v>2303</v>
      </c>
      <c r="J214" s="308">
        <v>2320</v>
      </c>
      <c r="K214" s="268">
        <v>2286</v>
      </c>
      <c r="L214" s="268">
        <v>2250</v>
      </c>
      <c r="M214" s="268">
        <v>0.36176000000000003</v>
      </c>
    </row>
    <row r="215" spans="1:13">
      <c r="A215" s="301">
        <v>206</v>
      </c>
      <c r="B215" s="268" t="s">
        <v>200</v>
      </c>
      <c r="C215" s="308">
        <v>271.35000000000002</v>
      </c>
      <c r="D215" s="308">
        <v>274.11666666666667</v>
      </c>
      <c r="E215" s="308">
        <v>266.63333333333333</v>
      </c>
      <c r="F215" s="308">
        <v>261.91666666666663</v>
      </c>
      <c r="G215" s="308">
        <v>254.43333333333328</v>
      </c>
      <c r="H215" s="308">
        <v>278.83333333333337</v>
      </c>
      <c r="I215" s="308">
        <v>286.31666666666672</v>
      </c>
      <c r="J215" s="308">
        <v>291.03333333333342</v>
      </c>
      <c r="K215" s="308">
        <v>281.60000000000002</v>
      </c>
      <c r="L215" s="308">
        <v>269.39999999999998</v>
      </c>
      <c r="M215" s="308">
        <v>329.99594999999999</v>
      </c>
    </row>
    <row r="216" spans="1:13">
      <c r="A216" s="301">
        <v>207</v>
      </c>
      <c r="B216" s="268" t="s">
        <v>201</v>
      </c>
      <c r="C216" s="308">
        <v>19.3</v>
      </c>
      <c r="D216" s="308">
        <v>19.183333333333334</v>
      </c>
      <c r="E216" s="308">
        <v>18.916666666666668</v>
      </c>
      <c r="F216" s="308">
        <v>18.533333333333335</v>
      </c>
      <c r="G216" s="308">
        <v>18.266666666666669</v>
      </c>
      <c r="H216" s="308">
        <v>19.566666666666666</v>
      </c>
      <c r="I216" s="308">
        <v>19.833333333333332</v>
      </c>
      <c r="J216" s="308">
        <v>20.216666666666665</v>
      </c>
      <c r="K216" s="308">
        <v>19.45</v>
      </c>
      <c r="L216" s="308">
        <v>18.8</v>
      </c>
      <c r="M216" s="308">
        <v>275.68130000000002</v>
      </c>
    </row>
    <row r="217" spans="1:13">
      <c r="A217" s="301">
        <v>208</v>
      </c>
      <c r="B217" s="268" t="s">
        <v>202</v>
      </c>
      <c r="C217" s="308">
        <v>153.75</v>
      </c>
      <c r="D217" s="308">
        <v>154</v>
      </c>
      <c r="E217" s="308">
        <v>151.75</v>
      </c>
      <c r="F217" s="308">
        <v>149.75</v>
      </c>
      <c r="G217" s="308">
        <v>147.5</v>
      </c>
      <c r="H217" s="308">
        <v>156</v>
      </c>
      <c r="I217" s="308">
        <v>158.25</v>
      </c>
      <c r="J217" s="308">
        <v>160.25</v>
      </c>
      <c r="K217" s="308">
        <v>156.25</v>
      </c>
      <c r="L217" s="308">
        <v>152</v>
      </c>
      <c r="M217" s="308">
        <v>219.68824000000001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J28" sqref="J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6"/>
      <c r="B1" s="596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44034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93" t="s">
        <v>16</v>
      </c>
      <c r="B9" s="594" t="s">
        <v>18</v>
      </c>
      <c r="C9" s="592" t="s">
        <v>19</v>
      </c>
      <c r="D9" s="592" t="s">
        <v>20</v>
      </c>
      <c r="E9" s="592" t="s">
        <v>21</v>
      </c>
      <c r="F9" s="592"/>
      <c r="G9" s="592"/>
      <c r="H9" s="592" t="s">
        <v>22</v>
      </c>
      <c r="I9" s="592"/>
      <c r="J9" s="592"/>
      <c r="K9" s="274"/>
      <c r="L9" s="281"/>
      <c r="M9" s="282"/>
    </row>
    <row r="10" spans="1:15" ht="42.75" customHeight="1">
      <c r="A10" s="588"/>
      <c r="B10" s="590"/>
      <c r="C10" s="595" t="s">
        <v>23</v>
      </c>
      <c r="D10" s="595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21503.9</v>
      </c>
      <c r="D11" s="279">
        <v>21484.683333333334</v>
      </c>
      <c r="E11" s="279">
        <v>21269.366666666669</v>
      </c>
      <c r="F11" s="279">
        <v>21034.833333333336</v>
      </c>
      <c r="G11" s="279">
        <v>20819.51666666667</v>
      </c>
      <c r="H11" s="279">
        <v>21719.216666666667</v>
      </c>
      <c r="I11" s="279">
        <v>21934.533333333333</v>
      </c>
      <c r="J11" s="279">
        <v>22169.066666666666</v>
      </c>
      <c r="K11" s="277">
        <v>21700</v>
      </c>
      <c r="L11" s="277">
        <v>21250.15</v>
      </c>
      <c r="M11" s="277">
        <v>6.1080000000000002E-2</v>
      </c>
    </row>
    <row r="12" spans="1:15" ht="12" customHeight="1">
      <c r="A12" s="268">
        <v>2</v>
      </c>
      <c r="B12" s="277" t="s">
        <v>803</v>
      </c>
      <c r="C12" s="278">
        <v>897.85</v>
      </c>
      <c r="D12" s="279">
        <v>901.33333333333337</v>
      </c>
      <c r="E12" s="279">
        <v>891.66666666666674</v>
      </c>
      <c r="F12" s="279">
        <v>885.48333333333335</v>
      </c>
      <c r="G12" s="279">
        <v>875.81666666666672</v>
      </c>
      <c r="H12" s="279">
        <v>907.51666666666677</v>
      </c>
      <c r="I12" s="279">
        <v>917.18333333333351</v>
      </c>
      <c r="J12" s="279">
        <v>923.36666666666679</v>
      </c>
      <c r="K12" s="277">
        <v>911</v>
      </c>
      <c r="L12" s="277">
        <v>895.15</v>
      </c>
      <c r="M12" s="277">
        <v>2.4255100000000001</v>
      </c>
    </row>
    <row r="13" spans="1:15" ht="12" customHeight="1">
      <c r="A13" s="268">
        <v>3</v>
      </c>
      <c r="B13" s="277" t="s">
        <v>294</v>
      </c>
      <c r="C13" s="278">
        <v>1300.3</v>
      </c>
      <c r="D13" s="279">
        <v>1305.1000000000001</v>
      </c>
      <c r="E13" s="279">
        <v>1293.2000000000003</v>
      </c>
      <c r="F13" s="279">
        <v>1286.1000000000001</v>
      </c>
      <c r="G13" s="279">
        <v>1274.2000000000003</v>
      </c>
      <c r="H13" s="279">
        <v>1312.2000000000003</v>
      </c>
      <c r="I13" s="279">
        <v>1324.1000000000004</v>
      </c>
      <c r="J13" s="279">
        <v>1331.2000000000003</v>
      </c>
      <c r="K13" s="277">
        <v>1317</v>
      </c>
      <c r="L13" s="277">
        <v>1298</v>
      </c>
      <c r="M13" s="277">
        <v>0.12794</v>
      </c>
    </row>
    <row r="14" spans="1:15" ht="12" customHeight="1">
      <c r="A14" s="268">
        <v>4</v>
      </c>
      <c r="B14" s="277" t="s">
        <v>295</v>
      </c>
      <c r="C14" s="278">
        <v>15014.8</v>
      </c>
      <c r="D14" s="279">
        <v>15127.166666666666</v>
      </c>
      <c r="E14" s="279">
        <v>14887.633333333331</v>
      </c>
      <c r="F14" s="279">
        <v>14760.466666666665</v>
      </c>
      <c r="G14" s="279">
        <v>14520.933333333331</v>
      </c>
      <c r="H14" s="279">
        <v>15254.333333333332</v>
      </c>
      <c r="I14" s="279">
        <v>15493.866666666669</v>
      </c>
      <c r="J14" s="279">
        <v>15621.033333333333</v>
      </c>
      <c r="K14" s="277">
        <v>15366.7</v>
      </c>
      <c r="L14" s="277">
        <v>15000</v>
      </c>
      <c r="M14" s="277">
        <v>0.15045</v>
      </c>
    </row>
    <row r="15" spans="1:15" ht="12" customHeight="1">
      <c r="A15" s="268">
        <v>5</v>
      </c>
      <c r="B15" s="277" t="s">
        <v>227</v>
      </c>
      <c r="C15" s="278">
        <v>60.45</v>
      </c>
      <c r="D15" s="279">
        <v>61.050000000000004</v>
      </c>
      <c r="E15" s="279">
        <v>59.650000000000006</v>
      </c>
      <c r="F15" s="279">
        <v>58.85</v>
      </c>
      <c r="G15" s="279">
        <v>57.45</v>
      </c>
      <c r="H15" s="279">
        <v>61.850000000000009</v>
      </c>
      <c r="I15" s="279">
        <v>63.25</v>
      </c>
      <c r="J15" s="279">
        <v>64.050000000000011</v>
      </c>
      <c r="K15" s="277">
        <v>62.45</v>
      </c>
      <c r="L15" s="277">
        <v>60.25</v>
      </c>
      <c r="M15" s="277">
        <v>19.34206</v>
      </c>
    </row>
    <row r="16" spans="1:15" ht="12" customHeight="1">
      <c r="A16" s="268">
        <v>6</v>
      </c>
      <c r="B16" s="277" t="s">
        <v>228</v>
      </c>
      <c r="C16" s="278">
        <v>112.4</v>
      </c>
      <c r="D16" s="279">
        <v>113.01666666666667</v>
      </c>
      <c r="E16" s="279">
        <v>111.18333333333334</v>
      </c>
      <c r="F16" s="279">
        <v>109.96666666666667</v>
      </c>
      <c r="G16" s="279">
        <v>108.13333333333334</v>
      </c>
      <c r="H16" s="279">
        <v>114.23333333333333</v>
      </c>
      <c r="I16" s="279">
        <v>116.06666666666668</v>
      </c>
      <c r="J16" s="279">
        <v>117.28333333333333</v>
      </c>
      <c r="K16" s="277">
        <v>114.85</v>
      </c>
      <c r="L16" s="277">
        <v>111.8</v>
      </c>
      <c r="M16" s="277">
        <v>15.279529999999999</v>
      </c>
    </row>
    <row r="17" spans="1:13" ht="12" customHeight="1">
      <c r="A17" s="268">
        <v>7</v>
      </c>
      <c r="B17" s="277" t="s">
        <v>38</v>
      </c>
      <c r="C17" s="278">
        <v>1379.25</v>
      </c>
      <c r="D17" s="279">
        <v>1390.2166666666665</v>
      </c>
      <c r="E17" s="279">
        <v>1356.4833333333329</v>
      </c>
      <c r="F17" s="279">
        <v>1333.7166666666665</v>
      </c>
      <c r="G17" s="279">
        <v>1299.9833333333329</v>
      </c>
      <c r="H17" s="279">
        <v>1412.9833333333329</v>
      </c>
      <c r="I17" s="279">
        <v>1446.7166666666665</v>
      </c>
      <c r="J17" s="279">
        <v>1469.4833333333329</v>
      </c>
      <c r="K17" s="277">
        <v>1423.95</v>
      </c>
      <c r="L17" s="277">
        <v>1367.45</v>
      </c>
      <c r="M17" s="277">
        <v>59.588920000000002</v>
      </c>
    </row>
    <row r="18" spans="1:13" ht="12" customHeight="1">
      <c r="A18" s="268">
        <v>8</v>
      </c>
      <c r="B18" s="277" t="s">
        <v>296</v>
      </c>
      <c r="C18" s="278">
        <v>151.35</v>
      </c>
      <c r="D18" s="279">
        <v>152.66666666666666</v>
      </c>
      <c r="E18" s="279">
        <v>149.0333333333333</v>
      </c>
      <c r="F18" s="279">
        <v>146.71666666666664</v>
      </c>
      <c r="G18" s="279">
        <v>143.08333333333329</v>
      </c>
      <c r="H18" s="279">
        <v>154.98333333333332</v>
      </c>
      <c r="I18" s="279">
        <v>158.6166666666667</v>
      </c>
      <c r="J18" s="279">
        <v>160.93333333333334</v>
      </c>
      <c r="K18" s="277">
        <v>156.30000000000001</v>
      </c>
      <c r="L18" s="277">
        <v>150.35</v>
      </c>
      <c r="M18" s="277">
        <v>9.8635099999999998</v>
      </c>
    </row>
    <row r="19" spans="1:13" ht="12" customHeight="1">
      <c r="A19" s="268">
        <v>9</v>
      </c>
      <c r="B19" s="277" t="s">
        <v>297</v>
      </c>
      <c r="C19" s="278">
        <v>347.35</v>
      </c>
      <c r="D19" s="279">
        <v>348.95</v>
      </c>
      <c r="E19" s="279">
        <v>343.4</v>
      </c>
      <c r="F19" s="279">
        <v>339.45</v>
      </c>
      <c r="G19" s="279">
        <v>333.9</v>
      </c>
      <c r="H19" s="279">
        <v>352.9</v>
      </c>
      <c r="I19" s="279">
        <v>358.45000000000005</v>
      </c>
      <c r="J19" s="279">
        <v>362.4</v>
      </c>
      <c r="K19" s="277">
        <v>354.5</v>
      </c>
      <c r="L19" s="277">
        <v>345</v>
      </c>
      <c r="M19" s="277">
        <v>4.6387400000000003</v>
      </c>
    </row>
    <row r="20" spans="1:13" ht="12" customHeight="1">
      <c r="A20" s="268">
        <v>10</v>
      </c>
      <c r="B20" s="277" t="s">
        <v>41</v>
      </c>
      <c r="C20" s="278">
        <v>314.7</v>
      </c>
      <c r="D20" s="279">
        <v>317.88333333333333</v>
      </c>
      <c r="E20" s="279">
        <v>310.41666666666663</v>
      </c>
      <c r="F20" s="279">
        <v>306.13333333333333</v>
      </c>
      <c r="G20" s="279">
        <v>298.66666666666663</v>
      </c>
      <c r="H20" s="279">
        <v>322.16666666666663</v>
      </c>
      <c r="I20" s="279">
        <v>329.63333333333333</v>
      </c>
      <c r="J20" s="279">
        <v>333.91666666666663</v>
      </c>
      <c r="K20" s="277">
        <v>325.35000000000002</v>
      </c>
      <c r="L20" s="277">
        <v>313.60000000000002</v>
      </c>
      <c r="M20" s="277">
        <v>42.646039999999999</v>
      </c>
    </row>
    <row r="21" spans="1:13" ht="12" customHeight="1">
      <c r="A21" s="268">
        <v>11</v>
      </c>
      <c r="B21" s="277" t="s">
        <v>43</v>
      </c>
      <c r="C21" s="278">
        <v>35.25</v>
      </c>
      <c r="D21" s="279">
        <v>35.35</v>
      </c>
      <c r="E21" s="279">
        <v>35</v>
      </c>
      <c r="F21" s="279">
        <v>34.75</v>
      </c>
      <c r="G21" s="279">
        <v>34.4</v>
      </c>
      <c r="H21" s="279">
        <v>35.6</v>
      </c>
      <c r="I21" s="279">
        <v>35.95000000000001</v>
      </c>
      <c r="J21" s="279">
        <v>36.200000000000003</v>
      </c>
      <c r="K21" s="277">
        <v>35.700000000000003</v>
      </c>
      <c r="L21" s="277">
        <v>35.1</v>
      </c>
      <c r="M21" s="277">
        <v>26.262920000000001</v>
      </c>
    </row>
    <row r="22" spans="1:13" ht="12" customHeight="1">
      <c r="A22" s="268">
        <v>12</v>
      </c>
      <c r="B22" s="277" t="s">
        <v>298</v>
      </c>
      <c r="C22" s="278">
        <v>243.55</v>
      </c>
      <c r="D22" s="279">
        <v>244.20000000000002</v>
      </c>
      <c r="E22" s="279">
        <v>240.00000000000003</v>
      </c>
      <c r="F22" s="279">
        <v>236.45000000000002</v>
      </c>
      <c r="G22" s="279">
        <v>232.25000000000003</v>
      </c>
      <c r="H22" s="279">
        <v>247.75000000000003</v>
      </c>
      <c r="I22" s="279">
        <v>251.95000000000002</v>
      </c>
      <c r="J22" s="279">
        <v>255.50000000000003</v>
      </c>
      <c r="K22" s="277">
        <v>248.4</v>
      </c>
      <c r="L22" s="277">
        <v>240.65</v>
      </c>
      <c r="M22" s="277">
        <v>2.0084</v>
      </c>
    </row>
    <row r="23" spans="1:13">
      <c r="A23" s="268">
        <v>13</v>
      </c>
      <c r="B23" s="277" t="s">
        <v>299</v>
      </c>
      <c r="C23" s="278">
        <v>163.69999999999999</v>
      </c>
      <c r="D23" s="279">
        <v>164.76666666666668</v>
      </c>
      <c r="E23" s="279">
        <v>161.98333333333335</v>
      </c>
      <c r="F23" s="279">
        <v>160.26666666666668</v>
      </c>
      <c r="G23" s="279">
        <v>157.48333333333335</v>
      </c>
      <c r="H23" s="279">
        <v>166.48333333333335</v>
      </c>
      <c r="I23" s="279">
        <v>169.26666666666671</v>
      </c>
      <c r="J23" s="279">
        <v>170.98333333333335</v>
      </c>
      <c r="K23" s="277">
        <v>167.55</v>
      </c>
      <c r="L23" s="277">
        <v>163.05000000000001</v>
      </c>
      <c r="M23" s="277">
        <v>0.89032999999999995</v>
      </c>
    </row>
    <row r="24" spans="1:13">
      <c r="A24" s="268">
        <v>14</v>
      </c>
      <c r="B24" s="277" t="s">
        <v>300</v>
      </c>
      <c r="C24" s="278">
        <v>195.95</v>
      </c>
      <c r="D24" s="279">
        <v>194.61666666666667</v>
      </c>
      <c r="E24" s="279">
        <v>191.43333333333334</v>
      </c>
      <c r="F24" s="279">
        <v>186.91666666666666</v>
      </c>
      <c r="G24" s="279">
        <v>183.73333333333332</v>
      </c>
      <c r="H24" s="279">
        <v>199.13333333333335</v>
      </c>
      <c r="I24" s="279">
        <v>202.31666666666669</v>
      </c>
      <c r="J24" s="279">
        <v>206.83333333333337</v>
      </c>
      <c r="K24" s="277">
        <v>197.8</v>
      </c>
      <c r="L24" s="277">
        <v>190.1</v>
      </c>
      <c r="M24" s="277">
        <v>8.0398599999999991</v>
      </c>
    </row>
    <row r="25" spans="1:13">
      <c r="A25" s="268">
        <v>15</v>
      </c>
      <c r="B25" s="277" t="s">
        <v>833</v>
      </c>
      <c r="C25" s="278">
        <v>1781.3</v>
      </c>
      <c r="D25" s="279">
        <v>1753.2</v>
      </c>
      <c r="E25" s="279">
        <v>1725.1000000000001</v>
      </c>
      <c r="F25" s="279">
        <v>1668.9</v>
      </c>
      <c r="G25" s="279">
        <v>1640.8000000000002</v>
      </c>
      <c r="H25" s="279">
        <v>1809.4</v>
      </c>
      <c r="I25" s="279">
        <v>1837.5</v>
      </c>
      <c r="J25" s="279">
        <v>1893.7</v>
      </c>
      <c r="K25" s="277">
        <v>1781.3</v>
      </c>
      <c r="L25" s="277">
        <v>1697</v>
      </c>
      <c r="M25" s="277">
        <v>0.76588000000000001</v>
      </c>
    </row>
    <row r="26" spans="1:13">
      <c r="A26" s="268">
        <v>16</v>
      </c>
      <c r="B26" s="277" t="s">
        <v>292</v>
      </c>
      <c r="C26" s="278">
        <v>1747.8</v>
      </c>
      <c r="D26" s="279">
        <v>1729.6166666666668</v>
      </c>
      <c r="E26" s="279">
        <v>1684.2333333333336</v>
      </c>
      <c r="F26" s="279">
        <v>1620.6666666666667</v>
      </c>
      <c r="G26" s="279">
        <v>1575.2833333333335</v>
      </c>
      <c r="H26" s="279">
        <v>1793.1833333333336</v>
      </c>
      <c r="I26" s="279">
        <v>1838.5666666666668</v>
      </c>
      <c r="J26" s="279">
        <v>1902.1333333333337</v>
      </c>
      <c r="K26" s="277">
        <v>1775</v>
      </c>
      <c r="L26" s="277">
        <v>1666.05</v>
      </c>
      <c r="M26" s="277">
        <v>0.36762</v>
      </c>
    </row>
    <row r="27" spans="1:13">
      <c r="A27" s="268">
        <v>17</v>
      </c>
      <c r="B27" s="277" t="s">
        <v>229</v>
      </c>
      <c r="C27" s="278">
        <v>1426.2</v>
      </c>
      <c r="D27" s="279">
        <v>1432.8500000000001</v>
      </c>
      <c r="E27" s="279">
        <v>1401.3500000000004</v>
      </c>
      <c r="F27" s="279">
        <v>1376.5000000000002</v>
      </c>
      <c r="G27" s="279">
        <v>1345.0000000000005</v>
      </c>
      <c r="H27" s="279">
        <v>1457.7000000000003</v>
      </c>
      <c r="I27" s="279">
        <v>1489.1999999999998</v>
      </c>
      <c r="J27" s="279">
        <v>1514.0500000000002</v>
      </c>
      <c r="K27" s="277">
        <v>1464.35</v>
      </c>
      <c r="L27" s="277">
        <v>1408</v>
      </c>
      <c r="M27" s="277">
        <v>1.07254</v>
      </c>
    </row>
    <row r="28" spans="1:13">
      <c r="A28" s="268">
        <v>18</v>
      </c>
      <c r="B28" s="277" t="s">
        <v>301</v>
      </c>
      <c r="C28" s="278">
        <v>1831.4</v>
      </c>
      <c r="D28" s="279">
        <v>1838.7833333333335</v>
      </c>
      <c r="E28" s="279">
        <v>1817.666666666667</v>
      </c>
      <c r="F28" s="279">
        <v>1803.9333333333334</v>
      </c>
      <c r="G28" s="279">
        <v>1782.8166666666668</v>
      </c>
      <c r="H28" s="279">
        <v>1852.5166666666671</v>
      </c>
      <c r="I28" s="279">
        <v>1873.6333333333334</v>
      </c>
      <c r="J28" s="279">
        <v>1887.3666666666672</v>
      </c>
      <c r="K28" s="277">
        <v>1859.9</v>
      </c>
      <c r="L28" s="277">
        <v>1825.05</v>
      </c>
      <c r="M28" s="277">
        <v>7.4520000000000003E-2</v>
      </c>
    </row>
    <row r="29" spans="1:13">
      <c r="A29" s="268">
        <v>19</v>
      </c>
      <c r="B29" s="277" t="s">
        <v>230</v>
      </c>
      <c r="C29" s="278">
        <v>2450.15</v>
      </c>
      <c r="D29" s="279">
        <v>2473.6333333333332</v>
      </c>
      <c r="E29" s="279">
        <v>2413.7666666666664</v>
      </c>
      <c r="F29" s="279">
        <v>2377.3833333333332</v>
      </c>
      <c r="G29" s="279">
        <v>2317.5166666666664</v>
      </c>
      <c r="H29" s="279">
        <v>2510.0166666666664</v>
      </c>
      <c r="I29" s="279">
        <v>2569.8833333333332</v>
      </c>
      <c r="J29" s="279">
        <v>2606.2666666666664</v>
      </c>
      <c r="K29" s="277">
        <v>2533.5</v>
      </c>
      <c r="L29" s="277">
        <v>2437.25</v>
      </c>
      <c r="M29" s="277">
        <v>1.05792</v>
      </c>
    </row>
    <row r="30" spans="1:13">
      <c r="A30" s="268">
        <v>20</v>
      </c>
      <c r="B30" s="277" t="s">
        <v>303</v>
      </c>
      <c r="C30" s="278">
        <v>96.2</v>
      </c>
      <c r="D30" s="279">
        <v>95.466666666666654</v>
      </c>
      <c r="E30" s="279">
        <v>93.983333333333306</v>
      </c>
      <c r="F30" s="279">
        <v>91.766666666666652</v>
      </c>
      <c r="G30" s="279">
        <v>90.283333333333303</v>
      </c>
      <c r="H30" s="279">
        <v>97.683333333333309</v>
      </c>
      <c r="I30" s="279">
        <v>99.166666666666657</v>
      </c>
      <c r="J30" s="279">
        <v>101.38333333333331</v>
      </c>
      <c r="K30" s="277">
        <v>96.95</v>
      </c>
      <c r="L30" s="277">
        <v>93.25</v>
      </c>
      <c r="M30" s="277">
        <v>2.9621300000000002</v>
      </c>
    </row>
    <row r="31" spans="1:13">
      <c r="A31" s="268">
        <v>21</v>
      </c>
      <c r="B31" s="277" t="s">
        <v>45</v>
      </c>
      <c r="C31" s="278">
        <v>704.25</v>
      </c>
      <c r="D31" s="279">
        <v>708.58333333333337</v>
      </c>
      <c r="E31" s="279">
        <v>694.66666666666674</v>
      </c>
      <c r="F31" s="279">
        <v>685.08333333333337</v>
      </c>
      <c r="G31" s="279">
        <v>671.16666666666674</v>
      </c>
      <c r="H31" s="279">
        <v>718.16666666666674</v>
      </c>
      <c r="I31" s="279">
        <v>732.08333333333348</v>
      </c>
      <c r="J31" s="279">
        <v>741.66666666666674</v>
      </c>
      <c r="K31" s="277">
        <v>722.5</v>
      </c>
      <c r="L31" s="277">
        <v>699</v>
      </c>
      <c r="M31" s="277">
        <v>17.262560000000001</v>
      </c>
    </row>
    <row r="32" spans="1:13">
      <c r="A32" s="268">
        <v>22</v>
      </c>
      <c r="B32" s="277" t="s">
        <v>304</v>
      </c>
      <c r="C32" s="278">
        <v>1536.9</v>
      </c>
      <c r="D32" s="279">
        <v>1513.0833333333333</v>
      </c>
      <c r="E32" s="279">
        <v>1475.1666666666665</v>
      </c>
      <c r="F32" s="279">
        <v>1413.4333333333332</v>
      </c>
      <c r="G32" s="279">
        <v>1375.5166666666664</v>
      </c>
      <c r="H32" s="279">
        <v>1574.8166666666666</v>
      </c>
      <c r="I32" s="279">
        <v>1612.7333333333331</v>
      </c>
      <c r="J32" s="279">
        <v>1674.4666666666667</v>
      </c>
      <c r="K32" s="277">
        <v>1551</v>
      </c>
      <c r="L32" s="277">
        <v>1451.35</v>
      </c>
      <c r="M32" s="277">
        <v>0.82130000000000003</v>
      </c>
    </row>
    <row r="33" spans="1:13">
      <c r="A33" s="268">
        <v>23</v>
      </c>
      <c r="B33" s="277" t="s">
        <v>46</v>
      </c>
      <c r="C33" s="278">
        <v>204.95</v>
      </c>
      <c r="D33" s="279">
        <v>204.31666666666669</v>
      </c>
      <c r="E33" s="279">
        <v>200.63333333333338</v>
      </c>
      <c r="F33" s="279">
        <v>196.31666666666669</v>
      </c>
      <c r="G33" s="279">
        <v>192.63333333333338</v>
      </c>
      <c r="H33" s="279">
        <v>208.63333333333338</v>
      </c>
      <c r="I33" s="279">
        <v>212.31666666666672</v>
      </c>
      <c r="J33" s="279">
        <v>216.63333333333338</v>
      </c>
      <c r="K33" s="277">
        <v>208</v>
      </c>
      <c r="L33" s="277">
        <v>200</v>
      </c>
      <c r="M33" s="277">
        <v>129.76657</v>
      </c>
    </row>
    <row r="34" spans="1:13">
      <c r="A34" s="268">
        <v>24</v>
      </c>
      <c r="B34" s="277" t="s">
        <v>293</v>
      </c>
      <c r="C34" s="278">
        <v>1805.9</v>
      </c>
      <c r="D34" s="279">
        <v>1828.2666666666664</v>
      </c>
      <c r="E34" s="279">
        <v>1777.7333333333329</v>
      </c>
      <c r="F34" s="279">
        <v>1749.5666666666664</v>
      </c>
      <c r="G34" s="279">
        <v>1699.0333333333328</v>
      </c>
      <c r="H34" s="279">
        <v>1856.4333333333329</v>
      </c>
      <c r="I34" s="279">
        <v>1906.9666666666667</v>
      </c>
      <c r="J34" s="279">
        <v>1935.133333333333</v>
      </c>
      <c r="K34" s="277">
        <v>1878.8</v>
      </c>
      <c r="L34" s="277">
        <v>1800.1</v>
      </c>
      <c r="M34" s="277">
        <v>0.61829000000000001</v>
      </c>
    </row>
    <row r="35" spans="1:13">
      <c r="A35" s="268">
        <v>25</v>
      </c>
      <c r="B35" s="277" t="s">
        <v>302</v>
      </c>
      <c r="C35" s="278">
        <v>995.3</v>
      </c>
      <c r="D35" s="279">
        <v>1002.4333333333334</v>
      </c>
      <c r="E35" s="279">
        <v>978.86666666666679</v>
      </c>
      <c r="F35" s="279">
        <v>962.43333333333339</v>
      </c>
      <c r="G35" s="279">
        <v>938.86666666666679</v>
      </c>
      <c r="H35" s="279">
        <v>1018.8666666666668</v>
      </c>
      <c r="I35" s="279">
        <v>1042.4333333333334</v>
      </c>
      <c r="J35" s="279">
        <v>1058.8666666666668</v>
      </c>
      <c r="K35" s="277">
        <v>1026</v>
      </c>
      <c r="L35" s="277">
        <v>986</v>
      </c>
      <c r="M35" s="277">
        <v>4.5749599999999999</v>
      </c>
    </row>
    <row r="36" spans="1:13">
      <c r="A36" s="268">
        <v>26</v>
      </c>
      <c r="B36" s="277" t="s">
        <v>47</v>
      </c>
      <c r="C36" s="278">
        <v>1500.1</v>
      </c>
      <c r="D36" s="279">
        <v>1505.0333333333335</v>
      </c>
      <c r="E36" s="279">
        <v>1490.0666666666671</v>
      </c>
      <c r="F36" s="279">
        <v>1480.0333333333335</v>
      </c>
      <c r="G36" s="279">
        <v>1465.0666666666671</v>
      </c>
      <c r="H36" s="279">
        <v>1515.0666666666671</v>
      </c>
      <c r="I36" s="279">
        <v>1530.0333333333338</v>
      </c>
      <c r="J36" s="279">
        <v>1540.0666666666671</v>
      </c>
      <c r="K36" s="277">
        <v>1520</v>
      </c>
      <c r="L36" s="277">
        <v>1495</v>
      </c>
      <c r="M36" s="277">
        <v>7.3164199999999999</v>
      </c>
    </row>
    <row r="37" spans="1:13">
      <c r="A37" s="268">
        <v>27</v>
      </c>
      <c r="B37" s="277" t="s">
        <v>48</v>
      </c>
      <c r="C37" s="278">
        <v>110.05</v>
      </c>
      <c r="D37" s="279">
        <v>110.68333333333334</v>
      </c>
      <c r="E37" s="279">
        <v>109.11666666666667</v>
      </c>
      <c r="F37" s="279">
        <v>108.18333333333334</v>
      </c>
      <c r="G37" s="279">
        <v>106.61666666666667</v>
      </c>
      <c r="H37" s="279">
        <v>111.61666666666667</v>
      </c>
      <c r="I37" s="279">
        <v>113.18333333333334</v>
      </c>
      <c r="J37" s="279">
        <v>114.11666666666667</v>
      </c>
      <c r="K37" s="277">
        <v>112.25</v>
      </c>
      <c r="L37" s="277">
        <v>109.75</v>
      </c>
      <c r="M37" s="277">
        <v>54.139060000000001</v>
      </c>
    </row>
    <row r="38" spans="1:13">
      <c r="A38" s="268">
        <v>28</v>
      </c>
      <c r="B38" s="277" t="s">
        <v>305</v>
      </c>
      <c r="C38" s="278">
        <v>124</v>
      </c>
      <c r="D38" s="279">
        <v>123.93333333333334</v>
      </c>
      <c r="E38" s="279">
        <v>119.61666666666667</v>
      </c>
      <c r="F38" s="279">
        <v>115.23333333333333</v>
      </c>
      <c r="G38" s="279">
        <v>110.91666666666667</v>
      </c>
      <c r="H38" s="279">
        <v>128.31666666666666</v>
      </c>
      <c r="I38" s="279">
        <v>132.63333333333333</v>
      </c>
      <c r="J38" s="279">
        <v>137.01666666666668</v>
      </c>
      <c r="K38" s="277">
        <v>128.25</v>
      </c>
      <c r="L38" s="277">
        <v>119.55</v>
      </c>
      <c r="M38" s="277">
        <v>14.96031</v>
      </c>
    </row>
    <row r="39" spans="1:13">
      <c r="A39" s="268">
        <v>29</v>
      </c>
      <c r="B39" s="277" t="s">
        <v>938</v>
      </c>
      <c r="C39" s="278">
        <v>180.1</v>
      </c>
      <c r="D39" s="279">
        <v>178.5</v>
      </c>
      <c r="E39" s="279">
        <v>173.7</v>
      </c>
      <c r="F39" s="279">
        <v>167.29999999999998</v>
      </c>
      <c r="G39" s="279">
        <v>162.49999999999997</v>
      </c>
      <c r="H39" s="279">
        <v>184.9</v>
      </c>
      <c r="I39" s="279">
        <v>189.70000000000002</v>
      </c>
      <c r="J39" s="279">
        <v>196.10000000000002</v>
      </c>
      <c r="K39" s="277">
        <v>183.3</v>
      </c>
      <c r="L39" s="277">
        <v>172.1</v>
      </c>
      <c r="M39" s="277">
        <v>0.76422000000000001</v>
      </c>
    </row>
    <row r="40" spans="1:13">
      <c r="A40" s="268">
        <v>30</v>
      </c>
      <c r="B40" s="277" t="s">
        <v>306</v>
      </c>
      <c r="C40" s="278">
        <v>57.9</v>
      </c>
      <c r="D40" s="279">
        <v>58.133333333333333</v>
      </c>
      <c r="E40" s="279">
        <v>56.866666666666667</v>
      </c>
      <c r="F40" s="279">
        <v>55.833333333333336</v>
      </c>
      <c r="G40" s="279">
        <v>54.56666666666667</v>
      </c>
      <c r="H40" s="279">
        <v>59.166666666666664</v>
      </c>
      <c r="I40" s="279">
        <v>60.43333333333333</v>
      </c>
      <c r="J40" s="279">
        <v>61.466666666666661</v>
      </c>
      <c r="K40" s="277">
        <v>59.4</v>
      </c>
      <c r="L40" s="277">
        <v>57.1</v>
      </c>
      <c r="M40" s="277">
        <v>10.306039999999999</v>
      </c>
    </row>
    <row r="41" spans="1:13">
      <c r="A41" s="268">
        <v>31</v>
      </c>
      <c r="B41" s="277" t="s">
        <v>49</v>
      </c>
      <c r="C41" s="278">
        <v>52.45</v>
      </c>
      <c r="D41" s="279">
        <v>52.466666666666661</v>
      </c>
      <c r="E41" s="279">
        <v>51.783333333333324</v>
      </c>
      <c r="F41" s="279">
        <v>51.11666666666666</v>
      </c>
      <c r="G41" s="279">
        <v>50.433333333333323</v>
      </c>
      <c r="H41" s="279">
        <v>53.133333333333326</v>
      </c>
      <c r="I41" s="279">
        <v>53.816666666666663</v>
      </c>
      <c r="J41" s="279">
        <v>54.483333333333327</v>
      </c>
      <c r="K41" s="277">
        <v>53.15</v>
      </c>
      <c r="L41" s="277">
        <v>51.8</v>
      </c>
      <c r="M41" s="277">
        <v>353.3999</v>
      </c>
    </row>
    <row r="42" spans="1:13">
      <c r="A42" s="268">
        <v>32</v>
      </c>
      <c r="B42" s="277" t="s">
        <v>51</v>
      </c>
      <c r="C42" s="278">
        <v>1724.25</v>
      </c>
      <c r="D42" s="279">
        <v>1738.3333333333333</v>
      </c>
      <c r="E42" s="279">
        <v>1704.9166666666665</v>
      </c>
      <c r="F42" s="279">
        <v>1685.5833333333333</v>
      </c>
      <c r="G42" s="279">
        <v>1652.1666666666665</v>
      </c>
      <c r="H42" s="279">
        <v>1757.6666666666665</v>
      </c>
      <c r="I42" s="279">
        <v>1791.083333333333</v>
      </c>
      <c r="J42" s="279">
        <v>1810.4166666666665</v>
      </c>
      <c r="K42" s="277">
        <v>1771.75</v>
      </c>
      <c r="L42" s="277">
        <v>1719</v>
      </c>
      <c r="M42" s="277">
        <v>20.885269999999998</v>
      </c>
    </row>
    <row r="43" spans="1:13">
      <c r="A43" s="268">
        <v>33</v>
      </c>
      <c r="B43" s="277" t="s">
        <v>307</v>
      </c>
      <c r="C43" s="278">
        <v>128.1</v>
      </c>
      <c r="D43" s="279">
        <v>128.20000000000002</v>
      </c>
      <c r="E43" s="279">
        <v>127.00000000000003</v>
      </c>
      <c r="F43" s="279">
        <v>125.9</v>
      </c>
      <c r="G43" s="279">
        <v>124.70000000000002</v>
      </c>
      <c r="H43" s="279">
        <v>129.30000000000004</v>
      </c>
      <c r="I43" s="279">
        <v>130.50000000000003</v>
      </c>
      <c r="J43" s="279">
        <v>131.60000000000005</v>
      </c>
      <c r="K43" s="277">
        <v>129.4</v>
      </c>
      <c r="L43" s="277">
        <v>127.1</v>
      </c>
      <c r="M43" s="277">
        <v>10.533200000000001</v>
      </c>
    </row>
    <row r="44" spans="1:13">
      <c r="A44" s="268">
        <v>34</v>
      </c>
      <c r="B44" s="277" t="s">
        <v>309</v>
      </c>
      <c r="C44" s="278">
        <v>965.3</v>
      </c>
      <c r="D44" s="279">
        <v>965.44999999999993</v>
      </c>
      <c r="E44" s="279">
        <v>949.89999999999986</v>
      </c>
      <c r="F44" s="279">
        <v>934.49999999999989</v>
      </c>
      <c r="G44" s="279">
        <v>918.94999999999982</v>
      </c>
      <c r="H44" s="279">
        <v>980.84999999999991</v>
      </c>
      <c r="I44" s="279">
        <v>996.39999999999986</v>
      </c>
      <c r="J44" s="279">
        <v>1011.8</v>
      </c>
      <c r="K44" s="277">
        <v>981</v>
      </c>
      <c r="L44" s="277">
        <v>950.05</v>
      </c>
      <c r="M44" s="277">
        <v>0.69340000000000002</v>
      </c>
    </row>
    <row r="45" spans="1:13">
      <c r="A45" s="268">
        <v>35</v>
      </c>
      <c r="B45" s="277" t="s">
        <v>308</v>
      </c>
      <c r="C45" s="278">
        <v>3476.75</v>
      </c>
      <c r="D45" s="279">
        <v>3503.4333333333329</v>
      </c>
      <c r="E45" s="279">
        <v>3426.8666666666659</v>
      </c>
      <c r="F45" s="279">
        <v>3376.9833333333331</v>
      </c>
      <c r="G45" s="279">
        <v>3300.4166666666661</v>
      </c>
      <c r="H45" s="279">
        <v>3553.3166666666657</v>
      </c>
      <c r="I45" s="279">
        <v>3629.8833333333323</v>
      </c>
      <c r="J45" s="279">
        <v>3679.7666666666655</v>
      </c>
      <c r="K45" s="277">
        <v>3580</v>
      </c>
      <c r="L45" s="277">
        <v>3453.55</v>
      </c>
      <c r="M45" s="277">
        <v>2.86117</v>
      </c>
    </row>
    <row r="46" spans="1:13">
      <c r="A46" s="268">
        <v>36</v>
      </c>
      <c r="B46" s="277" t="s">
        <v>310</v>
      </c>
      <c r="C46" s="278">
        <v>4693.3</v>
      </c>
      <c r="D46" s="279">
        <v>4702.3</v>
      </c>
      <c r="E46" s="279">
        <v>4644.6000000000004</v>
      </c>
      <c r="F46" s="279">
        <v>4595.9000000000005</v>
      </c>
      <c r="G46" s="279">
        <v>4538.2000000000007</v>
      </c>
      <c r="H46" s="279">
        <v>4751</v>
      </c>
      <c r="I46" s="279">
        <v>4808.6999999999989</v>
      </c>
      <c r="J46" s="279">
        <v>4857.3999999999996</v>
      </c>
      <c r="K46" s="277">
        <v>4760</v>
      </c>
      <c r="L46" s="277">
        <v>4653.6000000000004</v>
      </c>
      <c r="M46" s="277">
        <v>0.1046</v>
      </c>
    </row>
    <row r="47" spans="1:13">
      <c r="A47" s="268">
        <v>37</v>
      </c>
      <c r="B47" s="277" t="s">
        <v>226</v>
      </c>
      <c r="C47" s="278">
        <v>720.9</v>
      </c>
      <c r="D47" s="279">
        <v>713.26666666666677</v>
      </c>
      <c r="E47" s="279">
        <v>705.63333333333355</v>
      </c>
      <c r="F47" s="279">
        <v>690.36666666666679</v>
      </c>
      <c r="G47" s="279">
        <v>682.73333333333358</v>
      </c>
      <c r="H47" s="279">
        <v>728.53333333333353</v>
      </c>
      <c r="I47" s="279">
        <v>736.16666666666674</v>
      </c>
      <c r="J47" s="279">
        <v>751.43333333333351</v>
      </c>
      <c r="K47" s="277">
        <v>720.9</v>
      </c>
      <c r="L47" s="277">
        <v>698</v>
      </c>
      <c r="M47" s="277">
        <v>15.8873</v>
      </c>
    </row>
    <row r="48" spans="1:13">
      <c r="A48" s="268">
        <v>38</v>
      </c>
      <c r="B48" s="277" t="s">
        <v>53</v>
      </c>
      <c r="C48" s="278">
        <v>800.2</v>
      </c>
      <c r="D48" s="279">
        <v>809.01666666666677</v>
      </c>
      <c r="E48" s="279">
        <v>789.08333333333348</v>
      </c>
      <c r="F48" s="279">
        <v>777.9666666666667</v>
      </c>
      <c r="G48" s="279">
        <v>758.03333333333342</v>
      </c>
      <c r="H48" s="279">
        <v>820.13333333333355</v>
      </c>
      <c r="I48" s="279">
        <v>840.06666666666672</v>
      </c>
      <c r="J48" s="279">
        <v>851.18333333333362</v>
      </c>
      <c r="K48" s="277">
        <v>828.95</v>
      </c>
      <c r="L48" s="277">
        <v>797.9</v>
      </c>
      <c r="M48" s="277">
        <v>22.898240000000001</v>
      </c>
    </row>
    <row r="49" spans="1:13">
      <c r="A49" s="268">
        <v>39</v>
      </c>
      <c r="B49" s="277" t="s">
        <v>311</v>
      </c>
      <c r="C49" s="278">
        <v>445.55</v>
      </c>
      <c r="D49" s="279">
        <v>447.61666666666662</v>
      </c>
      <c r="E49" s="279">
        <v>440.43333333333322</v>
      </c>
      <c r="F49" s="279">
        <v>435.31666666666661</v>
      </c>
      <c r="G49" s="279">
        <v>428.13333333333321</v>
      </c>
      <c r="H49" s="279">
        <v>452.73333333333323</v>
      </c>
      <c r="I49" s="279">
        <v>459.91666666666663</v>
      </c>
      <c r="J49" s="279">
        <v>465.03333333333325</v>
      </c>
      <c r="K49" s="277">
        <v>454.8</v>
      </c>
      <c r="L49" s="277">
        <v>442.5</v>
      </c>
      <c r="M49" s="277">
        <v>4.5088400000000002</v>
      </c>
    </row>
    <row r="50" spans="1:13">
      <c r="A50" s="268">
        <v>40</v>
      </c>
      <c r="B50" s="277" t="s">
        <v>55</v>
      </c>
      <c r="C50" s="278">
        <v>446.2</v>
      </c>
      <c r="D50" s="279">
        <v>445.23333333333335</v>
      </c>
      <c r="E50" s="279">
        <v>439.4666666666667</v>
      </c>
      <c r="F50" s="279">
        <v>432.73333333333335</v>
      </c>
      <c r="G50" s="279">
        <v>426.9666666666667</v>
      </c>
      <c r="H50" s="279">
        <v>451.9666666666667</v>
      </c>
      <c r="I50" s="279">
        <v>457.73333333333335</v>
      </c>
      <c r="J50" s="279">
        <v>464.4666666666667</v>
      </c>
      <c r="K50" s="277">
        <v>451</v>
      </c>
      <c r="L50" s="277">
        <v>438.5</v>
      </c>
      <c r="M50" s="277">
        <v>431.47780999999998</v>
      </c>
    </row>
    <row r="51" spans="1:13">
      <c r="A51" s="268">
        <v>41</v>
      </c>
      <c r="B51" s="277" t="s">
        <v>56</v>
      </c>
      <c r="C51" s="278">
        <v>3004.3</v>
      </c>
      <c r="D51" s="279">
        <v>3017.1</v>
      </c>
      <c r="E51" s="279">
        <v>2977.2</v>
      </c>
      <c r="F51" s="279">
        <v>2950.1</v>
      </c>
      <c r="G51" s="279">
        <v>2910.2</v>
      </c>
      <c r="H51" s="279">
        <v>3044.2</v>
      </c>
      <c r="I51" s="279">
        <v>3084.1000000000004</v>
      </c>
      <c r="J51" s="279">
        <v>3111.2</v>
      </c>
      <c r="K51" s="277">
        <v>3057</v>
      </c>
      <c r="L51" s="277">
        <v>2990</v>
      </c>
      <c r="M51" s="277">
        <v>8.3456799999999998</v>
      </c>
    </row>
    <row r="52" spans="1:13">
      <c r="A52" s="268">
        <v>42</v>
      </c>
      <c r="B52" s="277" t="s">
        <v>315</v>
      </c>
      <c r="C52" s="278">
        <v>169.5</v>
      </c>
      <c r="D52" s="279">
        <v>171.23333333333335</v>
      </c>
      <c r="E52" s="279">
        <v>163.9666666666667</v>
      </c>
      <c r="F52" s="279">
        <v>158.43333333333334</v>
      </c>
      <c r="G52" s="279">
        <v>151.16666666666669</v>
      </c>
      <c r="H52" s="279">
        <v>176.76666666666671</v>
      </c>
      <c r="I52" s="279">
        <v>184.03333333333336</v>
      </c>
      <c r="J52" s="279">
        <v>189.56666666666672</v>
      </c>
      <c r="K52" s="277">
        <v>178.5</v>
      </c>
      <c r="L52" s="277">
        <v>165.7</v>
      </c>
      <c r="M52" s="277">
        <v>16.51473</v>
      </c>
    </row>
    <row r="53" spans="1:13">
      <c r="A53" s="268">
        <v>43</v>
      </c>
      <c r="B53" s="277" t="s">
        <v>316</v>
      </c>
      <c r="C53" s="278">
        <v>414.25</v>
      </c>
      <c r="D53" s="279">
        <v>420.05</v>
      </c>
      <c r="E53" s="279">
        <v>407.20000000000005</v>
      </c>
      <c r="F53" s="279">
        <v>400.15000000000003</v>
      </c>
      <c r="G53" s="279">
        <v>387.30000000000007</v>
      </c>
      <c r="H53" s="279">
        <v>427.1</v>
      </c>
      <c r="I53" s="279">
        <v>439.95000000000005</v>
      </c>
      <c r="J53" s="279">
        <v>447</v>
      </c>
      <c r="K53" s="277">
        <v>432.9</v>
      </c>
      <c r="L53" s="277">
        <v>413</v>
      </c>
      <c r="M53" s="277">
        <v>3.4948100000000002</v>
      </c>
    </row>
    <row r="54" spans="1:13">
      <c r="A54" s="268">
        <v>44</v>
      </c>
      <c r="B54" s="277" t="s">
        <v>58</v>
      </c>
      <c r="C54" s="278">
        <v>6384.35</v>
      </c>
      <c r="D54" s="279">
        <v>6477.5999999999995</v>
      </c>
      <c r="E54" s="279">
        <v>6245.1999999999989</v>
      </c>
      <c r="F54" s="279">
        <v>6106.0499999999993</v>
      </c>
      <c r="G54" s="279">
        <v>5873.6499999999987</v>
      </c>
      <c r="H54" s="279">
        <v>6616.7499999999991</v>
      </c>
      <c r="I54" s="279">
        <v>6849.1499999999987</v>
      </c>
      <c r="J54" s="279">
        <v>6988.2999999999993</v>
      </c>
      <c r="K54" s="277">
        <v>6710</v>
      </c>
      <c r="L54" s="277">
        <v>6338.45</v>
      </c>
      <c r="M54" s="277">
        <v>18.625219999999999</v>
      </c>
    </row>
    <row r="55" spans="1:13">
      <c r="A55" s="268">
        <v>45</v>
      </c>
      <c r="B55" s="277" t="s">
        <v>232</v>
      </c>
      <c r="C55" s="278">
        <v>2700.4</v>
      </c>
      <c r="D55" s="279">
        <v>2713.1333333333332</v>
      </c>
      <c r="E55" s="279">
        <v>2639.2666666666664</v>
      </c>
      <c r="F55" s="279">
        <v>2578.1333333333332</v>
      </c>
      <c r="G55" s="279">
        <v>2504.2666666666664</v>
      </c>
      <c r="H55" s="279">
        <v>2774.2666666666664</v>
      </c>
      <c r="I55" s="279">
        <v>2848.1333333333332</v>
      </c>
      <c r="J55" s="279">
        <v>2909.2666666666664</v>
      </c>
      <c r="K55" s="277">
        <v>2787</v>
      </c>
      <c r="L55" s="277">
        <v>2652</v>
      </c>
      <c r="M55" s="277">
        <v>0.57333999999999996</v>
      </c>
    </row>
    <row r="56" spans="1:13">
      <c r="A56" s="268">
        <v>46</v>
      </c>
      <c r="B56" s="277" t="s">
        <v>59</v>
      </c>
      <c r="C56" s="278">
        <v>3292.45</v>
      </c>
      <c r="D56" s="279">
        <v>3343.5333333333333</v>
      </c>
      <c r="E56" s="279">
        <v>3167.5666666666666</v>
      </c>
      <c r="F56" s="279">
        <v>3042.6833333333334</v>
      </c>
      <c r="G56" s="279">
        <v>2866.7166666666667</v>
      </c>
      <c r="H56" s="279">
        <v>3468.4166666666665</v>
      </c>
      <c r="I56" s="279">
        <v>3644.3833333333328</v>
      </c>
      <c r="J56" s="279">
        <v>3769.2666666666664</v>
      </c>
      <c r="K56" s="277">
        <v>3519.5</v>
      </c>
      <c r="L56" s="277">
        <v>3218.65</v>
      </c>
      <c r="M56" s="277">
        <v>259.60104999999999</v>
      </c>
    </row>
    <row r="57" spans="1:13">
      <c r="A57" s="268">
        <v>47</v>
      </c>
      <c r="B57" s="277" t="s">
        <v>60</v>
      </c>
      <c r="C57" s="278">
        <v>1249.1500000000001</v>
      </c>
      <c r="D57" s="279">
        <v>1259.5666666666666</v>
      </c>
      <c r="E57" s="279">
        <v>1232.1333333333332</v>
      </c>
      <c r="F57" s="279">
        <v>1215.1166666666666</v>
      </c>
      <c r="G57" s="279">
        <v>1187.6833333333332</v>
      </c>
      <c r="H57" s="279">
        <v>1276.5833333333333</v>
      </c>
      <c r="I57" s="279">
        <v>1304.0166666666667</v>
      </c>
      <c r="J57" s="279">
        <v>1321.0333333333333</v>
      </c>
      <c r="K57" s="277">
        <v>1287</v>
      </c>
      <c r="L57" s="277">
        <v>1242.55</v>
      </c>
      <c r="M57" s="277">
        <v>7.32979</v>
      </c>
    </row>
    <row r="58" spans="1:13">
      <c r="A58" s="268">
        <v>48</v>
      </c>
      <c r="B58" s="277" t="s">
        <v>317</v>
      </c>
      <c r="C58" s="278">
        <v>106.1</v>
      </c>
      <c r="D58" s="279">
        <v>106.58333333333333</v>
      </c>
      <c r="E58" s="279">
        <v>105.21666666666665</v>
      </c>
      <c r="F58" s="279">
        <v>104.33333333333333</v>
      </c>
      <c r="G58" s="279">
        <v>102.96666666666665</v>
      </c>
      <c r="H58" s="279">
        <v>107.46666666666665</v>
      </c>
      <c r="I58" s="279">
        <v>108.83333333333333</v>
      </c>
      <c r="J58" s="279">
        <v>109.71666666666665</v>
      </c>
      <c r="K58" s="277">
        <v>107.95</v>
      </c>
      <c r="L58" s="277">
        <v>105.7</v>
      </c>
      <c r="M58" s="277">
        <v>1.3464</v>
      </c>
    </row>
    <row r="59" spans="1:13">
      <c r="A59" s="268">
        <v>49</v>
      </c>
      <c r="B59" s="277" t="s">
        <v>318</v>
      </c>
      <c r="C59" s="278">
        <v>124.8</v>
      </c>
      <c r="D59" s="279">
        <v>125.08333333333333</v>
      </c>
      <c r="E59" s="279">
        <v>123.91666666666666</v>
      </c>
      <c r="F59" s="279">
        <v>123.03333333333333</v>
      </c>
      <c r="G59" s="279">
        <v>121.86666666666666</v>
      </c>
      <c r="H59" s="279">
        <v>125.96666666666665</v>
      </c>
      <c r="I59" s="279">
        <v>127.13333333333331</v>
      </c>
      <c r="J59" s="279">
        <v>128.01666666666665</v>
      </c>
      <c r="K59" s="277">
        <v>126.25</v>
      </c>
      <c r="L59" s="277">
        <v>124.2</v>
      </c>
      <c r="M59" s="277">
        <v>6.8859599999999999</v>
      </c>
    </row>
    <row r="60" spans="1:13" ht="12" customHeight="1">
      <c r="A60" s="268">
        <v>50</v>
      </c>
      <c r="B60" s="277" t="s">
        <v>233</v>
      </c>
      <c r="C60" s="278">
        <v>353.2</v>
      </c>
      <c r="D60" s="279">
        <v>354.05</v>
      </c>
      <c r="E60" s="279">
        <v>351.15000000000003</v>
      </c>
      <c r="F60" s="279">
        <v>349.1</v>
      </c>
      <c r="G60" s="279">
        <v>346.20000000000005</v>
      </c>
      <c r="H60" s="279">
        <v>356.1</v>
      </c>
      <c r="I60" s="279">
        <v>359</v>
      </c>
      <c r="J60" s="279">
        <v>361.05</v>
      </c>
      <c r="K60" s="277">
        <v>356.95</v>
      </c>
      <c r="L60" s="277">
        <v>352</v>
      </c>
      <c r="M60" s="277">
        <v>63.272860000000001</v>
      </c>
    </row>
    <row r="61" spans="1:13">
      <c r="A61" s="268">
        <v>51</v>
      </c>
      <c r="B61" s="277" t="s">
        <v>61</v>
      </c>
      <c r="C61" s="278">
        <v>49.4</v>
      </c>
      <c r="D61" s="279">
        <v>49.316666666666663</v>
      </c>
      <c r="E61" s="279">
        <v>48.783333333333324</v>
      </c>
      <c r="F61" s="279">
        <v>48.166666666666664</v>
      </c>
      <c r="G61" s="279">
        <v>47.633333333333326</v>
      </c>
      <c r="H61" s="279">
        <v>49.933333333333323</v>
      </c>
      <c r="I61" s="279">
        <v>50.466666666666654</v>
      </c>
      <c r="J61" s="279">
        <v>51.083333333333321</v>
      </c>
      <c r="K61" s="277">
        <v>49.85</v>
      </c>
      <c r="L61" s="277">
        <v>48.7</v>
      </c>
      <c r="M61" s="277">
        <v>268.67428000000001</v>
      </c>
    </row>
    <row r="62" spans="1:13">
      <c r="A62" s="268">
        <v>52</v>
      </c>
      <c r="B62" s="277" t="s">
        <v>62</v>
      </c>
      <c r="C62" s="278">
        <v>50.25</v>
      </c>
      <c r="D62" s="279">
        <v>50.5</v>
      </c>
      <c r="E62" s="279">
        <v>49.4</v>
      </c>
      <c r="F62" s="279">
        <v>48.55</v>
      </c>
      <c r="G62" s="279">
        <v>47.449999999999996</v>
      </c>
      <c r="H62" s="279">
        <v>51.35</v>
      </c>
      <c r="I62" s="279">
        <v>52.449999999999996</v>
      </c>
      <c r="J62" s="279">
        <v>53.300000000000004</v>
      </c>
      <c r="K62" s="277">
        <v>51.6</v>
      </c>
      <c r="L62" s="277">
        <v>49.65</v>
      </c>
      <c r="M62" s="277">
        <v>112.53713999999999</v>
      </c>
    </row>
    <row r="63" spans="1:13">
      <c r="A63" s="268">
        <v>53</v>
      </c>
      <c r="B63" s="277" t="s">
        <v>312</v>
      </c>
      <c r="C63" s="278">
        <v>1355.15</v>
      </c>
      <c r="D63" s="279">
        <v>1357.5166666666667</v>
      </c>
      <c r="E63" s="279">
        <v>1339.0333333333333</v>
      </c>
      <c r="F63" s="279">
        <v>1322.9166666666667</v>
      </c>
      <c r="G63" s="279">
        <v>1304.4333333333334</v>
      </c>
      <c r="H63" s="279">
        <v>1373.6333333333332</v>
      </c>
      <c r="I63" s="279">
        <v>1392.1166666666663</v>
      </c>
      <c r="J63" s="279">
        <v>1408.2333333333331</v>
      </c>
      <c r="K63" s="277">
        <v>1376</v>
      </c>
      <c r="L63" s="277">
        <v>1341.4</v>
      </c>
      <c r="M63" s="277">
        <v>1.0943000000000001</v>
      </c>
    </row>
    <row r="64" spans="1:13">
      <c r="A64" s="268">
        <v>54</v>
      </c>
      <c r="B64" s="277" t="s">
        <v>63</v>
      </c>
      <c r="C64" s="278">
        <v>1305.6500000000001</v>
      </c>
      <c r="D64" s="279">
        <v>1308.2833333333335</v>
      </c>
      <c r="E64" s="279">
        <v>1292.8166666666671</v>
      </c>
      <c r="F64" s="279">
        <v>1279.9833333333336</v>
      </c>
      <c r="G64" s="279">
        <v>1264.5166666666671</v>
      </c>
      <c r="H64" s="279">
        <v>1321.116666666667</v>
      </c>
      <c r="I64" s="279">
        <v>1336.5833333333337</v>
      </c>
      <c r="J64" s="279">
        <v>1349.416666666667</v>
      </c>
      <c r="K64" s="277">
        <v>1323.75</v>
      </c>
      <c r="L64" s="277">
        <v>1295.45</v>
      </c>
      <c r="M64" s="277">
        <v>7.7823500000000001</v>
      </c>
    </row>
    <row r="65" spans="1:13">
      <c r="A65" s="268">
        <v>55</v>
      </c>
      <c r="B65" s="277" t="s">
        <v>320</v>
      </c>
      <c r="C65" s="278">
        <v>5753.85</v>
      </c>
      <c r="D65" s="279">
        <v>5786.3833333333341</v>
      </c>
      <c r="E65" s="279">
        <v>5667.7666666666682</v>
      </c>
      <c r="F65" s="279">
        <v>5581.6833333333343</v>
      </c>
      <c r="G65" s="279">
        <v>5463.0666666666684</v>
      </c>
      <c r="H65" s="279">
        <v>5872.4666666666681</v>
      </c>
      <c r="I65" s="279">
        <v>5991.0833333333348</v>
      </c>
      <c r="J65" s="279">
        <v>6077.1666666666679</v>
      </c>
      <c r="K65" s="277">
        <v>5905</v>
      </c>
      <c r="L65" s="277">
        <v>5700.3</v>
      </c>
      <c r="M65" s="277">
        <v>0.23283999999999999</v>
      </c>
    </row>
    <row r="66" spans="1:13">
      <c r="A66" s="268">
        <v>56</v>
      </c>
      <c r="B66" s="277" t="s">
        <v>234</v>
      </c>
      <c r="C66" s="278">
        <v>1266.75</v>
      </c>
      <c r="D66" s="279">
        <v>1280.5166666666667</v>
      </c>
      <c r="E66" s="279">
        <v>1246.2333333333333</v>
      </c>
      <c r="F66" s="279">
        <v>1225.7166666666667</v>
      </c>
      <c r="G66" s="279">
        <v>1191.4333333333334</v>
      </c>
      <c r="H66" s="279">
        <v>1301.0333333333333</v>
      </c>
      <c r="I66" s="279">
        <v>1335.3166666666666</v>
      </c>
      <c r="J66" s="279">
        <v>1355.8333333333333</v>
      </c>
      <c r="K66" s="277">
        <v>1314.8</v>
      </c>
      <c r="L66" s="277">
        <v>1260</v>
      </c>
      <c r="M66" s="277">
        <v>3.5467300000000002</v>
      </c>
    </row>
    <row r="67" spans="1:13">
      <c r="A67" s="268">
        <v>57</v>
      </c>
      <c r="B67" s="277" t="s">
        <v>321</v>
      </c>
      <c r="C67" s="278">
        <v>386.55</v>
      </c>
      <c r="D67" s="279">
        <v>388.84999999999997</v>
      </c>
      <c r="E67" s="279">
        <v>382.69999999999993</v>
      </c>
      <c r="F67" s="279">
        <v>378.84999999999997</v>
      </c>
      <c r="G67" s="279">
        <v>372.69999999999993</v>
      </c>
      <c r="H67" s="279">
        <v>392.69999999999993</v>
      </c>
      <c r="I67" s="279">
        <v>398.84999999999991</v>
      </c>
      <c r="J67" s="279">
        <v>402.69999999999993</v>
      </c>
      <c r="K67" s="277">
        <v>395</v>
      </c>
      <c r="L67" s="277">
        <v>385</v>
      </c>
      <c r="M67" s="277">
        <v>5.9801799999999998</v>
      </c>
    </row>
    <row r="68" spans="1:13">
      <c r="A68" s="268">
        <v>58</v>
      </c>
      <c r="B68" s="277" t="s">
        <v>65</v>
      </c>
      <c r="C68" s="278">
        <v>99.25</v>
      </c>
      <c r="D68" s="279">
        <v>98.883333333333326</v>
      </c>
      <c r="E68" s="279">
        <v>96.966666666666654</v>
      </c>
      <c r="F68" s="279">
        <v>94.683333333333323</v>
      </c>
      <c r="G68" s="279">
        <v>92.766666666666652</v>
      </c>
      <c r="H68" s="279">
        <v>101.16666666666666</v>
      </c>
      <c r="I68" s="279">
        <v>103.08333333333334</v>
      </c>
      <c r="J68" s="279">
        <v>105.36666666666666</v>
      </c>
      <c r="K68" s="277">
        <v>100.8</v>
      </c>
      <c r="L68" s="277">
        <v>96.6</v>
      </c>
      <c r="M68" s="277">
        <v>141.74689000000001</v>
      </c>
    </row>
    <row r="69" spans="1:13">
      <c r="A69" s="268">
        <v>59</v>
      </c>
      <c r="B69" s="277" t="s">
        <v>313</v>
      </c>
      <c r="C69" s="278">
        <v>650.65</v>
      </c>
      <c r="D69" s="279">
        <v>653.33333333333337</v>
      </c>
      <c r="E69" s="279">
        <v>644.31666666666672</v>
      </c>
      <c r="F69" s="279">
        <v>637.98333333333335</v>
      </c>
      <c r="G69" s="279">
        <v>628.9666666666667</v>
      </c>
      <c r="H69" s="279">
        <v>659.66666666666674</v>
      </c>
      <c r="I69" s="279">
        <v>668.68333333333339</v>
      </c>
      <c r="J69" s="279">
        <v>675.01666666666677</v>
      </c>
      <c r="K69" s="277">
        <v>662.35</v>
      </c>
      <c r="L69" s="277">
        <v>647</v>
      </c>
      <c r="M69" s="277">
        <v>6.31853</v>
      </c>
    </row>
    <row r="70" spans="1:13">
      <c r="A70" s="268">
        <v>60</v>
      </c>
      <c r="B70" s="277" t="s">
        <v>66</v>
      </c>
      <c r="C70" s="278">
        <v>517.25</v>
      </c>
      <c r="D70" s="279">
        <v>521.48333333333335</v>
      </c>
      <c r="E70" s="279">
        <v>510.9666666666667</v>
      </c>
      <c r="F70" s="279">
        <v>504.68333333333339</v>
      </c>
      <c r="G70" s="279">
        <v>494.16666666666674</v>
      </c>
      <c r="H70" s="279">
        <v>527.76666666666665</v>
      </c>
      <c r="I70" s="279">
        <v>538.2833333333333</v>
      </c>
      <c r="J70" s="279">
        <v>544.56666666666661</v>
      </c>
      <c r="K70" s="277">
        <v>532</v>
      </c>
      <c r="L70" s="277">
        <v>515.20000000000005</v>
      </c>
      <c r="M70" s="277">
        <v>32.154069999999997</v>
      </c>
    </row>
    <row r="71" spans="1:13">
      <c r="A71" s="268">
        <v>61</v>
      </c>
      <c r="B71" s="277" t="s">
        <v>67</v>
      </c>
      <c r="C71" s="278">
        <v>384.35</v>
      </c>
      <c r="D71" s="279">
        <v>383.58333333333331</v>
      </c>
      <c r="E71" s="279">
        <v>380.41666666666663</v>
      </c>
      <c r="F71" s="279">
        <v>376.48333333333329</v>
      </c>
      <c r="G71" s="279">
        <v>373.31666666666661</v>
      </c>
      <c r="H71" s="279">
        <v>387.51666666666665</v>
      </c>
      <c r="I71" s="279">
        <v>390.68333333333328</v>
      </c>
      <c r="J71" s="279">
        <v>394.61666666666667</v>
      </c>
      <c r="K71" s="277">
        <v>386.75</v>
      </c>
      <c r="L71" s="277">
        <v>379.65</v>
      </c>
      <c r="M71" s="277">
        <v>23.296199999999999</v>
      </c>
    </row>
    <row r="72" spans="1:13">
      <c r="A72" s="268">
        <v>62</v>
      </c>
      <c r="B72" s="277" t="s">
        <v>69</v>
      </c>
      <c r="C72" s="278">
        <v>567.75</v>
      </c>
      <c r="D72" s="279">
        <v>572.63333333333333</v>
      </c>
      <c r="E72" s="279">
        <v>561.4666666666667</v>
      </c>
      <c r="F72" s="279">
        <v>555.18333333333339</v>
      </c>
      <c r="G72" s="279">
        <v>544.01666666666677</v>
      </c>
      <c r="H72" s="279">
        <v>578.91666666666663</v>
      </c>
      <c r="I72" s="279">
        <v>590.08333333333337</v>
      </c>
      <c r="J72" s="279">
        <v>596.36666666666656</v>
      </c>
      <c r="K72" s="277">
        <v>583.79999999999995</v>
      </c>
      <c r="L72" s="277">
        <v>566.35</v>
      </c>
      <c r="M72" s="277">
        <v>117.84668000000001</v>
      </c>
    </row>
    <row r="73" spans="1:13">
      <c r="A73" s="268">
        <v>63</v>
      </c>
      <c r="B73" s="277" t="s">
        <v>70</v>
      </c>
      <c r="C73" s="278">
        <v>38</v>
      </c>
      <c r="D73" s="279">
        <v>38.1</v>
      </c>
      <c r="E73" s="279">
        <v>37.6</v>
      </c>
      <c r="F73" s="279">
        <v>37.200000000000003</v>
      </c>
      <c r="G73" s="279">
        <v>36.700000000000003</v>
      </c>
      <c r="H73" s="279">
        <v>38.5</v>
      </c>
      <c r="I73" s="279">
        <v>39</v>
      </c>
      <c r="J73" s="279">
        <v>39.4</v>
      </c>
      <c r="K73" s="277">
        <v>38.6</v>
      </c>
      <c r="L73" s="277">
        <v>37.700000000000003</v>
      </c>
      <c r="M73" s="277">
        <v>241.22376</v>
      </c>
    </row>
    <row r="74" spans="1:13">
      <c r="A74" s="268">
        <v>64</v>
      </c>
      <c r="B74" s="277" t="s">
        <v>71</v>
      </c>
      <c r="C74" s="278">
        <v>426.3</v>
      </c>
      <c r="D74" s="279">
        <v>428.11666666666662</v>
      </c>
      <c r="E74" s="279">
        <v>422.73333333333323</v>
      </c>
      <c r="F74" s="279">
        <v>419.16666666666663</v>
      </c>
      <c r="G74" s="279">
        <v>413.78333333333325</v>
      </c>
      <c r="H74" s="279">
        <v>431.68333333333322</v>
      </c>
      <c r="I74" s="279">
        <v>437.06666666666655</v>
      </c>
      <c r="J74" s="279">
        <v>440.63333333333321</v>
      </c>
      <c r="K74" s="277">
        <v>433.5</v>
      </c>
      <c r="L74" s="277">
        <v>424.55</v>
      </c>
      <c r="M74" s="277">
        <v>27.741129999999998</v>
      </c>
    </row>
    <row r="75" spans="1:13">
      <c r="A75" s="268">
        <v>65</v>
      </c>
      <c r="B75" s="277" t="s">
        <v>322</v>
      </c>
      <c r="C75" s="278">
        <v>570.85</v>
      </c>
      <c r="D75" s="279">
        <v>573.44999999999993</v>
      </c>
      <c r="E75" s="279">
        <v>565.39999999999986</v>
      </c>
      <c r="F75" s="279">
        <v>559.94999999999993</v>
      </c>
      <c r="G75" s="279">
        <v>551.89999999999986</v>
      </c>
      <c r="H75" s="279">
        <v>578.89999999999986</v>
      </c>
      <c r="I75" s="279">
        <v>586.94999999999982</v>
      </c>
      <c r="J75" s="279">
        <v>592.39999999999986</v>
      </c>
      <c r="K75" s="277">
        <v>581.5</v>
      </c>
      <c r="L75" s="277">
        <v>568</v>
      </c>
      <c r="M75" s="277">
        <v>2.77224</v>
      </c>
    </row>
    <row r="76" spans="1:13" s="16" customFormat="1">
      <c r="A76" s="268">
        <v>66</v>
      </c>
      <c r="B76" s="277" t="s">
        <v>324</v>
      </c>
      <c r="C76" s="278">
        <v>106.25</v>
      </c>
      <c r="D76" s="279">
        <v>106.13333333333333</v>
      </c>
      <c r="E76" s="279">
        <v>105.36666666666665</v>
      </c>
      <c r="F76" s="279">
        <v>104.48333333333332</v>
      </c>
      <c r="G76" s="279">
        <v>103.71666666666664</v>
      </c>
      <c r="H76" s="279">
        <v>107.01666666666665</v>
      </c>
      <c r="I76" s="279">
        <v>107.78333333333333</v>
      </c>
      <c r="J76" s="279">
        <v>108.66666666666666</v>
      </c>
      <c r="K76" s="277">
        <v>106.9</v>
      </c>
      <c r="L76" s="277">
        <v>105.25</v>
      </c>
      <c r="M76" s="277">
        <v>6.0732400000000002</v>
      </c>
    </row>
    <row r="77" spans="1:13" s="16" customFormat="1">
      <c r="A77" s="268">
        <v>67</v>
      </c>
      <c r="B77" s="277" t="s">
        <v>325</v>
      </c>
      <c r="C77" s="278">
        <v>2114.3000000000002</v>
      </c>
      <c r="D77" s="279">
        <v>2095.7666666666669</v>
      </c>
      <c r="E77" s="279">
        <v>2066.5333333333338</v>
      </c>
      <c r="F77" s="279">
        <v>2018.7666666666669</v>
      </c>
      <c r="G77" s="279">
        <v>1989.5333333333338</v>
      </c>
      <c r="H77" s="279">
        <v>2143.5333333333338</v>
      </c>
      <c r="I77" s="279">
        <v>2172.7666666666664</v>
      </c>
      <c r="J77" s="279">
        <v>2220.5333333333338</v>
      </c>
      <c r="K77" s="277">
        <v>2125</v>
      </c>
      <c r="L77" s="277">
        <v>2048</v>
      </c>
      <c r="M77" s="277">
        <v>0.47494999999999998</v>
      </c>
    </row>
    <row r="78" spans="1:13" s="16" customFormat="1">
      <c r="A78" s="268">
        <v>68</v>
      </c>
      <c r="B78" s="277" t="s">
        <v>326</v>
      </c>
      <c r="C78" s="278">
        <v>493.3</v>
      </c>
      <c r="D78" s="279">
        <v>492.45</v>
      </c>
      <c r="E78" s="279">
        <v>486.09999999999997</v>
      </c>
      <c r="F78" s="279">
        <v>478.9</v>
      </c>
      <c r="G78" s="279">
        <v>472.54999999999995</v>
      </c>
      <c r="H78" s="279">
        <v>499.65</v>
      </c>
      <c r="I78" s="279">
        <v>506</v>
      </c>
      <c r="J78" s="279">
        <v>513.20000000000005</v>
      </c>
      <c r="K78" s="277">
        <v>498.8</v>
      </c>
      <c r="L78" s="277">
        <v>485.25</v>
      </c>
      <c r="M78" s="277">
        <v>0.53624000000000005</v>
      </c>
    </row>
    <row r="79" spans="1:13" s="16" customFormat="1">
      <c r="A79" s="268">
        <v>69</v>
      </c>
      <c r="B79" s="277" t="s">
        <v>327</v>
      </c>
      <c r="C79" s="278">
        <v>68.849999999999994</v>
      </c>
      <c r="D79" s="279">
        <v>69.183333333333323</v>
      </c>
      <c r="E79" s="279">
        <v>67.816666666666649</v>
      </c>
      <c r="F79" s="279">
        <v>66.783333333333331</v>
      </c>
      <c r="G79" s="279">
        <v>65.416666666666657</v>
      </c>
      <c r="H79" s="279">
        <v>70.21666666666664</v>
      </c>
      <c r="I79" s="279">
        <v>71.583333333333314</v>
      </c>
      <c r="J79" s="279">
        <v>72.616666666666632</v>
      </c>
      <c r="K79" s="277">
        <v>70.55</v>
      </c>
      <c r="L79" s="277">
        <v>68.150000000000006</v>
      </c>
      <c r="M79" s="277">
        <v>26.443059999999999</v>
      </c>
    </row>
    <row r="80" spans="1:13" s="16" customFormat="1">
      <c r="A80" s="268">
        <v>70</v>
      </c>
      <c r="B80" s="277" t="s">
        <v>72</v>
      </c>
      <c r="C80" s="278">
        <v>13162.5</v>
      </c>
      <c r="D80" s="279">
        <v>13210.25</v>
      </c>
      <c r="E80" s="279">
        <v>12980.5</v>
      </c>
      <c r="F80" s="279">
        <v>12798.5</v>
      </c>
      <c r="G80" s="279">
        <v>12568.75</v>
      </c>
      <c r="H80" s="279">
        <v>13392.25</v>
      </c>
      <c r="I80" s="279">
        <v>13622</v>
      </c>
      <c r="J80" s="279">
        <v>13804</v>
      </c>
      <c r="K80" s="277">
        <v>13440</v>
      </c>
      <c r="L80" s="277">
        <v>13028.25</v>
      </c>
      <c r="M80" s="277">
        <v>0.47985</v>
      </c>
    </row>
    <row r="81" spans="1:13" s="16" customFormat="1">
      <c r="A81" s="268">
        <v>71</v>
      </c>
      <c r="B81" s="277" t="s">
        <v>74</v>
      </c>
      <c r="C81" s="278">
        <v>464.2</v>
      </c>
      <c r="D81" s="279">
        <v>460.2</v>
      </c>
      <c r="E81" s="279">
        <v>439.4</v>
      </c>
      <c r="F81" s="279">
        <v>414.59999999999997</v>
      </c>
      <c r="G81" s="279">
        <v>393.79999999999995</v>
      </c>
      <c r="H81" s="279">
        <v>485</v>
      </c>
      <c r="I81" s="279">
        <v>505.80000000000007</v>
      </c>
      <c r="J81" s="279">
        <v>530.6</v>
      </c>
      <c r="K81" s="277">
        <v>481</v>
      </c>
      <c r="L81" s="277">
        <v>435.4</v>
      </c>
      <c r="M81" s="277">
        <v>491.45472999999998</v>
      </c>
    </row>
    <row r="82" spans="1:13" s="16" customFormat="1">
      <c r="A82" s="268">
        <v>72</v>
      </c>
      <c r="B82" s="277" t="s">
        <v>328</v>
      </c>
      <c r="C82" s="278">
        <v>144.1</v>
      </c>
      <c r="D82" s="279">
        <v>141.73333333333335</v>
      </c>
      <c r="E82" s="279">
        <v>136.4666666666667</v>
      </c>
      <c r="F82" s="279">
        <v>128.83333333333334</v>
      </c>
      <c r="G82" s="279">
        <v>123.56666666666669</v>
      </c>
      <c r="H82" s="279">
        <v>149.3666666666667</v>
      </c>
      <c r="I82" s="279">
        <v>154.63333333333335</v>
      </c>
      <c r="J82" s="279">
        <v>162.26666666666671</v>
      </c>
      <c r="K82" s="277">
        <v>147</v>
      </c>
      <c r="L82" s="277">
        <v>134.1</v>
      </c>
      <c r="M82" s="277">
        <v>9.7030600000000007</v>
      </c>
    </row>
    <row r="83" spans="1:13" s="16" customFormat="1">
      <c r="A83" s="268">
        <v>73</v>
      </c>
      <c r="B83" s="277" t="s">
        <v>75</v>
      </c>
      <c r="C83" s="278">
        <v>3880.4</v>
      </c>
      <c r="D83" s="279">
        <v>3921.7999999999997</v>
      </c>
      <c r="E83" s="279">
        <v>3833.5999999999995</v>
      </c>
      <c r="F83" s="279">
        <v>3786.7999999999997</v>
      </c>
      <c r="G83" s="279">
        <v>3698.5999999999995</v>
      </c>
      <c r="H83" s="279">
        <v>3968.5999999999995</v>
      </c>
      <c r="I83" s="279">
        <v>4056.7999999999993</v>
      </c>
      <c r="J83" s="279">
        <v>4103.5999999999995</v>
      </c>
      <c r="K83" s="277">
        <v>4010</v>
      </c>
      <c r="L83" s="277">
        <v>3875</v>
      </c>
      <c r="M83" s="277">
        <v>18.806699999999999</v>
      </c>
    </row>
    <row r="84" spans="1:13" s="16" customFormat="1">
      <c r="A84" s="268">
        <v>74</v>
      </c>
      <c r="B84" s="277" t="s">
        <v>314</v>
      </c>
      <c r="C84" s="278">
        <v>519</v>
      </c>
      <c r="D84" s="279">
        <v>521.23333333333335</v>
      </c>
      <c r="E84" s="279">
        <v>510.76666666666665</v>
      </c>
      <c r="F84" s="279">
        <v>502.5333333333333</v>
      </c>
      <c r="G84" s="279">
        <v>492.06666666666661</v>
      </c>
      <c r="H84" s="279">
        <v>529.4666666666667</v>
      </c>
      <c r="I84" s="279">
        <v>539.93333333333339</v>
      </c>
      <c r="J84" s="279">
        <v>548.16666666666674</v>
      </c>
      <c r="K84" s="277">
        <v>531.70000000000005</v>
      </c>
      <c r="L84" s="277">
        <v>513</v>
      </c>
      <c r="M84" s="277">
        <v>3.0884800000000001</v>
      </c>
    </row>
    <row r="85" spans="1:13" s="16" customFormat="1">
      <c r="A85" s="268">
        <v>75</v>
      </c>
      <c r="B85" s="277" t="s">
        <v>323</v>
      </c>
      <c r="C85" s="278">
        <v>107.3</v>
      </c>
      <c r="D85" s="279">
        <v>107.8</v>
      </c>
      <c r="E85" s="279">
        <v>106.1</v>
      </c>
      <c r="F85" s="279">
        <v>104.89999999999999</v>
      </c>
      <c r="G85" s="279">
        <v>103.19999999999999</v>
      </c>
      <c r="H85" s="279">
        <v>109</v>
      </c>
      <c r="I85" s="279">
        <v>110.70000000000002</v>
      </c>
      <c r="J85" s="279">
        <v>111.9</v>
      </c>
      <c r="K85" s="277">
        <v>109.5</v>
      </c>
      <c r="L85" s="277">
        <v>106.6</v>
      </c>
      <c r="M85" s="277">
        <v>10.23949</v>
      </c>
    </row>
    <row r="86" spans="1:13" s="16" customFormat="1">
      <c r="A86" s="268">
        <v>76</v>
      </c>
      <c r="B86" s="277" t="s">
        <v>76</v>
      </c>
      <c r="C86" s="278">
        <v>364.85</v>
      </c>
      <c r="D86" s="279">
        <v>368.56666666666666</v>
      </c>
      <c r="E86" s="279">
        <v>359.5333333333333</v>
      </c>
      <c r="F86" s="279">
        <v>354.21666666666664</v>
      </c>
      <c r="G86" s="279">
        <v>345.18333333333328</v>
      </c>
      <c r="H86" s="279">
        <v>373.88333333333333</v>
      </c>
      <c r="I86" s="279">
        <v>382.91666666666674</v>
      </c>
      <c r="J86" s="279">
        <v>388.23333333333335</v>
      </c>
      <c r="K86" s="277">
        <v>377.6</v>
      </c>
      <c r="L86" s="277">
        <v>363.25</v>
      </c>
      <c r="M86" s="277">
        <v>35.120550000000001</v>
      </c>
    </row>
    <row r="87" spans="1:13" s="16" customFormat="1">
      <c r="A87" s="268">
        <v>77</v>
      </c>
      <c r="B87" s="277" t="s">
        <v>77</v>
      </c>
      <c r="C87" s="278">
        <v>104</v>
      </c>
      <c r="D87" s="279">
        <v>103.75</v>
      </c>
      <c r="E87" s="279">
        <v>103</v>
      </c>
      <c r="F87" s="279">
        <v>102</v>
      </c>
      <c r="G87" s="279">
        <v>101.25</v>
      </c>
      <c r="H87" s="279">
        <v>104.75</v>
      </c>
      <c r="I87" s="279">
        <v>105.5</v>
      </c>
      <c r="J87" s="279">
        <v>106.5</v>
      </c>
      <c r="K87" s="277">
        <v>104.5</v>
      </c>
      <c r="L87" s="277">
        <v>102.75</v>
      </c>
      <c r="M87" s="277">
        <v>68.250399999999999</v>
      </c>
    </row>
    <row r="88" spans="1:13" s="16" customFormat="1">
      <c r="A88" s="268">
        <v>78</v>
      </c>
      <c r="B88" s="277" t="s">
        <v>332</v>
      </c>
      <c r="C88" s="278">
        <v>370</v>
      </c>
      <c r="D88" s="279">
        <v>370.56666666666666</v>
      </c>
      <c r="E88" s="279">
        <v>364.43333333333334</v>
      </c>
      <c r="F88" s="279">
        <v>358.86666666666667</v>
      </c>
      <c r="G88" s="279">
        <v>352.73333333333335</v>
      </c>
      <c r="H88" s="279">
        <v>376.13333333333333</v>
      </c>
      <c r="I88" s="279">
        <v>382.26666666666665</v>
      </c>
      <c r="J88" s="279">
        <v>387.83333333333331</v>
      </c>
      <c r="K88" s="277">
        <v>376.7</v>
      </c>
      <c r="L88" s="277">
        <v>365</v>
      </c>
      <c r="M88" s="277">
        <v>2.6924600000000001</v>
      </c>
    </row>
    <row r="89" spans="1:13" s="16" customFormat="1">
      <c r="A89" s="268">
        <v>79</v>
      </c>
      <c r="B89" s="277" t="s">
        <v>333</v>
      </c>
      <c r="C89" s="278">
        <v>377.25</v>
      </c>
      <c r="D89" s="279">
        <v>380.83333333333331</v>
      </c>
      <c r="E89" s="279">
        <v>369.41666666666663</v>
      </c>
      <c r="F89" s="279">
        <v>361.58333333333331</v>
      </c>
      <c r="G89" s="279">
        <v>350.16666666666663</v>
      </c>
      <c r="H89" s="279">
        <v>388.66666666666663</v>
      </c>
      <c r="I89" s="279">
        <v>400.08333333333326</v>
      </c>
      <c r="J89" s="279">
        <v>407.91666666666663</v>
      </c>
      <c r="K89" s="277">
        <v>392.25</v>
      </c>
      <c r="L89" s="277">
        <v>373</v>
      </c>
      <c r="M89" s="277">
        <v>3.1331699999999998</v>
      </c>
    </row>
    <row r="90" spans="1:13" s="16" customFormat="1">
      <c r="A90" s="268">
        <v>80</v>
      </c>
      <c r="B90" s="277" t="s">
        <v>335</v>
      </c>
      <c r="C90" s="278">
        <v>233.1</v>
      </c>
      <c r="D90" s="279">
        <v>236.51666666666665</v>
      </c>
      <c r="E90" s="279">
        <v>228.18333333333331</v>
      </c>
      <c r="F90" s="279">
        <v>223.26666666666665</v>
      </c>
      <c r="G90" s="279">
        <v>214.93333333333331</v>
      </c>
      <c r="H90" s="279">
        <v>241.43333333333331</v>
      </c>
      <c r="I90" s="279">
        <v>249.76666666666668</v>
      </c>
      <c r="J90" s="279">
        <v>254.68333333333331</v>
      </c>
      <c r="K90" s="277">
        <v>244.85</v>
      </c>
      <c r="L90" s="277">
        <v>231.6</v>
      </c>
      <c r="M90" s="277">
        <v>24.585439999999998</v>
      </c>
    </row>
    <row r="91" spans="1:13" s="16" customFormat="1">
      <c r="A91" s="268">
        <v>81</v>
      </c>
      <c r="B91" s="277" t="s">
        <v>329</v>
      </c>
      <c r="C91" s="278">
        <v>445.3</v>
      </c>
      <c r="D91" s="279">
        <v>444.08333333333331</v>
      </c>
      <c r="E91" s="279">
        <v>424.26666666666665</v>
      </c>
      <c r="F91" s="279">
        <v>403.23333333333335</v>
      </c>
      <c r="G91" s="279">
        <v>383.41666666666669</v>
      </c>
      <c r="H91" s="279">
        <v>465.11666666666662</v>
      </c>
      <c r="I91" s="279">
        <v>484.93333333333334</v>
      </c>
      <c r="J91" s="279">
        <v>505.96666666666658</v>
      </c>
      <c r="K91" s="277">
        <v>463.9</v>
      </c>
      <c r="L91" s="277">
        <v>423.05</v>
      </c>
      <c r="M91" s="277">
        <v>5.6551499999999999</v>
      </c>
    </row>
    <row r="92" spans="1:13" s="16" customFormat="1">
      <c r="A92" s="268">
        <v>82</v>
      </c>
      <c r="B92" s="277" t="s">
        <v>78</v>
      </c>
      <c r="C92" s="278">
        <v>117.3</v>
      </c>
      <c r="D92" s="279">
        <v>117.60000000000001</v>
      </c>
      <c r="E92" s="279">
        <v>116.20000000000002</v>
      </c>
      <c r="F92" s="279">
        <v>115.10000000000001</v>
      </c>
      <c r="G92" s="279">
        <v>113.70000000000002</v>
      </c>
      <c r="H92" s="279">
        <v>118.70000000000002</v>
      </c>
      <c r="I92" s="279">
        <v>120.10000000000002</v>
      </c>
      <c r="J92" s="279">
        <v>121.20000000000002</v>
      </c>
      <c r="K92" s="277">
        <v>119</v>
      </c>
      <c r="L92" s="277">
        <v>116.5</v>
      </c>
      <c r="M92" s="277">
        <v>15.36045</v>
      </c>
    </row>
    <row r="93" spans="1:13" s="16" customFormat="1">
      <c r="A93" s="268">
        <v>83</v>
      </c>
      <c r="B93" s="277" t="s">
        <v>330</v>
      </c>
      <c r="C93" s="278">
        <v>251.9</v>
      </c>
      <c r="D93" s="279">
        <v>252</v>
      </c>
      <c r="E93" s="279">
        <v>250.2</v>
      </c>
      <c r="F93" s="279">
        <v>248.5</v>
      </c>
      <c r="G93" s="279">
        <v>246.7</v>
      </c>
      <c r="H93" s="279">
        <v>253.7</v>
      </c>
      <c r="I93" s="279">
        <v>255.5</v>
      </c>
      <c r="J93" s="279">
        <v>257.2</v>
      </c>
      <c r="K93" s="277">
        <v>253.8</v>
      </c>
      <c r="L93" s="277">
        <v>250.3</v>
      </c>
      <c r="M93" s="277">
        <v>3.8053499999999998</v>
      </c>
    </row>
    <row r="94" spans="1:13" s="16" customFormat="1">
      <c r="A94" s="268">
        <v>84</v>
      </c>
      <c r="B94" s="277" t="s">
        <v>338</v>
      </c>
      <c r="C94" s="278">
        <v>317.85000000000002</v>
      </c>
      <c r="D94" s="279">
        <v>318.93333333333334</v>
      </c>
      <c r="E94" s="279">
        <v>313.01666666666665</v>
      </c>
      <c r="F94" s="279">
        <v>308.18333333333334</v>
      </c>
      <c r="G94" s="279">
        <v>302.26666666666665</v>
      </c>
      <c r="H94" s="279">
        <v>323.76666666666665</v>
      </c>
      <c r="I94" s="279">
        <v>329.68333333333328</v>
      </c>
      <c r="J94" s="279">
        <v>334.51666666666665</v>
      </c>
      <c r="K94" s="277">
        <v>324.85000000000002</v>
      </c>
      <c r="L94" s="277">
        <v>314.10000000000002</v>
      </c>
      <c r="M94" s="277">
        <v>16.116340000000001</v>
      </c>
    </row>
    <row r="95" spans="1:13" s="16" customFormat="1">
      <c r="A95" s="268">
        <v>85</v>
      </c>
      <c r="B95" s="277" t="s">
        <v>336</v>
      </c>
      <c r="C95" s="278">
        <v>858.95</v>
      </c>
      <c r="D95" s="279">
        <v>868.30000000000007</v>
      </c>
      <c r="E95" s="279">
        <v>845.65000000000009</v>
      </c>
      <c r="F95" s="279">
        <v>832.35</v>
      </c>
      <c r="G95" s="279">
        <v>809.7</v>
      </c>
      <c r="H95" s="279">
        <v>881.60000000000014</v>
      </c>
      <c r="I95" s="279">
        <v>904.25</v>
      </c>
      <c r="J95" s="279">
        <v>917.55000000000018</v>
      </c>
      <c r="K95" s="277">
        <v>890.95</v>
      </c>
      <c r="L95" s="277">
        <v>855</v>
      </c>
      <c r="M95" s="277">
        <v>1.1832400000000001</v>
      </c>
    </row>
    <row r="96" spans="1:13" s="16" customFormat="1">
      <c r="A96" s="268">
        <v>86</v>
      </c>
      <c r="B96" s="277" t="s">
        <v>337</v>
      </c>
      <c r="C96" s="278">
        <v>18.350000000000001</v>
      </c>
      <c r="D96" s="279">
        <v>18.816666666666666</v>
      </c>
      <c r="E96" s="279">
        <v>17.733333333333334</v>
      </c>
      <c r="F96" s="279">
        <v>17.116666666666667</v>
      </c>
      <c r="G96" s="279">
        <v>16.033333333333335</v>
      </c>
      <c r="H96" s="279">
        <v>19.433333333333334</v>
      </c>
      <c r="I96" s="279">
        <v>20.516666666666669</v>
      </c>
      <c r="J96" s="279">
        <v>21.133333333333333</v>
      </c>
      <c r="K96" s="277">
        <v>19.899999999999999</v>
      </c>
      <c r="L96" s="277">
        <v>18.2</v>
      </c>
      <c r="M96" s="277">
        <v>65.903090000000006</v>
      </c>
    </row>
    <row r="97" spans="1:13" s="16" customFormat="1">
      <c r="A97" s="268">
        <v>87</v>
      </c>
      <c r="B97" s="277" t="s">
        <v>339</v>
      </c>
      <c r="C97" s="278">
        <v>128.4</v>
      </c>
      <c r="D97" s="279">
        <v>129.35</v>
      </c>
      <c r="E97" s="279">
        <v>127.19999999999999</v>
      </c>
      <c r="F97" s="279">
        <v>126</v>
      </c>
      <c r="G97" s="279">
        <v>123.85</v>
      </c>
      <c r="H97" s="279">
        <v>130.54999999999998</v>
      </c>
      <c r="I97" s="279">
        <v>132.70000000000002</v>
      </c>
      <c r="J97" s="279">
        <v>133.89999999999998</v>
      </c>
      <c r="K97" s="277">
        <v>131.5</v>
      </c>
      <c r="L97" s="277">
        <v>128.15</v>
      </c>
      <c r="M97" s="277">
        <v>2.0237500000000002</v>
      </c>
    </row>
    <row r="98" spans="1:13" s="16" customFormat="1">
      <c r="A98" s="268">
        <v>88</v>
      </c>
      <c r="B98" s="277" t="s">
        <v>340</v>
      </c>
      <c r="C98" s="278">
        <v>2255.6999999999998</v>
      </c>
      <c r="D98" s="279">
        <v>2253.2333333333331</v>
      </c>
      <c r="E98" s="279">
        <v>2207.4666666666662</v>
      </c>
      <c r="F98" s="279">
        <v>2159.2333333333331</v>
      </c>
      <c r="G98" s="279">
        <v>2113.4666666666662</v>
      </c>
      <c r="H98" s="279">
        <v>2301.4666666666662</v>
      </c>
      <c r="I98" s="279">
        <v>2347.2333333333336</v>
      </c>
      <c r="J98" s="279">
        <v>2395.4666666666662</v>
      </c>
      <c r="K98" s="277">
        <v>2299</v>
      </c>
      <c r="L98" s="277">
        <v>2205</v>
      </c>
      <c r="M98" s="277">
        <v>5.4670000000000003E-2</v>
      </c>
    </row>
    <row r="99" spans="1:13" s="16" customFormat="1">
      <c r="A99" s="268">
        <v>89</v>
      </c>
      <c r="B99" s="277" t="s">
        <v>81</v>
      </c>
      <c r="C99" s="278">
        <v>590.04999999999995</v>
      </c>
      <c r="D99" s="279">
        <v>595.18333333333339</v>
      </c>
      <c r="E99" s="279">
        <v>580.76666666666677</v>
      </c>
      <c r="F99" s="279">
        <v>571.48333333333335</v>
      </c>
      <c r="G99" s="279">
        <v>557.06666666666672</v>
      </c>
      <c r="H99" s="279">
        <v>604.46666666666681</v>
      </c>
      <c r="I99" s="279">
        <v>618.88333333333333</v>
      </c>
      <c r="J99" s="279">
        <v>628.16666666666686</v>
      </c>
      <c r="K99" s="277">
        <v>609.6</v>
      </c>
      <c r="L99" s="277">
        <v>585.9</v>
      </c>
      <c r="M99" s="277">
        <v>4.1327600000000002</v>
      </c>
    </row>
    <row r="100" spans="1:13" s="16" customFormat="1">
      <c r="A100" s="268">
        <v>90</v>
      </c>
      <c r="B100" s="277" t="s">
        <v>334</v>
      </c>
      <c r="C100" s="278">
        <v>168.95</v>
      </c>
      <c r="D100" s="279">
        <v>175.28333333333333</v>
      </c>
      <c r="E100" s="279">
        <v>160.66666666666666</v>
      </c>
      <c r="F100" s="279">
        <v>152.38333333333333</v>
      </c>
      <c r="G100" s="279">
        <v>137.76666666666665</v>
      </c>
      <c r="H100" s="279">
        <v>183.56666666666666</v>
      </c>
      <c r="I100" s="279">
        <v>198.18333333333334</v>
      </c>
      <c r="J100" s="279">
        <v>206.46666666666667</v>
      </c>
      <c r="K100" s="277">
        <v>189.9</v>
      </c>
      <c r="L100" s="277">
        <v>167</v>
      </c>
      <c r="M100" s="277">
        <v>1.88191</v>
      </c>
    </row>
    <row r="101" spans="1:13">
      <c r="A101" s="268">
        <v>91</v>
      </c>
      <c r="B101" s="277" t="s">
        <v>341</v>
      </c>
      <c r="C101" s="278">
        <v>129.85</v>
      </c>
      <c r="D101" s="279">
        <v>130.4</v>
      </c>
      <c r="E101" s="279">
        <v>128.95000000000002</v>
      </c>
      <c r="F101" s="279">
        <v>128.05000000000001</v>
      </c>
      <c r="G101" s="279">
        <v>126.60000000000002</v>
      </c>
      <c r="H101" s="279">
        <v>131.30000000000001</v>
      </c>
      <c r="I101" s="279">
        <v>132.75</v>
      </c>
      <c r="J101" s="279">
        <v>133.65</v>
      </c>
      <c r="K101" s="277">
        <v>131.85</v>
      </c>
      <c r="L101" s="277">
        <v>129.5</v>
      </c>
      <c r="M101" s="277">
        <v>1.09653</v>
      </c>
    </row>
    <row r="102" spans="1:13">
      <c r="A102" s="268">
        <v>92</v>
      </c>
      <c r="B102" s="277" t="s">
        <v>342</v>
      </c>
      <c r="C102" s="278">
        <v>157.30000000000001</v>
      </c>
      <c r="D102" s="279">
        <v>156.96666666666667</v>
      </c>
      <c r="E102" s="279">
        <v>154.03333333333333</v>
      </c>
      <c r="F102" s="279">
        <v>150.76666666666665</v>
      </c>
      <c r="G102" s="279">
        <v>147.83333333333331</v>
      </c>
      <c r="H102" s="279">
        <v>160.23333333333335</v>
      </c>
      <c r="I102" s="279">
        <v>163.16666666666669</v>
      </c>
      <c r="J102" s="279">
        <v>166.43333333333337</v>
      </c>
      <c r="K102" s="277">
        <v>159.9</v>
      </c>
      <c r="L102" s="277">
        <v>153.69999999999999</v>
      </c>
      <c r="M102" s="277">
        <v>21.490559999999999</v>
      </c>
    </row>
    <row r="103" spans="1:13">
      <c r="A103" s="268">
        <v>93</v>
      </c>
      <c r="B103" s="277" t="s">
        <v>343</v>
      </c>
      <c r="C103" s="278">
        <v>88.85</v>
      </c>
      <c r="D103" s="279">
        <v>87.583333333333329</v>
      </c>
      <c r="E103" s="279">
        <v>83.36666666666666</v>
      </c>
      <c r="F103" s="279">
        <v>77.883333333333326</v>
      </c>
      <c r="G103" s="279">
        <v>73.666666666666657</v>
      </c>
      <c r="H103" s="279">
        <v>93.066666666666663</v>
      </c>
      <c r="I103" s="279">
        <v>97.283333333333331</v>
      </c>
      <c r="J103" s="279">
        <v>102.76666666666667</v>
      </c>
      <c r="K103" s="277">
        <v>91.8</v>
      </c>
      <c r="L103" s="277">
        <v>82.1</v>
      </c>
      <c r="M103" s="277">
        <v>81.018420000000006</v>
      </c>
    </row>
    <row r="104" spans="1:13">
      <c r="A104" s="268">
        <v>94</v>
      </c>
      <c r="B104" s="277" t="s">
        <v>82</v>
      </c>
      <c r="C104" s="278">
        <v>212.55</v>
      </c>
      <c r="D104" s="279">
        <v>214.86666666666667</v>
      </c>
      <c r="E104" s="279">
        <v>209.23333333333335</v>
      </c>
      <c r="F104" s="279">
        <v>205.91666666666669</v>
      </c>
      <c r="G104" s="279">
        <v>200.28333333333336</v>
      </c>
      <c r="H104" s="279">
        <v>218.18333333333334</v>
      </c>
      <c r="I104" s="279">
        <v>223.81666666666666</v>
      </c>
      <c r="J104" s="279">
        <v>227.13333333333333</v>
      </c>
      <c r="K104" s="277">
        <v>220.5</v>
      </c>
      <c r="L104" s="277">
        <v>211.55</v>
      </c>
      <c r="M104" s="277">
        <v>106.86516</v>
      </c>
    </row>
    <row r="105" spans="1:13">
      <c r="A105" s="268">
        <v>95</v>
      </c>
      <c r="B105" s="277" t="s">
        <v>344</v>
      </c>
      <c r="C105" s="278">
        <v>340.8</v>
      </c>
      <c r="D105" s="279">
        <v>339.08333333333331</v>
      </c>
      <c r="E105" s="279">
        <v>336.16666666666663</v>
      </c>
      <c r="F105" s="279">
        <v>331.5333333333333</v>
      </c>
      <c r="G105" s="279">
        <v>328.61666666666662</v>
      </c>
      <c r="H105" s="279">
        <v>343.71666666666664</v>
      </c>
      <c r="I105" s="279">
        <v>346.63333333333327</v>
      </c>
      <c r="J105" s="279">
        <v>351.26666666666665</v>
      </c>
      <c r="K105" s="277">
        <v>342</v>
      </c>
      <c r="L105" s="277">
        <v>334.45</v>
      </c>
      <c r="M105" s="277">
        <v>0.33615</v>
      </c>
    </row>
    <row r="106" spans="1:13">
      <c r="A106" s="268">
        <v>96</v>
      </c>
      <c r="B106" s="277" t="s">
        <v>83</v>
      </c>
      <c r="C106" s="278">
        <v>662.3</v>
      </c>
      <c r="D106" s="279">
        <v>668.13333333333333</v>
      </c>
      <c r="E106" s="279">
        <v>654.16666666666663</v>
      </c>
      <c r="F106" s="279">
        <v>646.0333333333333</v>
      </c>
      <c r="G106" s="279">
        <v>632.06666666666661</v>
      </c>
      <c r="H106" s="279">
        <v>676.26666666666665</v>
      </c>
      <c r="I106" s="279">
        <v>690.23333333333335</v>
      </c>
      <c r="J106" s="279">
        <v>698.36666666666667</v>
      </c>
      <c r="K106" s="277">
        <v>682.1</v>
      </c>
      <c r="L106" s="277">
        <v>660</v>
      </c>
      <c r="M106" s="277">
        <v>43.1496</v>
      </c>
    </row>
    <row r="107" spans="1:13">
      <c r="A107" s="268">
        <v>97</v>
      </c>
      <c r="B107" s="277" t="s">
        <v>84</v>
      </c>
      <c r="C107" s="278">
        <v>133.1</v>
      </c>
      <c r="D107" s="279">
        <v>133.20000000000002</v>
      </c>
      <c r="E107" s="279">
        <v>131.90000000000003</v>
      </c>
      <c r="F107" s="279">
        <v>130.70000000000002</v>
      </c>
      <c r="G107" s="279">
        <v>129.40000000000003</v>
      </c>
      <c r="H107" s="279">
        <v>134.40000000000003</v>
      </c>
      <c r="I107" s="279">
        <v>135.70000000000005</v>
      </c>
      <c r="J107" s="279">
        <v>136.90000000000003</v>
      </c>
      <c r="K107" s="277">
        <v>134.5</v>
      </c>
      <c r="L107" s="277">
        <v>132</v>
      </c>
      <c r="M107" s="277">
        <v>103.75599</v>
      </c>
    </row>
    <row r="108" spans="1:13">
      <c r="A108" s="268">
        <v>98</v>
      </c>
      <c r="B108" s="285" t="s">
        <v>345</v>
      </c>
      <c r="C108" s="278">
        <v>334.85</v>
      </c>
      <c r="D108" s="279">
        <v>333.98333333333335</v>
      </c>
      <c r="E108" s="279">
        <v>331.11666666666667</v>
      </c>
      <c r="F108" s="279">
        <v>327.38333333333333</v>
      </c>
      <c r="G108" s="279">
        <v>324.51666666666665</v>
      </c>
      <c r="H108" s="279">
        <v>337.7166666666667</v>
      </c>
      <c r="I108" s="279">
        <v>340.58333333333337</v>
      </c>
      <c r="J108" s="279">
        <v>344.31666666666672</v>
      </c>
      <c r="K108" s="277">
        <v>336.85</v>
      </c>
      <c r="L108" s="277">
        <v>330.25</v>
      </c>
      <c r="M108" s="277">
        <v>3.9897300000000002</v>
      </c>
    </row>
    <row r="109" spans="1:13">
      <c r="A109" s="268">
        <v>99</v>
      </c>
      <c r="B109" s="277" t="s">
        <v>85</v>
      </c>
      <c r="C109" s="278">
        <v>1413.65</v>
      </c>
      <c r="D109" s="279">
        <v>1425.9333333333334</v>
      </c>
      <c r="E109" s="279">
        <v>1395.9666666666667</v>
      </c>
      <c r="F109" s="279">
        <v>1378.2833333333333</v>
      </c>
      <c r="G109" s="279">
        <v>1348.3166666666666</v>
      </c>
      <c r="H109" s="279">
        <v>1443.6166666666668</v>
      </c>
      <c r="I109" s="279">
        <v>1473.5833333333335</v>
      </c>
      <c r="J109" s="279">
        <v>1491.2666666666669</v>
      </c>
      <c r="K109" s="277">
        <v>1455.9</v>
      </c>
      <c r="L109" s="277">
        <v>1408.25</v>
      </c>
      <c r="M109" s="277">
        <v>11.811299999999999</v>
      </c>
    </row>
    <row r="110" spans="1:13">
      <c r="A110" s="268">
        <v>100</v>
      </c>
      <c r="B110" s="277" t="s">
        <v>86</v>
      </c>
      <c r="C110" s="278">
        <v>456.95</v>
      </c>
      <c r="D110" s="279">
        <v>456.61666666666662</v>
      </c>
      <c r="E110" s="279">
        <v>447.33333333333326</v>
      </c>
      <c r="F110" s="279">
        <v>437.71666666666664</v>
      </c>
      <c r="G110" s="279">
        <v>428.43333333333328</v>
      </c>
      <c r="H110" s="279">
        <v>466.23333333333323</v>
      </c>
      <c r="I110" s="279">
        <v>475.51666666666665</v>
      </c>
      <c r="J110" s="279">
        <v>485.13333333333321</v>
      </c>
      <c r="K110" s="277">
        <v>465.9</v>
      </c>
      <c r="L110" s="277">
        <v>447</v>
      </c>
      <c r="M110" s="277">
        <v>43.776589999999999</v>
      </c>
    </row>
    <row r="111" spans="1:13">
      <c r="A111" s="268">
        <v>101</v>
      </c>
      <c r="B111" s="277" t="s">
        <v>236</v>
      </c>
      <c r="C111" s="278">
        <v>806.9</v>
      </c>
      <c r="D111" s="279">
        <v>810.4</v>
      </c>
      <c r="E111" s="279">
        <v>798.05</v>
      </c>
      <c r="F111" s="279">
        <v>789.19999999999993</v>
      </c>
      <c r="G111" s="279">
        <v>776.84999999999991</v>
      </c>
      <c r="H111" s="279">
        <v>819.25</v>
      </c>
      <c r="I111" s="279">
        <v>831.60000000000014</v>
      </c>
      <c r="J111" s="279">
        <v>840.45</v>
      </c>
      <c r="K111" s="277">
        <v>822.75</v>
      </c>
      <c r="L111" s="277">
        <v>801.55</v>
      </c>
      <c r="M111" s="277">
        <v>6.8883599999999996</v>
      </c>
    </row>
    <row r="112" spans="1:13">
      <c r="A112" s="268">
        <v>102</v>
      </c>
      <c r="B112" s="277" t="s">
        <v>346</v>
      </c>
      <c r="C112" s="278">
        <v>588.35</v>
      </c>
      <c r="D112" s="279">
        <v>579.36666666666667</v>
      </c>
      <c r="E112" s="279">
        <v>570.38333333333333</v>
      </c>
      <c r="F112" s="279">
        <v>552.41666666666663</v>
      </c>
      <c r="G112" s="279">
        <v>543.43333333333328</v>
      </c>
      <c r="H112" s="279">
        <v>597.33333333333337</v>
      </c>
      <c r="I112" s="279">
        <v>606.31666666666672</v>
      </c>
      <c r="J112" s="279">
        <v>624.28333333333342</v>
      </c>
      <c r="K112" s="277">
        <v>588.35</v>
      </c>
      <c r="L112" s="277">
        <v>561.4</v>
      </c>
      <c r="M112" s="277">
        <v>0.90439999999999998</v>
      </c>
    </row>
    <row r="113" spans="1:13">
      <c r="A113" s="268">
        <v>103</v>
      </c>
      <c r="B113" s="277" t="s">
        <v>331</v>
      </c>
      <c r="C113" s="278">
        <v>1710.55</v>
      </c>
      <c r="D113" s="279">
        <v>1719.5166666666667</v>
      </c>
      <c r="E113" s="279">
        <v>1691.0833333333333</v>
      </c>
      <c r="F113" s="279">
        <v>1671.6166666666666</v>
      </c>
      <c r="G113" s="279">
        <v>1643.1833333333332</v>
      </c>
      <c r="H113" s="279">
        <v>1738.9833333333333</v>
      </c>
      <c r="I113" s="279">
        <v>1767.4166666666667</v>
      </c>
      <c r="J113" s="279">
        <v>1786.8833333333334</v>
      </c>
      <c r="K113" s="277">
        <v>1747.95</v>
      </c>
      <c r="L113" s="277">
        <v>1700.05</v>
      </c>
      <c r="M113" s="277">
        <v>0.51998</v>
      </c>
    </row>
    <row r="114" spans="1:13">
      <c r="A114" s="268">
        <v>104</v>
      </c>
      <c r="B114" s="277" t="s">
        <v>237</v>
      </c>
      <c r="C114" s="278">
        <v>243.1</v>
      </c>
      <c r="D114" s="279">
        <v>246.68333333333331</v>
      </c>
      <c r="E114" s="279">
        <v>238.51666666666662</v>
      </c>
      <c r="F114" s="279">
        <v>233.93333333333331</v>
      </c>
      <c r="G114" s="279">
        <v>225.76666666666662</v>
      </c>
      <c r="H114" s="279">
        <v>251.26666666666662</v>
      </c>
      <c r="I114" s="279">
        <v>259.43333333333328</v>
      </c>
      <c r="J114" s="279">
        <v>264.01666666666665</v>
      </c>
      <c r="K114" s="277">
        <v>254.85</v>
      </c>
      <c r="L114" s="277">
        <v>242.1</v>
      </c>
      <c r="M114" s="277">
        <v>5.6432200000000003</v>
      </c>
    </row>
    <row r="115" spans="1:13">
      <c r="A115" s="268">
        <v>105</v>
      </c>
      <c r="B115" s="277" t="s">
        <v>235</v>
      </c>
      <c r="C115" s="278">
        <v>126</v>
      </c>
      <c r="D115" s="279">
        <v>125.60000000000001</v>
      </c>
      <c r="E115" s="279">
        <v>124.65000000000002</v>
      </c>
      <c r="F115" s="279">
        <v>123.30000000000001</v>
      </c>
      <c r="G115" s="279">
        <v>122.35000000000002</v>
      </c>
      <c r="H115" s="279">
        <v>126.95000000000002</v>
      </c>
      <c r="I115" s="279">
        <v>127.9</v>
      </c>
      <c r="J115" s="279">
        <v>129.25</v>
      </c>
      <c r="K115" s="277">
        <v>126.55</v>
      </c>
      <c r="L115" s="277">
        <v>124.25</v>
      </c>
      <c r="M115" s="277">
        <v>41.187150000000003</v>
      </c>
    </row>
    <row r="116" spans="1:13">
      <c r="A116" s="268">
        <v>106</v>
      </c>
      <c r="B116" s="277" t="s">
        <v>87</v>
      </c>
      <c r="C116" s="278">
        <v>388.3</v>
      </c>
      <c r="D116" s="279">
        <v>391.34999999999997</v>
      </c>
      <c r="E116" s="279">
        <v>383.44999999999993</v>
      </c>
      <c r="F116" s="279">
        <v>378.59999999999997</v>
      </c>
      <c r="G116" s="279">
        <v>370.69999999999993</v>
      </c>
      <c r="H116" s="279">
        <v>396.19999999999993</v>
      </c>
      <c r="I116" s="279">
        <v>404.09999999999991</v>
      </c>
      <c r="J116" s="279">
        <v>408.94999999999993</v>
      </c>
      <c r="K116" s="277">
        <v>399.25</v>
      </c>
      <c r="L116" s="277">
        <v>386.5</v>
      </c>
      <c r="M116" s="277">
        <v>14.88683</v>
      </c>
    </row>
    <row r="117" spans="1:13">
      <c r="A117" s="268">
        <v>107</v>
      </c>
      <c r="B117" s="277" t="s">
        <v>347</v>
      </c>
      <c r="C117" s="278">
        <v>299.85000000000002</v>
      </c>
      <c r="D117" s="279">
        <v>300.68333333333334</v>
      </c>
      <c r="E117" s="279">
        <v>297.26666666666665</v>
      </c>
      <c r="F117" s="279">
        <v>294.68333333333334</v>
      </c>
      <c r="G117" s="279">
        <v>291.26666666666665</v>
      </c>
      <c r="H117" s="279">
        <v>303.26666666666665</v>
      </c>
      <c r="I117" s="279">
        <v>306.68333333333328</v>
      </c>
      <c r="J117" s="279">
        <v>309.26666666666665</v>
      </c>
      <c r="K117" s="277">
        <v>304.10000000000002</v>
      </c>
      <c r="L117" s="277">
        <v>298.10000000000002</v>
      </c>
      <c r="M117" s="277">
        <v>5.5227399999999998</v>
      </c>
    </row>
    <row r="118" spans="1:13">
      <c r="A118" s="268">
        <v>108</v>
      </c>
      <c r="B118" s="277" t="s">
        <v>88</v>
      </c>
      <c r="C118" s="278">
        <v>491.65</v>
      </c>
      <c r="D118" s="279">
        <v>494.93333333333334</v>
      </c>
      <c r="E118" s="279">
        <v>487.16666666666669</v>
      </c>
      <c r="F118" s="279">
        <v>482.68333333333334</v>
      </c>
      <c r="G118" s="279">
        <v>474.91666666666669</v>
      </c>
      <c r="H118" s="279">
        <v>499.41666666666669</v>
      </c>
      <c r="I118" s="279">
        <v>507.18333333333334</v>
      </c>
      <c r="J118" s="279">
        <v>511.66666666666669</v>
      </c>
      <c r="K118" s="277">
        <v>502.7</v>
      </c>
      <c r="L118" s="277">
        <v>490.45</v>
      </c>
      <c r="M118" s="277">
        <v>33.280430000000003</v>
      </c>
    </row>
    <row r="119" spans="1:13">
      <c r="A119" s="268">
        <v>109</v>
      </c>
      <c r="B119" s="277" t="s">
        <v>238</v>
      </c>
      <c r="C119" s="278">
        <v>702.6</v>
      </c>
      <c r="D119" s="279">
        <v>708.01666666666677</v>
      </c>
      <c r="E119" s="279">
        <v>688.03333333333353</v>
      </c>
      <c r="F119" s="279">
        <v>673.46666666666681</v>
      </c>
      <c r="G119" s="279">
        <v>653.48333333333358</v>
      </c>
      <c r="H119" s="279">
        <v>722.58333333333348</v>
      </c>
      <c r="I119" s="279">
        <v>742.56666666666683</v>
      </c>
      <c r="J119" s="279">
        <v>757.13333333333344</v>
      </c>
      <c r="K119" s="277">
        <v>728</v>
      </c>
      <c r="L119" s="277">
        <v>693.45</v>
      </c>
      <c r="M119" s="277">
        <v>2.0824799999999999</v>
      </c>
    </row>
    <row r="120" spans="1:13">
      <c r="A120" s="268">
        <v>110</v>
      </c>
      <c r="B120" s="277" t="s">
        <v>348</v>
      </c>
      <c r="C120" s="278">
        <v>77.650000000000006</v>
      </c>
      <c r="D120" s="279">
        <v>77.88333333333334</v>
      </c>
      <c r="E120" s="279">
        <v>77.01666666666668</v>
      </c>
      <c r="F120" s="279">
        <v>76.38333333333334</v>
      </c>
      <c r="G120" s="279">
        <v>75.51666666666668</v>
      </c>
      <c r="H120" s="279">
        <v>78.51666666666668</v>
      </c>
      <c r="I120" s="279">
        <v>79.383333333333326</v>
      </c>
      <c r="J120" s="279">
        <v>80.01666666666668</v>
      </c>
      <c r="K120" s="277">
        <v>78.75</v>
      </c>
      <c r="L120" s="277">
        <v>77.25</v>
      </c>
      <c r="M120" s="277">
        <v>1.5391300000000001</v>
      </c>
    </row>
    <row r="121" spans="1:13">
      <c r="A121" s="268">
        <v>111</v>
      </c>
      <c r="B121" s="277" t="s">
        <v>355</v>
      </c>
      <c r="C121" s="278">
        <v>280.60000000000002</v>
      </c>
      <c r="D121" s="279">
        <v>283.05</v>
      </c>
      <c r="E121" s="279">
        <v>276.8</v>
      </c>
      <c r="F121" s="279">
        <v>273</v>
      </c>
      <c r="G121" s="279">
        <v>266.75</v>
      </c>
      <c r="H121" s="279">
        <v>286.85000000000002</v>
      </c>
      <c r="I121" s="279">
        <v>293.10000000000002</v>
      </c>
      <c r="J121" s="279">
        <v>296.90000000000003</v>
      </c>
      <c r="K121" s="277">
        <v>289.3</v>
      </c>
      <c r="L121" s="277">
        <v>279.25</v>
      </c>
      <c r="M121" s="277">
        <v>7.7506399999999998</v>
      </c>
    </row>
    <row r="122" spans="1:13">
      <c r="A122" s="268">
        <v>112</v>
      </c>
      <c r="B122" s="277" t="s">
        <v>356</v>
      </c>
      <c r="C122" s="278">
        <v>179.3</v>
      </c>
      <c r="D122" s="279">
        <v>179.55000000000004</v>
      </c>
      <c r="E122" s="279">
        <v>176.70000000000007</v>
      </c>
      <c r="F122" s="279">
        <v>174.10000000000002</v>
      </c>
      <c r="G122" s="279">
        <v>171.25000000000006</v>
      </c>
      <c r="H122" s="279">
        <v>182.15000000000009</v>
      </c>
      <c r="I122" s="279">
        <v>185.00000000000006</v>
      </c>
      <c r="J122" s="279">
        <v>187.60000000000011</v>
      </c>
      <c r="K122" s="277">
        <v>182.4</v>
      </c>
      <c r="L122" s="277">
        <v>176.95</v>
      </c>
      <c r="M122" s="277">
        <v>7.8526800000000003</v>
      </c>
    </row>
    <row r="123" spans="1:13">
      <c r="A123" s="268">
        <v>113</v>
      </c>
      <c r="B123" s="277" t="s">
        <v>349</v>
      </c>
      <c r="C123" s="278">
        <v>82.4</v>
      </c>
      <c r="D123" s="279">
        <v>82.63333333333334</v>
      </c>
      <c r="E123" s="279">
        <v>81.76666666666668</v>
      </c>
      <c r="F123" s="279">
        <v>81.13333333333334</v>
      </c>
      <c r="G123" s="279">
        <v>80.26666666666668</v>
      </c>
      <c r="H123" s="279">
        <v>83.26666666666668</v>
      </c>
      <c r="I123" s="279">
        <v>84.133333333333326</v>
      </c>
      <c r="J123" s="279">
        <v>84.76666666666668</v>
      </c>
      <c r="K123" s="277">
        <v>83.5</v>
      </c>
      <c r="L123" s="277">
        <v>82</v>
      </c>
      <c r="M123" s="277">
        <v>13.61026</v>
      </c>
    </row>
    <row r="124" spans="1:13">
      <c r="A124" s="268">
        <v>114</v>
      </c>
      <c r="B124" s="277" t="s">
        <v>350</v>
      </c>
      <c r="C124" s="278">
        <v>336.25</v>
      </c>
      <c r="D124" s="279">
        <v>338.63333333333333</v>
      </c>
      <c r="E124" s="279">
        <v>328.76666666666665</v>
      </c>
      <c r="F124" s="279">
        <v>321.2833333333333</v>
      </c>
      <c r="G124" s="279">
        <v>311.41666666666663</v>
      </c>
      <c r="H124" s="279">
        <v>346.11666666666667</v>
      </c>
      <c r="I124" s="279">
        <v>355.98333333333335</v>
      </c>
      <c r="J124" s="279">
        <v>363.4666666666667</v>
      </c>
      <c r="K124" s="277">
        <v>348.5</v>
      </c>
      <c r="L124" s="277">
        <v>331.15</v>
      </c>
      <c r="M124" s="277">
        <v>3.0569799999999998</v>
      </c>
    </row>
    <row r="125" spans="1:13">
      <c r="A125" s="268">
        <v>115</v>
      </c>
      <c r="B125" s="277" t="s">
        <v>351</v>
      </c>
      <c r="C125" s="278">
        <v>534.4</v>
      </c>
      <c r="D125" s="279">
        <v>534.26666666666665</v>
      </c>
      <c r="E125" s="279">
        <v>524.63333333333333</v>
      </c>
      <c r="F125" s="279">
        <v>514.86666666666667</v>
      </c>
      <c r="G125" s="279">
        <v>505.23333333333335</v>
      </c>
      <c r="H125" s="279">
        <v>544.0333333333333</v>
      </c>
      <c r="I125" s="279">
        <v>553.66666666666652</v>
      </c>
      <c r="J125" s="279">
        <v>563.43333333333328</v>
      </c>
      <c r="K125" s="277">
        <v>543.9</v>
      </c>
      <c r="L125" s="277">
        <v>524.5</v>
      </c>
      <c r="M125" s="277">
        <v>7.2799899999999997</v>
      </c>
    </row>
    <row r="126" spans="1:13">
      <c r="A126" s="268">
        <v>116</v>
      </c>
      <c r="B126" s="277" t="s">
        <v>352</v>
      </c>
      <c r="C126" s="278">
        <v>89.95</v>
      </c>
      <c r="D126" s="279">
        <v>90.05</v>
      </c>
      <c r="E126" s="279">
        <v>89.1</v>
      </c>
      <c r="F126" s="279">
        <v>88.25</v>
      </c>
      <c r="G126" s="279">
        <v>87.3</v>
      </c>
      <c r="H126" s="279">
        <v>90.899999999999991</v>
      </c>
      <c r="I126" s="279">
        <v>91.850000000000009</v>
      </c>
      <c r="J126" s="279">
        <v>92.699999999999989</v>
      </c>
      <c r="K126" s="277">
        <v>91</v>
      </c>
      <c r="L126" s="277">
        <v>89.2</v>
      </c>
      <c r="M126" s="277">
        <v>12.014760000000001</v>
      </c>
    </row>
    <row r="127" spans="1:13">
      <c r="A127" s="268">
        <v>117</v>
      </c>
      <c r="B127" s="277" t="s">
        <v>354</v>
      </c>
      <c r="C127" s="278">
        <v>15.75</v>
      </c>
      <c r="D127" s="279">
        <v>15.5</v>
      </c>
      <c r="E127" s="279">
        <v>15.25</v>
      </c>
      <c r="F127" s="279">
        <v>14.75</v>
      </c>
      <c r="G127" s="279">
        <v>14.5</v>
      </c>
      <c r="H127" s="279">
        <v>16</v>
      </c>
      <c r="I127" s="279">
        <v>16.25</v>
      </c>
      <c r="J127" s="279">
        <v>16.75</v>
      </c>
      <c r="K127" s="277">
        <v>15.75</v>
      </c>
      <c r="L127" s="277">
        <v>15</v>
      </c>
      <c r="M127" s="277">
        <v>16.92033</v>
      </c>
    </row>
    <row r="128" spans="1:13">
      <c r="A128" s="268">
        <v>118</v>
      </c>
      <c r="B128" s="277" t="s">
        <v>90</v>
      </c>
      <c r="C128" s="278">
        <v>7.65</v>
      </c>
      <c r="D128" s="279">
        <v>7.6333333333333337</v>
      </c>
      <c r="E128" s="279">
        <v>7.5666666666666673</v>
      </c>
      <c r="F128" s="279">
        <v>7.4833333333333334</v>
      </c>
      <c r="G128" s="279">
        <v>7.416666666666667</v>
      </c>
      <c r="H128" s="279">
        <v>7.7166666666666677</v>
      </c>
      <c r="I128" s="279">
        <v>7.7833333333333341</v>
      </c>
      <c r="J128" s="279">
        <v>7.866666666666668</v>
      </c>
      <c r="K128" s="277">
        <v>7.7</v>
      </c>
      <c r="L128" s="277">
        <v>7.55</v>
      </c>
      <c r="M128" s="277">
        <v>27.06542</v>
      </c>
    </row>
    <row r="129" spans="1:13">
      <c r="A129" s="268">
        <v>119</v>
      </c>
      <c r="B129" s="277" t="s">
        <v>91</v>
      </c>
      <c r="C129" s="278">
        <v>2282.25</v>
      </c>
      <c r="D129" s="279">
        <v>2295.4166666666665</v>
      </c>
      <c r="E129" s="279">
        <v>2263.833333333333</v>
      </c>
      <c r="F129" s="279">
        <v>2245.4166666666665</v>
      </c>
      <c r="G129" s="279">
        <v>2213.833333333333</v>
      </c>
      <c r="H129" s="279">
        <v>2313.833333333333</v>
      </c>
      <c r="I129" s="279">
        <v>2345.4166666666661</v>
      </c>
      <c r="J129" s="279">
        <v>2363.833333333333</v>
      </c>
      <c r="K129" s="277">
        <v>2327</v>
      </c>
      <c r="L129" s="277">
        <v>2277</v>
      </c>
      <c r="M129" s="277">
        <v>5.4920400000000003</v>
      </c>
    </row>
    <row r="130" spans="1:13">
      <c r="A130" s="268">
        <v>120</v>
      </c>
      <c r="B130" s="277" t="s">
        <v>357</v>
      </c>
      <c r="C130" s="278">
        <v>7120.35</v>
      </c>
      <c r="D130" s="279">
        <v>7046.8</v>
      </c>
      <c r="E130" s="279">
        <v>6933.55</v>
      </c>
      <c r="F130" s="279">
        <v>6746.75</v>
      </c>
      <c r="G130" s="279">
        <v>6633.5</v>
      </c>
      <c r="H130" s="279">
        <v>7233.6</v>
      </c>
      <c r="I130" s="279">
        <v>7346.85</v>
      </c>
      <c r="J130" s="279">
        <v>7533.6500000000005</v>
      </c>
      <c r="K130" s="277">
        <v>7160.05</v>
      </c>
      <c r="L130" s="277">
        <v>6860</v>
      </c>
      <c r="M130" s="277">
        <v>1.11347</v>
      </c>
    </row>
    <row r="131" spans="1:13">
      <c r="A131" s="268">
        <v>121</v>
      </c>
      <c r="B131" s="277" t="s">
        <v>93</v>
      </c>
      <c r="C131" s="278">
        <v>143.30000000000001</v>
      </c>
      <c r="D131" s="279">
        <v>144.11666666666665</v>
      </c>
      <c r="E131" s="279">
        <v>140.8833333333333</v>
      </c>
      <c r="F131" s="279">
        <v>138.46666666666664</v>
      </c>
      <c r="G131" s="279">
        <v>135.23333333333329</v>
      </c>
      <c r="H131" s="279">
        <v>146.5333333333333</v>
      </c>
      <c r="I131" s="279">
        <v>149.76666666666665</v>
      </c>
      <c r="J131" s="279">
        <v>152.18333333333331</v>
      </c>
      <c r="K131" s="277">
        <v>147.35</v>
      </c>
      <c r="L131" s="277">
        <v>141.69999999999999</v>
      </c>
      <c r="M131" s="277">
        <v>136.94417999999999</v>
      </c>
    </row>
    <row r="132" spans="1:13">
      <c r="A132" s="268">
        <v>122</v>
      </c>
      <c r="B132" s="277" t="s">
        <v>231</v>
      </c>
      <c r="C132" s="278">
        <v>2040.8</v>
      </c>
      <c r="D132" s="279">
        <v>2038.9166666666667</v>
      </c>
      <c r="E132" s="279">
        <v>2022.9333333333334</v>
      </c>
      <c r="F132" s="279">
        <v>2005.0666666666666</v>
      </c>
      <c r="G132" s="279">
        <v>1989.0833333333333</v>
      </c>
      <c r="H132" s="279">
        <v>2056.7833333333338</v>
      </c>
      <c r="I132" s="279">
        <v>2072.7666666666664</v>
      </c>
      <c r="J132" s="279">
        <v>2090.6333333333337</v>
      </c>
      <c r="K132" s="277">
        <v>2054.9</v>
      </c>
      <c r="L132" s="277">
        <v>2021.05</v>
      </c>
      <c r="M132" s="277">
        <v>7.1740599999999999</v>
      </c>
    </row>
    <row r="133" spans="1:13">
      <c r="A133" s="268">
        <v>123</v>
      </c>
      <c r="B133" s="277" t="s">
        <v>94</v>
      </c>
      <c r="C133" s="278">
        <v>4033.55</v>
      </c>
      <c r="D133" s="279">
        <v>4056.7666666666664</v>
      </c>
      <c r="E133" s="279">
        <v>3982.833333333333</v>
      </c>
      <c r="F133" s="279">
        <v>3932.1166666666668</v>
      </c>
      <c r="G133" s="279">
        <v>3858.1833333333334</v>
      </c>
      <c r="H133" s="279">
        <v>4107.4833333333327</v>
      </c>
      <c r="I133" s="279">
        <v>4181.4166666666661</v>
      </c>
      <c r="J133" s="279">
        <v>4232.1333333333323</v>
      </c>
      <c r="K133" s="277">
        <v>4130.7</v>
      </c>
      <c r="L133" s="277">
        <v>4006.05</v>
      </c>
      <c r="M133" s="277">
        <v>6.6329599999999997</v>
      </c>
    </row>
    <row r="134" spans="1:13">
      <c r="A134" s="268">
        <v>124</v>
      </c>
      <c r="B134" s="277" t="s">
        <v>1264</v>
      </c>
      <c r="C134" s="278">
        <v>523.45000000000005</v>
      </c>
      <c r="D134" s="279">
        <v>520.85</v>
      </c>
      <c r="E134" s="279">
        <v>513.70000000000005</v>
      </c>
      <c r="F134" s="279">
        <v>503.95000000000005</v>
      </c>
      <c r="G134" s="279">
        <v>496.80000000000007</v>
      </c>
      <c r="H134" s="279">
        <v>530.6</v>
      </c>
      <c r="I134" s="279">
        <v>537.74999999999989</v>
      </c>
      <c r="J134" s="279">
        <v>547.5</v>
      </c>
      <c r="K134" s="277">
        <v>528</v>
      </c>
      <c r="L134" s="277">
        <v>511.1</v>
      </c>
      <c r="M134" s="277">
        <v>3.6907000000000001</v>
      </c>
    </row>
    <row r="135" spans="1:13">
      <c r="A135" s="268">
        <v>125</v>
      </c>
      <c r="B135" s="277" t="s">
        <v>239</v>
      </c>
      <c r="C135" s="278">
        <v>70.95</v>
      </c>
      <c r="D135" s="279">
        <v>70.3</v>
      </c>
      <c r="E135" s="279">
        <v>69.649999999999991</v>
      </c>
      <c r="F135" s="279">
        <v>68.349999999999994</v>
      </c>
      <c r="G135" s="279">
        <v>67.699999999999989</v>
      </c>
      <c r="H135" s="279">
        <v>71.599999999999994</v>
      </c>
      <c r="I135" s="279">
        <v>72.25</v>
      </c>
      <c r="J135" s="279">
        <v>73.55</v>
      </c>
      <c r="K135" s="277">
        <v>70.95</v>
      </c>
      <c r="L135" s="277">
        <v>69</v>
      </c>
      <c r="M135" s="277">
        <v>67.313630000000003</v>
      </c>
    </row>
    <row r="136" spans="1:13">
      <c r="A136" s="268">
        <v>126</v>
      </c>
      <c r="B136" s="277" t="s">
        <v>95</v>
      </c>
      <c r="C136" s="278">
        <v>20116.650000000001</v>
      </c>
      <c r="D136" s="279">
        <v>19898.566666666666</v>
      </c>
      <c r="E136" s="279">
        <v>19510.133333333331</v>
      </c>
      <c r="F136" s="279">
        <v>18903.616666666665</v>
      </c>
      <c r="G136" s="279">
        <v>18515.183333333331</v>
      </c>
      <c r="H136" s="279">
        <v>20505.083333333332</v>
      </c>
      <c r="I136" s="279">
        <v>20893.516666666666</v>
      </c>
      <c r="J136" s="279">
        <v>21500.033333333333</v>
      </c>
      <c r="K136" s="277">
        <v>20287</v>
      </c>
      <c r="L136" s="277">
        <v>19292.05</v>
      </c>
      <c r="M136" s="277">
        <v>3.6870699999999998</v>
      </c>
    </row>
    <row r="137" spans="1:13">
      <c r="A137" s="268">
        <v>127</v>
      </c>
      <c r="B137" s="277" t="s">
        <v>359</v>
      </c>
      <c r="C137" s="278">
        <v>294.60000000000002</v>
      </c>
      <c r="D137" s="279">
        <v>294.41666666666669</v>
      </c>
      <c r="E137" s="279">
        <v>291.23333333333335</v>
      </c>
      <c r="F137" s="279">
        <v>287.86666666666667</v>
      </c>
      <c r="G137" s="279">
        <v>284.68333333333334</v>
      </c>
      <c r="H137" s="279">
        <v>297.78333333333336</v>
      </c>
      <c r="I137" s="279">
        <v>300.96666666666664</v>
      </c>
      <c r="J137" s="279">
        <v>304.33333333333337</v>
      </c>
      <c r="K137" s="277">
        <v>297.60000000000002</v>
      </c>
      <c r="L137" s="277">
        <v>291.05</v>
      </c>
      <c r="M137" s="277">
        <v>4.3223200000000004</v>
      </c>
    </row>
    <row r="138" spans="1:13">
      <c r="A138" s="268">
        <v>128</v>
      </c>
      <c r="B138" s="277" t="s">
        <v>360</v>
      </c>
      <c r="C138" s="278">
        <v>61.45</v>
      </c>
      <c r="D138" s="279">
        <v>61.783333333333331</v>
      </c>
      <c r="E138" s="279">
        <v>60.666666666666664</v>
      </c>
      <c r="F138" s="279">
        <v>59.883333333333333</v>
      </c>
      <c r="G138" s="279">
        <v>58.766666666666666</v>
      </c>
      <c r="H138" s="279">
        <v>62.566666666666663</v>
      </c>
      <c r="I138" s="279">
        <v>63.683333333333337</v>
      </c>
      <c r="J138" s="279">
        <v>64.466666666666669</v>
      </c>
      <c r="K138" s="277">
        <v>62.9</v>
      </c>
      <c r="L138" s="277">
        <v>61</v>
      </c>
      <c r="M138" s="277">
        <v>14.369</v>
      </c>
    </row>
    <row r="139" spans="1:13">
      <c r="A139" s="268">
        <v>129</v>
      </c>
      <c r="B139" s="277" t="s">
        <v>361</v>
      </c>
      <c r="C139" s="278">
        <v>170.15</v>
      </c>
      <c r="D139" s="279">
        <v>168.51666666666665</v>
      </c>
      <c r="E139" s="279">
        <v>163.0333333333333</v>
      </c>
      <c r="F139" s="279">
        <v>155.91666666666666</v>
      </c>
      <c r="G139" s="279">
        <v>150.43333333333331</v>
      </c>
      <c r="H139" s="279">
        <v>175.6333333333333</v>
      </c>
      <c r="I139" s="279">
        <v>181.11666666666665</v>
      </c>
      <c r="J139" s="279">
        <v>188.23333333333329</v>
      </c>
      <c r="K139" s="277">
        <v>174</v>
      </c>
      <c r="L139" s="277">
        <v>161.4</v>
      </c>
      <c r="M139" s="277">
        <v>6.1907699999999997</v>
      </c>
    </row>
    <row r="140" spans="1:13">
      <c r="A140" s="268">
        <v>130</v>
      </c>
      <c r="B140" s="277" t="s">
        <v>240</v>
      </c>
      <c r="C140" s="278">
        <v>246.8</v>
      </c>
      <c r="D140" s="279">
        <v>246.58333333333334</v>
      </c>
      <c r="E140" s="279">
        <v>244.2166666666667</v>
      </c>
      <c r="F140" s="279">
        <v>241.63333333333335</v>
      </c>
      <c r="G140" s="279">
        <v>239.26666666666671</v>
      </c>
      <c r="H140" s="279">
        <v>249.16666666666669</v>
      </c>
      <c r="I140" s="279">
        <v>251.5333333333333</v>
      </c>
      <c r="J140" s="279">
        <v>254.11666666666667</v>
      </c>
      <c r="K140" s="277">
        <v>248.95</v>
      </c>
      <c r="L140" s="277">
        <v>244</v>
      </c>
      <c r="M140" s="277">
        <v>7.5773599999999997</v>
      </c>
    </row>
    <row r="141" spans="1:13">
      <c r="A141" s="268">
        <v>131</v>
      </c>
      <c r="B141" s="277" t="s">
        <v>241</v>
      </c>
      <c r="C141" s="278">
        <v>886.3</v>
      </c>
      <c r="D141" s="279">
        <v>886.2166666666667</v>
      </c>
      <c r="E141" s="279">
        <v>872.08333333333337</v>
      </c>
      <c r="F141" s="279">
        <v>857.86666666666667</v>
      </c>
      <c r="G141" s="279">
        <v>843.73333333333335</v>
      </c>
      <c r="H141" s="279">
        <v>900.43333333333339</v>
      </c>
      <c r="I141" s="279">
        <v>914.56666666666661</v>
      </c>
      <c r="J141" s="279">
        <v>928.78333333333342</v>
      </c>
      <c r="K141" s="277">
        <v>900.35</v>
      </c>
      <c r="L141" s="277">
        <v>872</v>
      </c>
      <c r="M141" s="277">
        <v>2.39975</v>
      </c>
    </row>
    <row r="142" spans="1:13">
      <c r="A142" s="268">
        <v>132</v>
      </c>
      <c r="B142" s="277" t="s">
        <v>242</v>
      </c>
      <c r="C142" s="278">
        <v>69.650000000000006</v>
      </c>
      <c r="D142" s="279">
        <v>70.25</v>
      </c>
      <c r="E142" s="279">
        <v>68.7</v>
      </c>
      <c r="F142" s="279">
        <v>67.75</v>
      </c>
      <c r="G142" s="279">
        <v>66.2</v>
      </c>
      <c r="H142" s="279">
        <v>71.2</v>
      </c>
      <c r="I142" s="279">
        <v>72.750000000000014</v>
      </c>
      <c r="J142" s="279">
        <v>73.7</v>
      </c>
      <c r="K142" s="277">
        <v>71.8</v>
      </c>
      <c r="L142" s="277">
        <v>69.3</v>
      </c>
      <c r="M142" s="277">
        <v>35.939579999999999</v>
      </c>
    </row>
    <row r="143" spans="1:13">
      <c r="A143" s="268">
        <v>133</v>
      </c>
      <c r="B143" s="277" t="s">
        <v>96</v>
      </c>
      <c r="C143" s="278">
        <v>57.65</v>
      </c>
      <c r="D143" s="279">
        <v>58.033333333333331</v>
      </c>
      <c r="E143" s="279">
        <v>56.86666666666666</v>
      </c>
      <c r="F143" s="279">
        <v>56.083333333333329</v>
      </c>
      <c r="G143" s="279">
        <v>54.916666666666657</v>
      </c>
      <c r="H143" s="279">
        <v>58.816666666666663</v>
      </c>
      <c r="I143" s="279">
        <v>59.983333333333334</v>
      </c>
      <c r="J143" s="279">
        <v>60.766666666666666</v>
      </c>
      <c r="K143" s="277">
        <v>59.2</v>
      </c>
      <c r="L143" s="277">
        <v>57.25</v>
      </c>
      <c r="M143" s="277">
        <v>115.26331</v>
      </c>
    </row>
    <row r="144" spans="1:13">
      <c r="A144" s="268">
        <v>134</v>
      </c>
      <c r="B144" s="277" t="s">
        <v>362</v>
      </c>
      <c r="C144" s="278">
        <v>429.65</v>
      </c>
      <c r="D144" s="279">
        <v>430.85000000000008</v>
      </c>
      <c r="E144" s="279">
        <v>422.90000000000015</v>
      </c>
      <c r="F144" s="279">
        <v>416.15000000000009</v>
      </c>
      <c r="G144" s="279">
        <v>408.20000000000016</v>
      </c>
      <c r="H144" s="279">
        <v>437.60000000000014</v>
      </c>
      <c r="I144" s="279">
        <v>445.55000000000007</v>
      </c>
      <c r="J144" s="279">
        <v>452.30000000000013</v>
      </c>
      <c r="K144" s="277">
        <v>438.8</v>
      </c>
      <c r="L144" s="277">
        <v>424.1</v>
      </c>
      <c r="M144" s="277">
        <v>9.1828500000000002</v>
      </c>
    </row>
    <row r="145" spans="1:13">
      <c r="A145" s="268">
        <v>135</v>
      </c>
      <c r="B145" s="277" t="s">
        <v>97</v>
      </c>
      <c r="C145" s="278">
        <v>1171.75</v>
      </c>
      <c r="D145" s="279">
        <v>1158.9166666666667</v>
      </c>
      <c r="E145" s="279">
        <v>1138.8833333333334</v>
      </c>
      <c r="F145" s="279">
        <v>1106.0166666666667</v>
      </c>
      <c r="G145" s="279">
        <v>1085.9833333333333</v>
      </c>
      <c r="H145" s="279">
        <v>1191.7833333333335</v>
      </c>
      <c r="I145" s="279">
        <v>1211.8166666666668</v>
      </c>
      <c r="J145" s="279">
        <v>1244.6833333333336</v>
      </c>
      <c r="K145" s="277">
        <v>1178.95</v>
      </c>
      <c r="L145" s="277">
        <v>1126.05</v>
      </c>
      <c r="M145" s="277">
        <v>37.578279999999999</v>
      </c>
    </row>
    <row r="146" spans="1:13">
      <c r="A146" s="268">
        <v>136</v>
      </c>
      <c r="B146" s="277" t="s">
        <v>363</v>
      </c>
      <c r="C146" s="278">
        <v>186.25</v>
      </c>
      <c r="D146" s="279">
        <v>186.65</v>
      </c>
      <c r="E146" s="279">
        <v>185.10000000000002</v>
      </c>
      <c r="F146" s="279">
        <v>183.95000000000002</v>
      </c>
      <c r="G146" s="279">
        <v>182.40000000000003</v>
      </c>
      <c r="H146" s="279">
        <v>187.8</v>
      </c>
      <c r="I146" s="279">
        <v>189.35000000000002</v>
      </c>
      <c r="J146" s="279">
        <v>190.5</v>
      </c>
      <c r="K146" s="277">
        <v>188.2</v>
      </c>
      <c r="L146" s="277">
        <v>185.5</v>
      </c>
      <c r="M146" s="277">
        <v>0.32906999999999997</v>
      </c>
    </row>
    <row r="147" spans="1:13">
      <c r="A147" s="268">
        <v>137</v>
      </c>
      <c r="B147" s="277" t="s">
        <v>98</v>
      </c>
      <c r="C147" s="278">
        <v>160.65</v>
      </c>
      <c r="D147" s="279">
        <v>160.26666666666665</v>
      </c>
      <c r="E147" s="279">
        <v>158.5333333333333</v>
      </c>
      <c r="F147" s="279">
        <v>156.41666666666666</v>
      </c>
      <c r="G147" s="279">
        <v>154.68333333333331</v>
      </c>
      <c r="H147" s="279">
        <v>162.3833333333333</v>
      </c>
      <c r="I147" s="279">
        <v>164.11666666666665</v>
      </c>
      <c r="J147" s="279">
        <v>166.23333333333329</v>
      </c>
      <c r="K147" s="277">
        <v>162</v>
      </c>
      <c r="L147" s="277">
        <v>158.15</v>
      </c>
      <c r="M147" s="277">
        <v>43.128450000000001</v>
      </c>
    </row>
    <row r="148" spans="1:13">
      <c r="A148" s="268">
        <v>138</v>
      </c>
      <c r="B148" s="277" t="s">
        <v>243</v>
      </c>
      <c r="C148" s="278">
        <v>11</v>
      </c>
      <c r="D148" s="279">
        <v>10.799999999999999</v>
      </c>
      <c r="E148" s="279">
        <v>10.599999999999998</v>
      </c>
      <c r="F148" s="279">
        <v>10.199999999999999</v>
      </c>
      <c r="G148" s="279">
        <v>9.9999999999999982</v>
      </c>
      <c r="H148" s="279">
        <v>11.199999999999998</v>
      </c>
      <c r="I148" s="279">
        <v>11.399999999999997</v>
      </c>
      <c r="J148" s="279">
        <v>11.799999999999997</v>
      </c>
      <c r="K148" s="277">
        <v>11</v>
      </c>
      <c r="L148" s="277">
        <v>10.4</v>
      </c>
      <c r="M148" s="277">
        <v>150.21343999999999</v>
      </c>
    </row>
    <row r="149" spans="1:13">
      <c r="A149" s="268">
        <v>139</v>
      </c>
      <c r="B149" s="277" t="s">
        <v>364</v>
      </c>
      <c r="C149" s="278">
        <v>271.95</v>
      </c>
      <c r="D149" s="279">
        <v>273.96666666666664</v>
      </c>
      <c r="E149" s="279">
        <v>268.2833333333333</v>
      </c>
      <c r="F149" s="279">
        <v>264.61666666666667</v>
      </c>
      <c r="G149" s="279">
        <v>258.93333333333334</v>
      </c>
      <c r="H149" s="279">
        <v>277.63333333333327</v>
      </c>
      <c r="I149" s="279">
        <v>283.31666666666655</v>
      </c>
      <c r="J149" s="279">
        <v>286.98333333333323</v>
      </c>
      <c r="K149" s="277">
        <v>279.64999999999998</v>
      </c>
      <c r="L149" s="277">
        <v>270.3</v>
      </c>
      <c r="M149" s="277">
        <v>3.9654500000000001</v>
      </c>
    </row>
    <row r="150" spans="1:13">
      <c r="A150" s="268">
        <v>140</v>
      </c>
      <c r="B150" s="277" t="s">
        <v>99</v>
      </c>
      <c r="C150" s="278">
        <v>54.45</v>
      </c>
      <c r="D150" s="279">
        <v>54.266666666666673</v>
      </c>
      <c r="E150" s="279">
        <v>53.933333333333344</v>
      </c>
      <c r="F150" s="279">
        <v>53.416666666666671</v>
      </c>
      <c r="G150" s="279">
        <v>53.083333333333343</v>
      </c>
      <c r="H150" s="279">
        <v>54.783333333333346</v>
      </c>
      <c r="I150" s="279">
        <v>55.116666666666674</v>
      </c>
      <c r="J150" s="279">
        <v>55.633333333333347</v>
      </c>
      <c r="K150" s="277">
        <v>54.6</v>
      </c>
      <c r="L150" s="277">
        <v>53.75</v>
      </c>
      <c r="M150" s="277">
        <v>264.92151000000001</v>
      </c>
    </row>
    <row r="151" spans="1:13">
      <c r="A151" s="268">
        <v>141</v>
      </c>
      <c r="B151" s="277" t="s">
        <v>367</v>
      </c>
      <c r="C151" s="278">
        <v>275.39999999999998</v>
      </c>
      <c r="D151" s="279">
        <v>278.46666666666664</v>
      </c>
      <c r="E151" s="279">
        <v>271.0333333333333</v>
      </c>
      <c r="F151" s="279">
        <v>266.66666666666669</v>
      </c>
      <c r="G151" s="279">
        <v>259.23333333333335</v>
      </c>
      <c r="H151" s="279">
        <v>282.83333333333326</v>
      </c>
      <c r="I151" s="279">
        <v>290.26666666666654</v>
      </c>
      <c r="J151" s="279">
        <v>294.63333333333321</v>
      </c>
      <c r="K151" s="277">
        <v>285.89999999999998</v>
      </c>
      <c r="L151" s="277">
        <v>274.10000000000002</v>
      </c>
      <c r="M151" s="277">
        <v>0.84199999999999997</v>
      </c>
    </row>
    <row r="152" spans="1:13">
      <c r="A152" s="268">
        <v>142</v>
      </c>
      <c r="B152" s="277" t="s">
        <v>366</v>
      </c>
      <c r="C152" s="278">
        <v>2125.1999999999998</v>
      </c>
      <c r="D152" s="279">
        <v>2125.0666666666666</v>
      </c>
      <c r="E152" s="279">
        <v>2110.1333333333332</v>
      </c>
      <c r="F152" s="279">
        <v>2095.0666666666666</v>
      </c>
      <c r="G152" s="279">
        <v>2080.1333333333332</v>
      </c>
      <c r="H152" s="279">
        <v>2140.1333333333332</v>
      </c>
      <c r="I152" s="279">
        <v>2155.0666666666666</v>
      </c>
      <c r="J152" s="279">
        <v>2170.1333333333332</v>
      </c>
      <c r="K152" s="277">
        <v>2140</v>
      </c>
      <c r="L152" s="277">
        <v>2110</v>
      </c>
      <c r="M152" s="277">
        <v>0.15812000000000001</v>
      </c>
    </row>
    <row r="153" spans="1:13">
      <c r="A153" s="268">
        <v>143</v>
      </c>
      <c r="B153" s="277" t="s">
        <v>368</v>
      </c>
      <c r="C153" s="278">
        <v>460</v>
      </c>
      <c r="D153" s="279">
        <v>459.59999999999997</v>
      </c>
      <c r="E153" s="279">
        <v>454.39999999999992</v>
      </c>
      <c r="F153" s="279">
        <v>448.79999999999995</v>
      </c>
      <c r="G153" s="279">
        <v>443.59999999999991</v>
      </c>
      <c r="H153" s="279">
        <v>465.19999999999993</v>
      </c>
      <c r="I153" s="279">
        <v>470.4</v>
      </c>
      <c r="J153" s="279">
        <v>475.99999999999994</v>
      </c>
      <c r="K153" s="277">
        <v>464.8</v>
      </c>
      <c r="L153" s="277">
        <v>454</v>
      </c>
      <c r="M153" s="277">
        <v>0.25398999999999999</v>
      </c>
    </row>
    <row r="154" spans="1:13">
      <c r="A154" s="268">
        <v>144</v>
      </c>
      <c r="B154" s="277" t="s">
        <v>371</v>
      </c>
      <c r="C154" s="278">
        <v>114.85</v>
      </c>
      <c r="D154" s="279">
        <v>114.98333333333333</v>
      </c>
      <c r="E154" s="279">
        <v>112.86666666666667</v>
      </c>
      <c r="F154" s="279">
        <v>110.88333333333334</v>
      </c>
      <c r="G154" s="279">
        <v>108.76666666666668</v>
      </c>
      <c r="H154" s="279">
        <v>116.96666666666667</v>
      </c>
      <c r="I154" s="279">
        <v>119.08333333333331</v>
      </c>
      <c r="J154" s="279">
        <v>121.06666666666666</v>
      </c>
      <c r="K154" s="277">
        <v>117.1</v>
      </c>
      <c r="L154" s="277">
        <v>113</v>
      </c>
      <c r="M154" s="277">
        <v>1.43188</v>
      </c>
    </row>
    <row r="155" spans="1:13">
      <c r="A155" s="268">
        <v>145</v>
      </c>
      <c r="B155" s="277" t="s">
        <v>365</v>
      </c>
      <c r="C155" s="278">
        <v>367.1</v>
      </c>
      <c r="D155" s="279">
        <v>368.33333333333331</v>
      </c>
      <c r="E155" s="279">
        <v>363.76666666666665</v>
      </c>
      <c r="F155" s="279">
        <v>360.43333333333334</v>
      </c>
      <c r="G155" s="279">
        <v>355.86666666666667</v>
      </c>
      <c r="H155" s="279">
        <v>371.66666666666663</v>
      </c>
      <c r="I155" s="279">
        <v>376.23333333333335</v>
      </c>
      <c r="J155" s="279">
        <v>379.56666666666661</v>
      </c>
      <c r="K155" s="277">
        <v>372.9</v>
      </c>
      <c r="L155" s="277">
        <v>365</v>
      </c>
      <c r="M155" s="277">
        <v>1.0240000000000001E-2</v>
      </c>
    </row>
    <row r="156" spans="1:13">
      <c r="A156" s="268">
        <v>146</v>
      </c>
      <c r="B156" s="277" t="s">
        <v>370</v>
      </c>
      <c r="C156" s="278">
        <v>134.6</v>
      </c>
      <c r="D156" s="279">
        <v>134.53333333333333</v>
      </c>
      <c r="E156" s="279">
        <v>132.76666666666665</v>
      </c>
      <c r="F156" s="279">
        <v>130.93333333333331</v>
      </c>
      <c r="G156" s="279">
        <v>129.16666666666663</v>
      </c>
      <c r="H156" s="279">
        <v>136.36666666666667</v>
      </c>
      <c r="I156" s="279">
        <v>138.13333333333338</v>
      </c>
      <c r="J156" s="279">
        <v>139.9666666666667</v>
      </c>
      <c r="K156" s="277">
        <v>136.30000000000001</v>
      </c>
      <c r="L156" s="277">
        <v>132.69999999999999</v>
      </c>
      <c r="M156" s="277">
        <v>25.741890000000001</v>
      </c>
    </row>
    <row r="157" spans="1:13">
      <c r="A157" s="268">
        <v>147</v>
      </c>
      <c r="B157" s="277" t="s">
        <v>244</v>
      </c>
      <c r="C157" s="278">
        <v>107.25</v>
      </c>
      <c r="D157" s="279">
        <v>109.21666666666665</v>
      </c>
      <c r="E157" s="279">
        <v>104.5333333333333</v>
      </c>
      <c r="F157" s="279">
        <v>101.81666666666665</v>
      </c>
      <c r="G157" s="279">
        <v>97.133333333333297</v>
      </c>
      <c r="H157" s="279">
        <v>111.93333333333331</v>
      </c>
      <c r="I157" s="279">
        <v>116.61666666666667</v>
      </c>
      <c r="J157" s="279">
        <v>119.33333333333331</v>
      </c>
      <c r="K157" s="277">
        <v>113.9</v>
      </c>
      <c r="L157" s="277">
        <v>106.5</v>
      </c>
      <c r="M157" s="277">
        <v>34.267560000000003</v>
      </c>
    </row>
    <row r="158" spans="1:13">
      <c r="A158" s="268">
        <v>148</v>
      </c>
      <c r="B158" s="277" t="s">
        <v>369</v>
      </c>
      <c r="C158" s="278">
        <v>42.15</v>
      </c>
      <c r="D158" s="279">
        <v>42.483333333333334</v>
      </c>
      <c r="E158" s="279">
        <v>41.616666666666667</v>
      </c>
      <c r="F158" s="279">
        <v>41.083333333333336</v>
      </c>
      <c r="G158" s="279">
        <v>40.216666666666669</v>
      </c>
      <c r="H158" s="279">
        <v>43.016666666666666</v>
      </c>
      <c r="I158" s="279">
        <v>43.88333333333334</v>
      </c>
      <c r="J158" s="279">
        <v>44.416666666666664</v>
      </c>
      <c r="K158" s="277">
        <v>43.35</v>
      </c>
      <c r="L158" s="277">
        <v>41.95</v>
      </c>
      <c r="M158" s="277">
        <v>26.023859999999999</v>
      </c>
    </row>
    <row r="159" spans="1:13">
      <c r="A159" s="268">
        <v>149</v>
      </c>
      <c r="B159" s="277" t="s">
        <v>100</v>
      </c>
      <c r="C159" s="278">
        <v>103.8</v>
      </c>
      <c r="D159" s="279">
        <v>102.7</v>
      </c>
      <c r="E159" s="279">
        <v>100.95</v>
      </c>
      <c r="F159" s="279">
        <v>98.1</v>
      </c>
      <c r="G159" s="279">
        <v>96.35</v>
      </c>
      <c r="H159" s="279">
        <v>105.55000000000001</v>
      </c>
      <c r="I159" s="279">
        <v>107.30000000000001</v>
      </c>
      <c r="J159" s="279">
        <v>110.15000000000002</v>
      </c>
      <c r="K159" s="277">
        <v>104.45</v>
      </c>
      <c r="L159" s="277">
        <v>99.85</v>
      </c>
      <c r="M159" s="277">
        <v>166.10308000000001</v>
      </c>
    </row>
    <row r="160" spans="1:13">
      <c r="A160" s="268">
        <v>150</v>
      </c>
      <c r="B160" s="277" t="s">
        <v>375</v>
      </c>
      <c r="C160" s="278">
        <v>1579.8</v>
      </c>
      <c r="D160" s="279">
        <v>1583.3333333333333</v>
      </c>
      <c r="E160" s="279">
        <v>1561.6666666666665</v>
      </c>
      <c r="F160" s="279">
        <v>1543.5333333333333</v>
      </c>
      <c r="G160" s="279">
        <v>1521.8666666666666</v>
      </c>
      <c r="H160" s="279">
        <v>1601.4666666666665</v>
      </c>
      <c r="I160" s="279">
        <v>1623.133333333333</v>
      </c>
      <c r="J160" s="279">
        <v>1641.2666666666664</v>
      </c>
      <c r="K160" s="277">
        <v>1605</v>
      </c>
      <c r="L160" s="277">
        <v>1565.2</v>
      </c>
      <c r="M160" s="277">
        <v>0.10989</v>
      </c>
    </row>
    <row r="161" spans="1:13">
      <c r="A161" s="268">
        <v>151</v>
      </c>
      <c r="B161" s="277" t="s">
        <v>376</v>
      </c>
      <c r="C161" s="278">
        <v>1706.15</v>
      </c>
      <c r="D161" s="279">
        <v>1672.2333333333336</v>
      </c>
      <c r="E161" s="279">
        <v>1614.7666666666671</v>
      </c>
      <c r="F161" s="279">
        <v>1523.3833333333334</v>
      </c>
      <c r="G161" s="279">
        <v>1465.916666666667</v>
      </c>
      <c r="H161" s="279">
        <v>1763.6166666666672</v>
      </c>
      <c r="I161" s="279">
        <v>1821.0833333333335</v>
      </c>
      <c r="J161" s="279">
        <v>1912.4666666666674</v>
      </c>
      <c r="K161" s="277">
        <v>1729.7</v>
      </c>
      <c r="L161" s="277">
        <v>1580.85</v>
      </c>
      <c r="M161" s="277">
        <v>0.22389999999999999</v>
      </c>
    </row>
    <row r="162" spans="1:13">
      <c r="A162" s="268">
        <v>152</v>
      </c>
      <c r="B162" s="277" t="s">
        <v>377</v>
      </c>
      <c r="C162" s="278">
        <v>16</v>
      </c>
      <c r="D162" s="279">
        <v>15.966666666666669</v>
      </c>
      <c r="E162" s="279">
        <v>15.733333333333338</v>
      </c>
      <c r="F162" s="279">
        <v>15.466666666666669</v>
      </c>
      <c r="G162" s="279">
        <v>15.233333333333338</v>
      </c>
      <c r="H162" s="279">
        <v>16.233333333333338</v>
      </c>
      <c r="I162" s="279">
        <v>16.466666666666672</v>
      </c>
      <c r="J162" s="279">
        <v>16.733333333333338</v>
      </c>
      <c r="K162" s="277">
        <v>16.2</v>
      </c>
      <c r="L162" s="277">
        <v>15.7</v>
      </c>
      <c r="M162" s="277">
        <v>2.9633699999999998</v>
      </c>
    </row>
    <row r="163" spans="1:13">
      <c r="A163" s="268">
        <v>153</v>
      </c>
      <c r="B163" s="277" t="s">
        <v>372</v>
      </c>
      <c r="C163" s="278">
        <v>511.3</v>
      </c>
      <c r="D163" s="279">
        <v>510.2</v>
      </c>
      <c r="E163" s="279">
        <v>504.9</v>
      </c>
      <c r="F163" s="279">
        <v>498.5</v>
      </c>
      <c r="G163" s="279">
        <v>493.2</v>
      </c>
      <c r="H163" s="279">
        <v>516.59999999999991</v>
      </c>
      <c r="I163" s="279">
        <v>521.90000000000009</v>
      </c>
      <c r="J163" s="279">
        <v>528.29999999999995</v>
      </c>
      <c r="K163" s="277">
        <v>515.5</v>
      </c>
      <c r="L163" s="277">
        <v>503.8</v>
      </c>
      <c r="M163" s="277">
        <v>0.20254</v>
      </c>
    </row>
    <row r="164" spans="1:13">
      <c r="A164" s="268">
        <v>154</v>
      </c>
      <c r="B164" s="277" t="s">
        <v>382</v>
      </c>
      <c r="C164" s="278">
        <v>224.8</v>
      </c>
      <c r="D164" s="279">
        <v>224.56666666666669</v>
      </c>
      <c r="E164" s="279">
        <v>220.43333333333339</v>
      </c>
      <c r="F164" s="279">
        <v>216.06666666666669</v>
      </c>
      <c r="G164" s="279">
        <v>211.93333333333339</v>
      </c>
      <c r="H164" s="279">
        <v>228.93333333333339</v>
      </c>
      <c r="I164" s="279">
        <v>233.06666666666666</v>
      </c>
      <c r="J164" s="279">
        <v>237.43333333333339</v>
      </c>
      <c r="K164" s="277">
        <v>228.7</v>
      </c>
      <c r="L164" s="277">
        <v>220.2</v>
      </c>
      <c r="M164" s="277">
        <v>6.5876599999999996</v>
      </c>
    </row>
    <row r="165" spans="1:13">
      <c r="A165" s="268">
        <v>155</v>
      </c>
      <c r="B165" s="277" t="s">
        <v>373</v>
      </c>
      <c r="C165" s="278">
        <v>87.85</v>
      </c>
      <c r="D165" s="279">
        <v>87.983333333333348</v>
      </c>
      <c r="E165" s="279">
        <v>86.266666666666694</v>
      </c>
      <c r="F165" s="279">
        <v>84.683333333333351</v>
      </c>
      <c r="G165" s="279">
        <v>82.966666666666697</v>
      </c>
      <c r="H165" s="279">
        <v>89.566666666666691</v>
      </c>
      <c r="I165" s="279">
        <v>91.283333333333331</v>
      </c>
      <c r="J165" s="279">
        <v>92.866666666666688</v>
      </c>
      <c r="K165" s="277">
        <v>89.7</v>
      </c>
      <c r="L165" s="277">
        <v>86.4</v>
      </c>
      <c r="M165" s="277">
        <v>1.93364</v>
      </c>
    </row>
    <row r="166" spans="1:13">
      <c r="A166" s="268">
        <v>156</v>
      </c>
      <c r="B166" s="277" t="s">
        <v>374</v>
      </c>
      <c r="C166" s="278">
        <v>153.4</v>
      </c>
      <c r="D166" s="279">
        <v>154.93333333333334</v>
      </c>
      <c r="E166" s="279">
        <v>151.46666666666667</v>
      </c>
      <c r="F166" s="279">
        <v>149.53333333333333</v>
      </c>
      <c r="G166" s="279">
        <v>146.06666666666666</v>
      </c>
      <c r="H166" s="279">
        <v>156.86666666666667</v>
      </c>
      <c r="I166" s="279">
        <v>160.33333333333337</v>
      </c>
      <c r="J166" s="279">
        <v>162.26666666666668</v>
      </c>
      <c r="K166" s="277">
        <v>158.4</v>
      </c>
      <c r="L166" s="277">
        <v>153</v>
      </c>
      <c r="M166" s="277">
        <v>1.7234100000000001</v>
      </c>
    </row>
    <row r="167" spans="1:13">
      <c r="A167" s="268">
        <v>157</v>
      </c>
      <c r="B167" s="277" t="s">
        <v>245</v>
      </c>
      <c r="C167" s="278">
        <v>158.44999999999999</v>
      </c>
      <c r="D167" s="279">
        <v>161.65</v>
      </c>
      <c r="E167" s="279">
        <v>154.30000000000001</v>
      </c>
      <c r="F167" s="279">
        <v>150.15</v>
      </c>
      <c r="G167" s="279">
        <v>142.80000000000001</v>
      </c>
      <c r="H167" s="279">
        <v>165.8</v>
      </c>
      <c r="I167" s="279">
        <v>173.14999999999998</v>
      </c>
      <c r="J167" s="279">
        <v>177.3</v>
      </c>
      <c r="K167" s="277">
        <v>169</v>
      </c>
      <c r="L167" s="277">
        <v>157.5</v>
      </c>
      <c r="M167" s="277">
        <v>16.70458</v>
      </c>
    </row>
    <row r="168" spans="1:13">
      <c r="A168" s="268">
        <v>158</v>
      </c>
      <c r="B168" s="277" t="s">
        <v>378</v>
      </c>
      <c r="C168" s="278">
        <v>5038.7</v>
      </c>
      <c r="D168" s="279">
        <v>5038.6333333333332</v>
      </c>
      <c r="E168" s="279">
        <v>5012.2166666666662</v>
      </c>
      <c r="F168" s="279">
        <v>4985.7333333333327</v>
      </c>
      <c r="G168" s="279">
        <v>4959.3166666666657</v>
      </c>
      <c r="H168" s="279">
        <v>5065.1166666666668</v>
      </c>
      <c r="I168" s="279">
        <v>5091.5333333333347</v>
      </c>
      <c r="J168" s="279">
        <v>5118.0166666666673</v>
      </c>
      <c r="K168" s="277">
        <v>5065.05</v>
      </c>
      <c r="L168" s="277">
        <v>5012.1499999999996</v>
      </c>
      <c r="M168" s="277">
        <v>6.4670000000000005E-2</v>
      </c>
    </row>
    <row r="169" spans="1:13">
      <c r="A169" s="268">
        <v>159</v>
      </c>
      <c r="B169" s="277" t="s">
        <v>379</v>
      </c>
      <c r="C169" s="278">
        <v>1481.6</v>
      </c>
      <c r="D169" s="279">
        <v>1493.8333333333333</v>
      </c>
      <c r="E169" s="279">
        <v>1462.7666666666664</v>
      </c>
      <c r="F169" s="279">
        <v>1443.9333333333332</v>
      </c>
      <c r="G169" s="279">
        <v>1412.8666666666663</v>
      </c>
      <c r="H169" s="279">
        <v>1512.6666666666665</v>
      </c>
      <c r="I169" s="279">
        <v>1543.7333333333336</v>
      </c>
      <c r="J169" s="279">
        <v>1562.5666666666666</v>
      </c>
      <c r="K169" s="277">
        <v>1524.9</v>
      </c>
      <c r="L169" s="277">
        <v>1475</v>
      </c>
      <c r="M169" s="277">
        <v>0.28742000000000001</v>
      </c>
    </row>
    <row r="170" spans="1:13">
      <c r="A170" s="268">
        <v>160</v>
      </c>
      <c r="B170" s="277" t="s">
        <v>101</v>
      </c>
      <c r="C170" s="278">
        <v>414.15</v>
      </c>
      <c r="D170" s="279">
        <v>417.7</v>
      </c>
      <c r="E170" s="279">
        <v>408.79999999999995</v>
      </c>
      <c r="F170" s="279">
        <v>403.45</v>
      </c>
      <c r="G170" s="279">
        <v>394.54999999999995</v>
      </c>
      <c r="H170" s="279">
        <v>423.04999999999995</v>
      </c>
      <c r="I170" s="279">
        <v>431.94999999999993</v>
      </c>
      <c r="J170" s="279">
        <v>437.29999999999995</v>
      </c>
      <c r="K170" s="277">
        <v>426.6</v>
      </c>
      <c r="L170" s="277">
        <v>412.35</v>
      </c>
      <c r="M170" s="277">
        <v>28.711189999999998</v>
      </c>
    </row>
    <row r="171" spans="1:13">
      <c r="A171" s="268">
        <v>161</v>
      </c>
      <c r="B171" s="277" t="s">
        <v>387</v>
      </c>
      <c r="C171" s="278">
        <v>42.15</v>
      </c>
      <c r="D171" s="279">
        <v>42.4</v>
      </c>
      <c r="E171" s="279">
        <v>41.449999999999996</v>
      </c>
      <c r="F171" s="279">
        <v>40.75</v>
      </c>
      <c r="G171" s="279">
        <v>39.799999999999997</v>
      </c>
      <c r="H171" s="279">
        <v>43.099999999999994</v>
      </c>
      <c r="I171" s="279">
        <v>44.05</v>
      </c>
      <c r="J171" s="279">
        <v>44.749999999999993</v>
      </c>
      <c r="K171" s="277">
        <v>43.35</v>
      </c>
      <c r="L171" s="277">
        <v>41.7</v>
      </c>
      <c r="M171" s="277">
        <v>109.70927</v>
      </c>
    </row>
    <row r="172" spans="1:13">
      <c r="A172" s="268">
        <v>162</v>
      </c>
      <c r="B172" s="277" t="s">
        <v>103</v>
      </c>
      <c r="C172" s="278">
        <v>19.899999999999999</v>
      </c>
      <c r="D172" s="279">
        <v>19.966666666666665</v>
      </c>
      <c r="E172" s="279">
        <v>19.733333333333331</v>
      </c>
      <c r="F172" s="279">
        <v>19.566666666666666</v>
      </c>
      <c r="G172" s="279">
        <v>19.333333333333332</v>
      </c>
      <c r="H172" s="279">
        <v>20.133333333333329</v>
      </c>
      <c r="I172" s="279">
        <v>20.366666666666664</v>
      </c>
      <c r="J172" s="279">
        <v>20.533333333333328</v>
      </c>
      <c r="K172" s="277">
        <v>20.2</v>
      </c>
      <c r="L172" s="277">
        <v>19.8</v>
      </c>
      <c r="M172" s="277">
        <v>66.621170000000006</v>
      </c>
    </row>
    <row r="173" spans="1:13">
      <c r="A173" s="268">
        <v>163</v>
      </c>
      <c r="B173" s="277" t="s">
        <v>388</v>
      </c>
      <c r="C173" s="278">
        <v>163.80000000000001</v>
      </c>
      <c r="D173" s="279">
        <v>165.13333333333333</v>
      </c>
      <c r="E173" s="279">
        <v>161.66666666666666</v>
      </c>
      <c r="F173" s="279">
        <v>159.53333333333333</v>
      </c>
      <c r="G173" s="279">
        <v>156.06666666666666</v>
      </c>
      <c r="H173" s="279">
        <v>167.26666666666665</v>
      </c>
      <c r="I173" s="279">
        <v>170.73333333333335</v>
      </c>
      <c r="J173" s="279">
        <v>172.86666666666665</v>
      </c>
      <c r="K173" s="277">
        <v>168.6</v>
      </c>
      <c r="L173" s="277">
        <v>163</v>
      </c>
      <c r="M173" s="277">
        <v>14.03209</v>
      </c>
    </row>
    <row r="174" spans="1:13">
      <c r="A174" s="268">
        <v>164</v>
      </c>
      <c r="B174" s="277" t="s">
        <v>380</v>
      </c>
      <c r="C174" s="278">
        <v>929.8</v>
      </c>
      <c r="D174" s="279">
        <v>935.11666666666667</v>
      </c>
      <c r="E174" s="279">
        <v>922.23333333333335</v>
      </c>
      <c r="F174" s="279">
        <v>914.66666666666663</v>
      </c>
      <c r="G174" s="279">
        <v>901.7833333333333</v>
      </c>
      <c r="H174" s="279">
        <v>942.68333333333339</v>
      </c>
      <c r="I174" s="279">
        <v>955.56666666666683</v>
      </c>
      <c r="J174" s="279">
        <v>963.13333333333344</v>
      </c>
      <c r="K174" s="277">
        <v>948</v>
      </c>
      <c r="L174" s="277">
        <v>927.55</v>
      </c>
      <c r="M174" s="277">
        <v>0.39591999999999999</v>
      </c>
    </row>
    <row r="175" spans="1:13">
      <c r="A175" s="268">
        <v>165</v>
      </c>
      <c r="B175" s="277" t="s">
        <v>246</v>
      </c>
      <c r="C175" s="278">
        <v>449.65</v>
      </c>
      <c r="D175" s="279">
        <v>450.73333333333335</v>
      </c>
      <c r="E175" s="279">
        <v>445.91666666666669</v>
      </c>
      <c r="F175" s="279">
        <v>442.18333333333334</v>
      </c>
      <c r="G175" s="279">
        <v>437.36666666666667</v>
      </c>
      <c r="H175" s="279">
        <v>454.4666666666667</v>
      </c>
      <c r="I175" s="279">
        <v>459.2833333333333</v>
      </c>
      <c r="J175" s="279">
        <v>463.01666666666671</v>
      </c>
      <c r="K175" s="277">
        <v>455.55</v>
      </c>
      <c r="L175" s="277">
        <v>447</v>
      </c>
      <c r="M175" s="277">
        <v>1.0507500000000001</v>
      </c>
    </row>
    <row r="176" spans="1:13">
      <c r="A176" s="268">
        <v>166</v>
      </c>
      <c r="B176" s="277" t="s">
        <v>104</v>
      </c>
      <c r="C176" s="278">
        <v>680.25</v>
      </c>
      <c r="D176" s="279">
        <v>686.96666666666658</v>
      </c>
      <c r="E176" s="279">
        <v>670.58333333333314</v>
      </c>
      <c r="F176" s="279">
        <v>660.91666666666652</v>
      </c>
      <c r="G176" s="279">
        <v>644.53333333333308</v>
      </c>
      <c r="H176" s="279">
        <v>696.63333333333321</v>
      </c>
      <c r="I176" s="279">
        <v>713.01666666666665</v>
      </c>
      <c r="J176" s="279">
        <v>722.68333333333328</v>
      </c>
      <c r="K176" s="277">
        <v>703.35</v>
      </c>
      <c r="L176" s="277">
        <v>677.3</v>
      </c>
      <c r="M176" s="277">
        <v>13.27599</v>
      </c>
    </row>
    <row r="177" spans="1:13">
      <c r="A177" s="268">
        <v>167</v>
      </c>
      <c r="B177" s="277" t="s">
        <v>247</v>
      </c>
      <c r="C177" s="278">
        <v>357.75</v>
      </c>
      <c r="D177" s="279">
        <v>357.75</v>
      </c>
      <c r="E177" s="279">
        <v>350.5</v>
      </c>
      <c r="F177" s="279">
        <v>343.25</v>
      </c>
      <c r="G177" s="279">
        <v>336</v>
      </c>
      <c r="H177" s="279">
        <v>365</v>
      </c>
      <c r="I177" s="279">
        <v>372.25</v>
      </c>
      <c r="J177" s="279">
        <v>379.5</v>
      </c>
      <c r="K177" s="277">
        <v>365</v>
      </c>
      <c r="L177" s="277">
        <v>350.5</v>
      </c>
      <c r="M177" s="277">
        <v>1.5677399999999999</v>
      </c>
    </row>
    <row r="178" spans="1:13">
      <c r="A178" s="268">
        <v>168</v>
      </c>
      <c r="B178" s="277" t="s">
        <v>248</v>
      </c>
      <c r="C178" s="278">
        <v>898.15</v>
      </c>
      <c r="D178" s="279">
        <v>899.76666666666654</v>
      </c>
      <c r="E178" s="279">
        <v>877.73333333333312</v>
      </c>
      <c r="F178" s="279">
        <v>857.31666666666661</v>
      </c>
      <c r="G178" s="279">
        <v>835.28333333333319</v>
      </c>
      <c r="H178" s="279">
        <v>920.18333333333305</v>
      </c>
      <c r="I178" s="279">
        <v>942.21666666666658</v>
      </c>
      <c r="J178" s="279">
        <v>962.63333333333298</v>
      </c>
      <c r="K178" s="277">
        <v>921.8</v>
      </c>
      <c r="L178" s="277">
        <v>879.35</v>
      </c>
      <c r="M178" s="277">
        <v>8.9155599999999993</v>
      </c>
    </row>
    <row r="179" spans="1:13">
      <c r="A179" s="268">
        <v>169</v>
      </c>
      <c r="B179" s="277" t="s">
        <v>389</v>
      </c>
      <c r="C179" s="278">
        <v>79</v>
      </c>
      <c r="D179" s="279">
        <v>79.733333333333334</v>
      </c>
      <c r="E179" s="279">
        <v>77.516666666666666</v>
      </c>
      <c r="F179" s="279">
        <v>76.033333333333331</v>
      </c>
      <c r="G179" s="279">
        <v>73.816666666666663</v>
      </c>
      <c r="H179" s="279">
        <v>81.216666666666669</v>
      </c>
      <c r="I179" s="279">
        <v>83.433333333333337</v>
      </c>
      <c r="J179" s="279">
        <v>84.916666666666671</v>
      </c>
      <c r="K179" s="277">
        <v>81.95</v>
      </c>
      <c r="L179" s="277">
        <v>78.25</v>
      </c>
      <c r="M179" s="277">
        <v>8.3192699999999995</v>
      </c>
    </row>
    <row r="180" spans="1:13">
      <c r="A180" s="268">
        <v>170</v>
      </c>
      <c r="B180" s="277" t="s">
        <v>381</v>
      </c>
      <c r="C180" s="278">
        <v>263.25</v>
      </c>
      <c r="D180" s="279">
        <v>265.55</v>
      </c>
      <c r="E180" s="279">
        <v>259.10000000000002</v>
      </c>
      <c r="F180" s="279">
        <v>254.95</v>
      </c>
      <c r="G180" s="279">
        <v>248.5</v>
      </c>
      <c r="H180" s="279">
        <v>269.70000000000005</v>
      </c>
      <c r="I180" s="279">
        <v>276.14999999999998</v>
      </c>
      <c r="J180" s="279">
        <v>280.30000000000007</v>
      </c>
      <c r="K180" s="277">
        <v>272</v>
      </c>
      <c r="L180" s="277">
        <v>261.39999999999998</v>
      </c>
      <c r="M180" s="277">
        <v>29.85774</v>
      </c>
    </row>
    <row r="181" spans="1:13">
      <c r="A181" s="268">
        <v>171</v>
      </c>
      <c r="B181" s="277" t="s">
        <v>249</v>
      </c>
      <c r="C181" s="278">
        <v>174.05</v>
      </c>
      <c r="D181" s="279">
        <v>179.03333333333333</v>
      </c>
      <c r="E181" s="279">
        <v>168.16666666666666</v>
      </c>
      <c r="F181" s="279">
        <v>162.28333333333333</v>
      </c>
      <c r="G181" s="279">
        <v>151.41666666666666</v>
      </c>
      <c r="H181" s="279">
        <v>184.91666666666666</v>
      </c>
      <c r="I181" s="279">
        <v>195.78333333333333</v>
      </c>
      <c r="J181" s="279">
        <v>201.66666666666666</v>
      </c>
      <c r="K181" s="277">
        <v>189.9</v>
      </c>
      <c r="L181" s="277">
        <v>173.15</v>
      </c>
      <c r="M181" s="277">
        <v>14.10844</v>
      </c>
    </row>
    <row r="182" spans="1:13">
      <c r="A182" s="268">
        <v>172</v>
      </c>
      <c r="B182" s="277" t="s">
        <v>105</v>
      </c>
      <c r="C182" s="278">
        <v>603.1</v>
      </c>
      <c r="D182" s="279">
        <v>607.16666666666663</v>
      </c>
      <c r="E182" s="279">
        <v>597.83333333333326</v>
      </c>
      <c r="F182" s="279">
        <v>592.56666666666661</v>
      </c>
      <c r="G182" s="279">
        <v>583.23333333333323</v>
      </c>
      <c r="H182" s="279">
        <v>612.43333333333328</v>
      </c>
      <c r="I182" s="279">
        <v>621.76666666666654</v>
      </c>
      <c r="J182" s="279">
        <v>627.0333333333333</v>
      </c>
      <c r="K182" s="277">
        <v>616.5</v>
      </c>
      <c r="L182" s="277">
        <v>601.9</v>
      </c>
      <c r="M182" s="277">
        <v>19.425689999999999</v>
      </c>
    </row>
    <row r="183" spans="1:13">
      <c r="A183" s="268">
        <v>173</v>
      </c>
      <c r="B183" s="277" t="s">
        <v>383</v>
      </c>
      <c r="C183" s="278">
        <v>86.55</v>
      </c>
      <c r="D183" s="279">
        <v>86.8</v>
      </c>
      <c r="E183" s="279">
        <v>85.3</v>
      </c>
      <c r="F183" s="279">
        <v>84.05</v>
      </c>
      <c r="G183" s="279">
        <v>82.55</v>
      </c>
      <c r="H183" s="279">
        <v>88.05</v>
      </c>
      <c r="I183" s="279">
        <v>89.55</v>
      </c>
      <c r="J183" s="279">
        <v>90.8</v>
      </c>
      <c r="K183" s="277">
        <v>88.3</v>
      </c>
      <c r="L183" s="277">
        <v>85.55</v>
      </c>
      <c r="M183" s="277">
        <v>3.1875900000000001</v>
      </c>
    </row>
    <row r="184" spans="1:13">
      <c r="A184" s="268">
        <v>174</v>
      </c>
      <c r="B184" s="277" t="s">
        <v>384</v>
      </c>
      <c r="C184" s="278">
        <v>488.95</v>
      </c>
      <c r="D184" s="279">
        <v>490.40000000000003</v>
      </c>
      <c r="E184" s="279">
        <v>485.55000000000007</v>
      </c>
      <c r="F184" s="279">
        <v>482.15000000000003</v>
      </c>
      <c r="G184" s="279">
        <v>477.30000000000007</v>
      </c>
      <c r="H184" s="279">
        <v>493.80000000000007</v>
      </c>
      <c r="I184" s="279">
        <v>498.65000000000009</v>
      </c>
      <c r="J184" s="279">
        <v>502.05000000000007</v>
      </c>
      <c r="K184" s="277">
        <v>495.25</v>
      </c>
      <c r="L184" s="277">
        <v>487</v>
      </c>
      <c r="M184" s="277">
        <v>8.3529999999999993E-2</v>
      </c>
    </row>
    <row r="185" spans="1:13">
      <c r="A185" s="268">
        <v>175</v>
      </c>
      <c r="B185" s="277" t="s">
        <v>390</v>
      </c>
      <c r="C185" s="278">
        <v>59.85</v>
      </c>
      <c r="D185" s="279">
        <v>59.683333333333337</v>
      </c>
      <c r="E185" s="279">
        <v>58.666666666666671</v>
      </c>
      <c r="F185" s="279">
        <v>57.483333333333334</v>
      </c>
      <c r="G185" s="279">
        <v>56.466666666666669</v>
      </c>
      <c r="H185" s="279">
        <v>60.866666666666674</v>
      </c>
      <c r="I185" s="279">
        <v>61.88333333333334</v>
      </c>
      <c r="J185" s="279">
        <v>63.066666666666677</v>
      </c>
      <c r="K185" s="277">
        <v>60.7</v>
      </c>
      <c r="L185" s="277">
        <v>58.5</v>
      </c>
      <c r="M185" s="277">
        <v>12.209899999999999</v>
      </c>
    </row>
    <row r="186" spans="1:13">
      <c r="A186" s="268">
        <v>176</v>
      </c>
      <c r="B186" s="277" t="s">
        <v>250</v>
      </c>
      <c r="C186" s="278">
        <v>209.05</v>
      </c>
      <c r="D186" s="279">
        <v>209.73333333333335</v>
      </c>
      <c r="E186" s="279">
        <v>207.01666666666671</v>
      </c>
      <c r="F186" s="279">
        <v>204.98333333333335</v>
      </c>
      <c r="G186" s="279">
        <v>202.26666666666671</v>
      </c>
      <c r="H186" s="279">
        <v>211.76666666666671</v>
      </c>
      <c r="I186" s="279">
        <v>214.48333333333335</v>
      </c>
      <c r="J186" s="279">
        <v>216.51666666666671</v>
      </c>
      <c r="K186" s="277">
        <v>212.45</v>
      </c>
      <c r="L186" s="277">
        <v>207.7</v>
      </c>
      <c r="M186" s="277">
        <v>28.118919999999999</v>
      </c>
    </row>
    <row r="187" spans="1:13">
      <c r="A187" s="268">
        <v>177</v>
      </c>
      <c r="B187" s="277" t="s">
        <v>385</v>
      </c>
      <c r="C187" s="278">
        <v>329.15</v>
      </c>
      <c r="D187" s="279">
        <v>330.83333333333331</v>
      </c>
      <c r="E187" s="279">
        <v>326.76666666666665</v>
      </c>
      <c r="F187" s="279">
        <v>324.38333333333333</v>
      </c>
      <c r="G187" s="279">
        <v>320.31666666666666</v>
      </c>
      <c r="H187" s="279">
        <v>333.21666666666664</v>
      </c>
      <c r="I187" s="279">
        <v>337.28333333333336</v>
      </c>
      <c r="J187" s="279">
        <v>339.66666666666663</v>
      </c>
      <c r="K187" s="277">
        <v>334.9</v>
      </c>
      <c r="L187" s="277">
        <v>328.45</v>
      </c>
      <c r="M187" s="277">
        <v>0.36298999999999998</v>
      </c>
    </row>
    <row r="188" spans="1:13">
      <c r="A188" s="268">
        <v>178</v>
      </c>
      <c r="B188" s="277" t="s">
        <v>386</v>
      </c>
      <c r="C188" s="278">
        <v>305.55</v>
      </c>
      <c r="D188" s="279">
        <v>301.7</v>
      </c>
      <c r="E188" s="279">
        <v>296.39999999999998</v>
      </c>
      <c r="F188" s="279">
        <v>287.25</v>
      </c>
      <c r="G188" s="279">
        <v>281.95</v>
      </c>
      <c r="H188" s="279">
        <v>310.84999999999997</v>
      </c>
      <c r="I188" s="279">
        <v>316.15000000000003</v>
      </c>
      <c r="J188" s="279">
        <v>325.29999999999995</v>
      </c>
      <c r="K188" s="277">
        <v>307</v>
      </c>
      <c r="L188" s="277">
        <v>292.55</v>
      </c>
      <c r="M188" s="277">
        <v>13.543570000000001</v>
      </c>
    </row>
    <row r="189" spans="1:13">
      <c r="A189" s="268">
        <v>179</v>
      </c>
      <c r="B189" s="277" t="s">
        <v>391</v>
      </c>
      <c r="C189" s="278">
        <v>581.65</v>
      </c>
      <c r="D189" s="279">
        <v>583.88333333333333</v>
      </c>
      <c r="E189" s="279">
        <v>577.9666666666667</v>
      </c>
      <c r="F189" s="279">
        <v>574.28333333333342</v>
      </c>
      <c r="G189" s="279">
        <v>568.36666666666679</v>
      </c>
      <c r="H189" s="279">
        <v>587.56666666666661</v>
      </c>
      <c r="I189" s="279">
        <v>593.48333333333335</v>
      </c>
      <c r="J189" s="279">
        <v>597.16666666666652</v>
      </c>
      <c r="K189" s="277">
        <v>589.79999999999995</v>
      </c>
      <c r="L189" s="277">
        <v>580.20000000000005</v>
      </c>
      <c r="M189" s="277">
        <v>8.0670000000000006E-2</v>
      </c>
    </row>
    <row r="190" spans="1:13">
      <c r="A190" s="268">
        <v>180</v>
      </c>
      <c r="B190" s="277" t="s">
        <v>399</v>
      </c>
      <c r="C190" s="278">
        <v>915.1</v>
      </c>
      <c r="D190" s="279">
        <v>922.25</v>
      </c>
      <c r="E190" s="279">
        <v>904.5</v>
      </c>
      <c r="F190" s="279">
        <v>893.9</v>
      </c>
      <c r="G190" s="279">
        <v>876.15</v>
      </c>
      <c r="H190" s="279">
        <v>932.85</v>
      </c>
      <c r="I190" s="279">
        <v>950.6</v>
      </c>
      <c r="J190" s="279">
        <v>961.2</v>
      </c>
      <c r="K190" s="277">
        <v>940</v>
      </c>
      <c r="L190" s="277">
        <v>911.65</v>
      </c>
      <c r="M190" s="277">
        <v>4.0875599999999999</v>
      </c>
    </row>
    <row r="191" spans="1:13">
      <c r="A191" s="268">
        <v>181</v>
      </c>
      <c r="B191" s="277" t="s">
        <v>393</v>
      </c>
      <c r="C191" s="278">
        <v>638.79999999999995</v>
      </c>
      <c r="D191" s="279">
        <v>638.18333333333328</v>
      </c>
      <c r="E191" s="279">
        <v>626.36666666666656</v>
      </c>
      <c r="F191" s="279">
        <v>613.93333333333328</v>
      </c>
      <c r="G191" s="279">
        <v>602.11666666666656</v>
      </c>
      <c r="H191" s="279">
        <v>650.61666666666656</v>
      </c>
      <c r="I191" s="279">
        <v>662.43333333333339</v>
      </c>
      <c r="J191" s="279">
        <v>674.86666666666656</v>
      </c>
      <c r="K191" s="277">
        <v>650</v>
      </c>
      <c r="L191" s="277">
        <v>625.75</v>
      </c>
      <c r="M191" s="277">
        <v>0.12887999999999999</v>
      </c>
    </row>
    <row r="192" spans="1:13">
      <c r="A192" s="268">
        <v>182</v>
      </c>
      <c r="B192" s="277" t="s">
        <v>106</v>
      </c>
      <c r="C192" s="278">
        <v>579.04999999999995</v>
      </c>
      <c r="D192" s="279">
        <v>588.36666666666667</v>
      </c>
      <c r="E192" s="279">
        <v>568.73333333333335</v>
      </c>
      <c r="F192" s="279">
        <v>558.41666666666663</v>
      </c>
      <c r="G192" s="279">
        <v>538.7833333333333</v>
      </c>
      <c r="H192" s="279">
        <v>598.68333333333339</v>
      </c>
      <c r="I192" s="279">
        <v>618.31666666666683</v>
      </c>
      <c r="J192" s="279">
        <v>628.63333333333344</v>
      </c>
      <c r="K192" s="277">
        <v>608</v>
      </c>
      <c r="L192" s="277">
        <v>578.04999999999995</v>
      </c>
      <c r="M192" s="277">
        <v>27.572310000000002</v>
      </c>
    </row>
    <row r="193" spans="1:13">
      <c r="A193" s="268">
        <v>183</v>
      </c>
      <c r="B193" s="277" t="s">
        <v>108</v>
      </c>
      <c r="C193" s="278">
        <v>652.35</v>
      </c>
      <c r="D193" s="279">
        <v>652.66666666666663</v>
      </c>
      <c r="E193" s="279">
        <v>642.98333333333323</v>
      </c>
      <c r="F193" s="279">
        <v>633.61666666666656</v>
      </c>
      <c r="G193" s="279">
        <v>623.93333333333317</v>
      </c>
      <c r="H193" s="279">
        <v>662.0333333333333</v>
      </c>
      <c r="I193" s="279">
        <v>671.7166666666667</v>
      </c>
      <c r="J193" s="279">
        <v>681.08333333333337</v>
      </c>
      <c r="K193" s="277">
        <v>662.35</v>
      </c>
      <c r="L193" s="277">
        <v>643.29999999999995</v>
      </c>
      <c r="M193" s="277">
        <v>88.010639999999995</v>
      </c>
    </row>
    <row r="194" spans="1:13">
      <c r="A194" s="268">
        <v>184</v>
      </c>
      <c r="B194" s="277" t="s">
        <v>109</v>
      </c>
      <c r="C194" s="278">
        <v>1883.65</v>
      </c>
      <c r="D194" s="279">
        <v>1866.5333333333335</v>
      </c>
      <c r="E194" s="279">
        <v>1832.116666666667</v>
      </c>
      <c r="F194" s="279">
        <v>1780.5833333333335</v>
      </c>
      <c r="G194" s="279">
        <v>1746.166666666667</v>
      </c>
      <c r="H194" s="279">
        <v>1918.0666666666671</v>
      </c>
      <c r="I194" s="279">
        <v>1952.4833333333336</v>
      </c>
      <c r="J194" s="279">
        <v>2004.0166666666671</v>
      </c>
      <c r="K194" s="277">
        <v>1900.95</v>
      </c>
      <c r="L194" s="277">
        <v>1815</v>
      </c>
      <c r="M194" s="277">
        <v>68.840350000000001</v>
      </c>
    </row>
    <row r="195" spans="1:13">
      <c r="A195" s="268">
        <v>185</v>
      </c>
      <c r="B195" s="277" t="s">
        <v>252</v>
      </c>
      <c r="C195" s="278">
        <v>2512.5</v>
      </c>
      <c r="D195" s="279">
        <v>2500.8666666666668</v>
      </c>
      <c r="E195" s="279">
        <v>2479.7333333333336</v>
      </c>
      <c r="F195" s="279">
        <v>2446.9666666666667</v>
      </c>
      <c r="G195" s="279">
        <v>2425.8333333333335</v>
      </c>
      <c r="H195" s="279">
        <v>2533.6333333333337</v>
      </c>
      <c r="I195" s="279">
        <v>2554.7666666666669</v>
      </c>
      <c r="J195" s="279">
        <v>2587.5333333333338</v>
      </c>
      <c r="K195" s="277">
        <v>2522</v>
      </c>
      <c r="L195" s="277">
        <v>2468.1</v>
      </c>
      <c r="M195" s="277">
        <v>4.9652599999999998</v>
      </c>
    </row>
    <row r="196" spans="1:13">
      <c r="A196" s="268">
        <v>186</v>
      </c>
      <c r="B196" s="277" t="s">
        <v>110</v>
      </c>
      <c r="C196" s="278">
        <v>1138.55</v>
      </c>
      <c r="D196" s="279">
        <v>1143.5</v>
      </c>
      <c r="E196" s="279">
        <v>1129.05</v>
      </c>
      <c r="F196" s="279">
        <v>1119.55</v>
      </c>
      <c r="G196" s="279">
        <v>1105.0999999999999</v>
      </c>
      <c r="H196" s="279">
        <v>1153</v>
      </c>
      <c r="I196" s="279">
        <v>1167.4499999999998</v>
      </c>
      <c r="J196" s="279">
        <v>1176.95</v>
      </c>
      <c r="K196" s="277">
        <v>1157.95</v>
      </c>
      <c r="L196" s="277">
        <v>1134</v>
      </c>
      <c r="M196" s="277">
        <v>237.57767999999999</v>
      </c>
    </row>
    <row r="197" spans="1:13">
      <c r="A197" s="268">
        <v>187</v>
      </c>
      <c r="B197" s="277" t="s">
        <v>253</v>
      </c>
      <c r="C197" s="278">
        <v>627.45000000000005</v>
      </c>
      <c r="D197" s="279">
        <v>620.43333333333339</v>
      </c>
      <c r="E197" s="279">
        <v>608.36666666666679</v>
      </c>
      <c r="F197" s="279">
        <v>589.28333333333342</v>
      </c>
      <c r="G197" s="279">
        <v>577.21666666666681</v>
      </c>
      <c r="H197" s="279">
        <v>639.51666666666677</v>
      </c>
      <c r="I197" s="279">
        <v>651.58333333333337</v>
      </c>
      <c r="J197" s="279">
        <v>670.66666666666674</v>
      </c>
      <c r="K197" s="277">
        <v>632.5</v>
      </c>
      <c r="L197" s="277">
        <v>601.35</v>
      </c>
      <c r="M197" s="277">
        <v>83.063910000000007</v>
      </c>
    </row>
    <row r="198" spans="1:13">
      <c r="A198" s="268">
        <v>188</v>
      </c>
      <c r="B198" s="277" t="s">
        <v>251</v>
      </c>
      <c r="C198" s="278">
        <v>799.35</v>
      </c>
      <c r="D198" s="279">
        <v>809.70000000000016</v>
      </c>
      <c r="E198" s="279">
        <v>784.70000000000027</v>
      </c>
      <c r="F198" s="279">
        <v>770.05000000000007</v>
      </c>
      <c r="G198" s="279">
        <v>745.05000000000018</v>
      </c>
      <c r="H198" s="279">
        <v>824.35000000000036</v>
      </c>
      <c r="I198" s="279">
        <v>849.35000000000014</v>
      </c>
      <c r="J198" s="279">
        <v>864.00000000000045</v>
      </c>
      <c r="K198" s="277">
        <v>834.7</v>
      </c>
      <c r="L198" s="277">
        <v>795.05</v>
      </c>
      <c r="M198" s="277">
        <v>4.7827599999999997</v>
      </c>
    </row>
    <row r="199" spans="1:13">
      <c r="A199" s="268">
        <v>189</v>
      </c>
      <c r="B199" s="277" t="s">
        <v>394</v>
      </c>
      <c r="C199" s="278">
        <v>177.65</v>
      </c>
      <c r="D199" s="279">
        <v>178.51666666666665</v>
      </c>
      <c r="E199" s="279">
        <v>175.6333333333333</v>
      </c>
      <c r="F199" s="279">
        <v>173.61666666666665</v>
      </c>
      <c r="G199" s="279">
        <v>170.73333333333329</v>
      </c>
      <c r="H199" s="279">
        <v>180.5333333333333</v>
      </c>
      <c r="I199" s="279">
        <v>183.41666666666663</v>
      </c>
      <c r="J199" s="279">
        <v>185.43333333333331</v>
      </c>
      <c r="K199" s="277">
        <v>181.4</v>
      </c>
      <c r="L199" s="277">
        <v>176.5</v>
      </c>
      <c r="M199" s="277">
        <v>3.4300999999999999</v>
      </c>
    </row>
    <row r="200" spans="1:13">
      <c r="A200" s="268">
        <v>190</v>
      </c>
      <c r="B200" s="277" t="s">
        <v>395</v>
      </c>
      <c r="C200" s="278">
        <v>287.25</v>
      </c>
      <c r="D200" s="279">
        <v>280.59999999999997</v>
      </c>
      <c r="E200" s="279">
        <v>270.79999999999995</v>
      </c>
      <c r="F200" s="279">
        <v>254.34999999999997</v>
      </c>
      <c r="G200" s="279">
        <v>244.54999999999995</v>
      </c>
      <c r="H200" s="279">
        <v>297.04999999999995</v>
      </c>
      <c r="I200" s="279">
        <v>306.85000000000002</v>
      </c>
      <c r="J200" s="279">
        <v>323.29999999999995</v>
      </c>
      <c r="K200" s="277">
        <v>290.39999999999998</v>
      </c>
      <c r="L200" s="277">
        <v>264.14999999999998</v>
      </c>
      <c r="M200" s="277">
        <v>1.8038700000000001</v>
      </c>
    </row>
    <row r="201" spans="1:13">
      <c r="A201" s="268">
        <v>191</v>
      </c>
      <c r="B201" s="277" t="s">
        <v>111</v>
      </c>
      <c r="C201" s="278">
        <v>2869.15</v>
      </c>
      <c r="D201" s="279">
        <v>2867.2833333333333</v>
      </c>
      <c r="E201" s="279">
        <v>2848.8666666666668</v>
      </c>
      <c r="F201" s="279">
        <v>2828.5833333333335</v>
      </c>
      <c r="G201" s="279">
        <v>2810.166666666667</v>
      </c>
      <c r="H201" s="279">
        <v>2887.5666666666666</v>
      </c>
      <c r="I201" s="279">
        <v>2905.9833333333336</v>
      </c>
      <c r="J201" s="279">
        <v>2926.2666666666664</v>
      </c>
      <c r="K201" s="277">
        <v>2885.7</v>
      </c>
      <c r="L201" s="277">
        <v>2847</v>
      </c>
      <c r="M201" s="277">
        <v>12.893039999999999</v>
      </c>
    </row>
    <row r="202" spans="1:13">
      <c r="A202" s="268">
        <v>192</v>
      </c>
      <c r="B202" s="277" t="s">
        <v>112</v>
      </c>
      <c r="C202" s="278">
        <v>355</v>
      </c>
      <c r="D202" s="279">
        <v>355.81666666666661</v>
      </c>
      <c r="E202" s="279">
        <v>352.5833333333332</v>
      </c>
      <c r="F202" s="279">
        <v>350.16666666666657</v>
      </c>
      <c r="G202" s="279">
        <v>346.93333333333317</v>
      </c>
      <c r="H202" s="279">
        <v>358.23333333333323</v>
      </c>
      <c r="I202" s="279">
        <v>361.46666666666658</v>
      </c>
      <c r="J202" s="279">
        <v>363.88333333333327</v>
      </c>
      <c r="K202" s="277">
        <v>359.05</v>
      </c>
      <c r="L202" s="277">
        <v>353.4</v>
      </c>
      <c r="M202" s="277">
        <v>8.4837900000000008</v>
      </c>
    </row>
    <row r="203" spans="1:13">
      <c r="A203" s="268">
        <v>193</v>
      </c>
      <c r="B203" s="277" t="s">
        <v>396</v>
      </c>
      <c r="C203" s="278">
        <v>12.5</v>
      </c>
      <c r="D203" s="279">
        <v>12.616666666666665</v>
      </c>
      <c r="E203" s="279">
        <v>12.33333333333333</v>
      </c>
      <c r="F203" s="279">
        <v>12.166666666666664</v>
      </c>
      <c r="G203" s="279">
        <v>11.883333333333329</v>
      </c>
      <c r="H203" s="279">
        <v>12.783333333333331</v>
      </c>
      <c r="I203" s="279">
        <v>13.066666666666666</v>
      </c>
      <c r="J203" s="279">
        <v>13.233333333333333</v>
      </c>
      <c r="K203" s="277">
        <v>12.9</v>
      </c>
      <c r="L203" s="277">
        <v>12.45</v>
      </c>
      <c r="M203" s="277">
        <v>12.887320000000001</v>
      </c>
    </row>
    <row r="204" spans="1:13">
      <c r="A204" s="268">
        <v>194</v>
      </c>
      <c r="B204" s="277" t="s">
        <v>398</v>
      </c>
      <c r="C204" s="278">
        <v>59.55</v>
      </c>
      <c r="D204" s="279">
        <v>59.783333333333331</v>
      </c>
      <c r="E204" s="279">
        <v>58.86666666666666</v>
      </c>
      <c r="F204" s="279">
        <v>58.18333333333333</v>
      </c>
      <c r="G204" s="279">
        <v>57.266666666666659</v>
      </c>
      <c r="H204" s="279">
        <v>60.466666666666661</v>
      </c>
      <c r="I204" s="279">
        <v>61.383333333333333</v>
      </c>
      <c r="J204" s="279">
        <v>62.066666666666663</v>
      </c>
      <c r="K204" s="277">
        <v>60.7</v>
      </c>
      <c r="L204" s="277">
        <v>59.1</v>
      </c>
      <c r="M204" s="277">
        <v>1.43689</v>
      </c>
    </row>
    <row r="205" spans="1:13">
      <c r="A205" s="268">
        <v>195</v>
      </c>
      <c r="B205" s="277" t="s">
        <v>114</v>
      </c>
      <c r="C205" s="278">
        <v>160</v>
      </c>
      <c r="D205" s="279">
        <v>160.18333333333334</v>
      </c>
      <c r="E205" s="279">
        <v>157.36666666666667</v>
      </c>
      <c r="F205" s="279">
        <v>154.73333333333335</v>
      </c>
      <c r="G205" s="279">
        <v>151.91666666666669</v>
      </c>
      <c r="H205" s="279">
        <v>162.81666666666666</v>
      </c>
      <c r="I205" s="279">
        <v>165.63333333333333</v>
      </c>
      <c r="J205" s="279">
        <v>168.26666666666665</v>
      </c>
      <c r="K205" s="277">
        <v>163</v>
      </c>
      <c r="L205" s="277">
        <v>157.55000000000001</v>
      </c>
      <c r="M205" s="277">
        <v>130.98794000000001</v>
      </c>
    </row>
    <row r="206" spans="1:13">
      <c r="A206" s="268">
        <v>196</v>
      </c>
      <c r="B206" s="277" t="s">
        <v>400</v>
      </c>
      <c r="C206" s="278">
        <v>37.65</v>
      </c>
      <c r="D206" s="279">
        <v>37.883333333333333</v>
      </c>
      <c r="E206" s="279">
        <v>36.966666666666669</v>
      </c>
      <c r="F206" s="279">
        <v>36.283333333333339</v>
      </c>
      <c r="G206" s="279">
        <v>35.366666666666674</v>
      </c>
      <c r="H206" s="279">
        <v>38.566666666666663</v>
      </c>
      <c r="I206" s="279">
        <v>39.483333333333334</v>
      </c>
      <c r="J206" s="279">
        <v>40.166666666666657</v>
      </c>
      <c r="K206" s="277">
        <v>38.799999999999997</v>
      </c>
      <c r="L206" s="277">
        <v>37.200000000000003</v>
      </c>
      <c r="M206" s="277">
        <v>18.185199999999998</v>
      </c>
    </row>
    <row r="207" spans="1:13">
      <c r="A207" s="268">
        <v>197</v>
      </c>
      <c r="B207" s="277" t="s">
        <v>115</v>
      </c>
      <c r="C207" s="278">
        <v>234.25</v>
      </c>
      <c r="D207" s="279">
        <v>231.61666666666667</v>
      </c>
      <c r="E207" s="279">
        <v>225.23333333333335</v>
      </c>
      <c r="F207" s="279">
        <v>216.21666666666667</v>
      </c>
      <c r="G207" s="279">
        <v>209.83333333333334</v>
      </c>
      <c r="H207" s="279">
        <v>240.63333333333335</v>
      </c>
      <c r="I207" s="279">
        <v>247.01666666666668</v>
      </c>
      <c r="J207" s="279">
        <v>256.03333333333336</v>
      </c>
      <c r="K207" s="277">
        <v>238</v>
      </c>
      <c r="L207" s="277">
        <v>222.6</v>
      </c>
      <c r="M207" s="277">
        <v>165.36134000000001</v>
      </c>
    </row>
    <row r="208" spans="1:13">
      <c r="A208" s="268">
        <v>198</v>
      </c>
      <c r="B208" s="277" t="s">
        <v>116</v>
      </c>
      <c r="C208" s="278">
        <v>2318</v>
      </c>
      <c r="D208" s="279">
        <v>2325.3333333333335</v>
      </c>
      <c r="E208" s="279">
        <v>2300.666666666667</v>
      </c>
      <c r="F208" s="279">
        <v>2283.3333333333335</v>
      </c>
      <c r="G208" s="279">
        <v>2258.666666666667</v>
      </c>
      <c r="H208" s="279">
        <v>2342.666666666667</v>
      </c>
      <c r="I208" s="279">
        <v>2367.3333333333339</v>
      </c>
      <c r="J208" s="279">
        <v>2384.666666666667</v>
      </c>
      <c r="K208" s="277">
        <v>2350</v>
      </c>
      <c r="L208" s="277">
        <v>2308</v>
      </c>
      <c r="M208" s="277">
        <v>30.378299999999999</v>
      </c>
    </row>
    <row r="209" spans="1:13">
      <c r="A209" s="268">
        <v>199</v>
      </c>
      <c r="B209" s="277" t="s">
        <v>254</v>
      </c>
      <c r="C209" s="278">
        <v>182.8</v>
      </c>
      <c r="D209" s="279">
        <v>184.78333333333333</v>
      </c>
      <c r="E209" s="279">
        <v>180.26666666666665</v>
      </c>
      <c r="F209" s="279">
        <v>177.73333333333332</v>
      </c>
      <c r="G209" s="279">
        <v>173.21666666666664</v>
      </c>
      <c r="H209" s="279">
        <v>187.31666666666666</v>
      </c>
      <c r="I209" s="279">
        <v>191.83333333333337</v>
      </c>
      <c r="J209" s="279">
        <v>194.36666666666667</v>
      </c>
      <c r="K209" s="277">
        <v>189.3</v>
      </c>
      <c r="L209" s="277">
        <v>182.25</v>
      </c>
      <c r="M209" s="277">
        <v>13.24742</v>
      </c>
    </row>
    <row r="210" spans="1:13">
      <c r="A210" s="268">
        <v>200</v>
      </c>
      <c r="B210" s="277" t="s">
        <v>401</v>
      </c>
      <c r="C210" s="278">
        <v>27975.45</v>
      </c>
      <c r="D210" s="279">
        <v>28024.149999999998</v>
      </c>
      <c r="E210" s="279">
        <v>27698.299999999996</v>
      </c>
      <c r="F210" s="279">
        <v>27421.149999999998</v>
      </c>
      <c r="G210" s="279">
        <v>27095.299999999996</v>
      </c>
      <c r="H210" s="279">
        <v>28301.299999999996</v>
      </c>
      <c r="I210" s="279">
        <v>28627.149999999994</v>
      </c>
      <c r="J210" s="279">
        <v>28904.299999999996</v>
      </c>
      <c r="K210" s="277">
        <v>28350</v>
      </c>
      <c r="L210" s="277">
        <v>27747</v>
      </c>
      <c r="M210" s="277">
        <v>3.7510000000000002E-2</v>
      </c>
    </row>
    <row r="211" spans="1:13">
      <c r="A211" s="268">
        <v>201</v>
      </c>
      <c r="B211" s="277" t="s">
        <v>397</v>
      </c>
      <c r="C211" s="278">
        <v>50.85</v>
      </c>
      <c r="D211" s="279">
        <v>51.15</v>
      </c>
      <c r="E211" s="279">
        <v>49.949999999999996</v>
      </c>
      <c r="F211" s="279">
        <v>49.05</v>
      </c>
      <c r="G211" s="279">
        <v>47.849999999999994</v>
      </c>
      <c r="H211" s="279">
        <v>52.05</v>
      </c>
      <c r="I211" s="279">
        <v>53.25</v>
      </c>
      <c r="J211" s="279">
        <v>54.15</v>
      </c>
      <c r="K211" s="277">
        <v>52.35</v>
      </c>
      <c r="L211" s="277">
        <v>50.25</v>
      </c>
      <c r="M211" s="277">
        <v>14.31287</v>
      </c>
    </row>
    <row r="212" spans="1:13">
      <c r="A212" s="268">
        <v>202</v>
      </c>
      <c r="B212" s="277" t="s">
        <v>255</v>
      </c>
      <c r="C212" s="278">
        <v>35.700000000000003</v>
      </c>
      <c r="D212" s="279">
        <v>36</v>
      </c>
      <c r="E212" s="279">
        <v>35.1</v>
      </c>
      <c r="F212" s="279">
        <v>34.5</v>
      </c>
      <c r="G212" s="279">
        <v>33.6</v>
      </c>
      <c r="H212" s="279">
        <v>36.6</v>
      </c>
      <c r="I212" s="279">
        <v>37.500000000000007</v>
      </c>
      <c r="J212" s="279">
        <v>38.1</v>
      </c>
      <c r="K212" s="277">
        <v>36.9</v>
      </c>
      <c r="L212" s="277">
        <v>35.4</v>
      </c>
      <c r="M212" s="277">
        <v>20.997890000000002</v>
      </c>
    </row>
    <row r="213" spans="1:13">
      <c r="A213" s="268">
        <v>203</v>
      </c>
      <c r="B213" s="277" t="s">
        <v>415</v>
      </c>
      <c r="C213" s="278">
        <v>59.1</v>
      </c>
      <c r="D213" s="279">
        <v>59.6</v>
      </c>
      <c r="E213" s="279">
        <v>57</v>
      </c>
      <c r="F213" s="279">
        <v>54.9</v>
      </c>
      <c r="G213" s="279">
        <v>52.3</v>
      </c>
      <c r="H213" s="279">
        <v>61.7</v>
      </c>
      <c r="I213" s="279">
        <v>64.300000000000011</v>
      </c>
      <c r="J213" s="279">
        <v>66.400000000000006</v>
      </c>
      <c r="K213" s="277">
        <v>62.2</v>
      </c>
      <c r="L213" s="277">
        <v>57.5</v>
      </c>
      <c r="M213" s="277">
        <v>39.187959999999997</v>
      </c>
    </row>
    <row r="214" spans="1:13">
      <c r="A214" s="268">
        <v>204</v>
      </c>
      <c r="B214" s="277" t="s">
        <v>117</v>
      </c>
      <c r="C214" s="278">
        <v>224.65</v>
      </c>
      <c r="D214" s="279">
        <v>227.41666666666666</v>
      </c>
      <c r="E214" s="279">
        <v>220.33333333333331</v>
      </c>
      <c r="F214" s="279">
        <v>216.01666666666665</v>
      </c>
      <c r="G214" s="279">
        <v>208.93333333333331</v>
      </c>
      <c r="H214" s="279">
        <v>231.73333333333332</v>
      </c>
      <c r="I214" s="279">
        <v>238.81666666666663</v>
      </c>
      <c r="J214" s="279">
        <v>243.13333333333333</v>
      </c>
      <c r="K214" s="277">
        <v>234.5</v>
      </c>
      <c r="L214" s="277">
        <v>223.1</v>
      </c>
      <c r="M214" s="277">
        <v>261.30525</v>
      </c>
    </row>
    <row r="215" spans="1:13">
      <c r="A215" s="268">
        <v>205</v>
      </c>
      <c r="B215" s="277" t="s">
        <v>414</v>
      </c>
      <c r="C215" s="278">
        <v>48.95</v>
      </c>
      <c r="D215" s="279">
        <v>48.550000000000004</v>
      </c>
      <c r="E215" s="279">
        <v>47.500000000000007</v>
      </c>
      <c r="F215" s="279">
        <v>46.050000000000004</v>
      </c>
      <c r="G215" s="279">
        <v>45.000000000000007</v>
      </c>
      <c r="H215" s="279">
        <v>50.000000000000007</v>
      </c>
      <c r="I215" s="279">
        <v>51.050000000000004</v>
      </c>
      <c r="J215" s="279">
        <v>52.500000000000007</v>
      </c>
      <c r="K215" s="277">
        <v>49.6</v>
      </c>
      <c r="L215" s="277">
        <v>47.1</v>
      </c>
      <c r="M215" s="277">
        <v>1.0720499999999999</v>
      </c>
    </row>
    <row r="216" spans="1:13">
      <c r="A216" s="268">
        <v>206</v>
      </c>
      <c r="B216" s="277" t="s">
        <v>258</v>
      </c>
      <c r="C216" s="278">
        <v>115.55</v>
      </c>
      <c r="D216" s="279">
        <v>113.86666666666667</v>
      </c>
      <c r="E216" s="279">
        <v>112.18333333333335</v>
      </c>
      <c r="F216" s="279">
        <v>108.81666666666668</v>
      </c>
      <c r="G216" s="279">
        <v>107.13333333333335</v>
      </c>
      <c r="H216" s="279">
        <v>117.23333333333335</v>
      </c>
      <c r="I216" s="279">
        <v>118.91666666666669</v>
      </c>
      <c r="J216" s="279">
        <v>122.28333333333335</v>
      </c>
      <c r="K216" s="277">
        <v>115.55</v>
      </c>
      <c r="L216" s="277">
        <v>110.5</v>
      </c>
      <c r="M216" s="277">
        <v>12.07531</v>
      </c>
    </row>
    <row r="217" spans="1:13">
      <c r="A217" s="268">
        <v>207</v>
      </c>
      <c r="B217" s="277" t="s">
        <v>118</v>
      </c>
      <c r="C217" s="278">
        <v>378.8</v>
      </c>
      <c r="D217" s="279">
        <v>376.25</v>
      </c>
      <c r="E217" s="279">
        <v>372.6</v>
      </c>
      <c r="F217" s="279">
        <v>366.40000000000003</v>
      </c>
      <c r="G217" s="279">
        <v>362.75000000000006</v>
      </c>
      <c r="H217" s="279">
        <v>382.45</v>
      </c>
      <c r="I217" s="279">
        <v>386.09999999999997</v>
      </c>
      <c r="J217" s="279">
        <v>392.29999999999995</v>
      </c>
      <c r="K217" s="277">
        <v>379.9</v>
      </c>
      <c r="L217" s="277">
        <v>370.05</v>
      </c>
      <c r="M217" s="277">
        <v>455.60259000000002</v>
      </c>
    </row>
    <row r="218" spans="1:13">
      <c r="A218" s="268">
        <v>208</v>
      </c>
      <c r="B218" s="277" t="s">
        <v>256</v>
      </c>
      <c r="C218" s="278">
        <v>1334.25</v>
      </c>
      <c r="D218" s="279">
        <v>1332.6833333333334</v>
      </c>
      <c r="E218" s="279">
        <v>1319.3666666666668</v>
      </c>
      <c r="F218" s="279">
        <v>1304.4833333333333</v>
      </c>
      <c r="G218" s="279">
        <v>1291.1666666666667</v>
      </c>
      <c r="H218" s="279">
        <v>1347.5666666666668</v>
      </c>
      <c r="I218" s="279">
        <v>1360.8833333333334</v>
      </c>
      <c r="J218" s="279">
        <v>1375.7666666666669</v>
      </c>
      <c r="K218" s="277">
        <v>1346</v>
      </c>
      <c r="L218" s="277">
        <v>1317.8</v>
      </c>
      <c r="M218" s="277">
        <v>5.0698100000000004</v>
      </c>
    </row>
    <row r="219" spans="1:13">
      <c r="A219" s="268">
        <v>209</v>
      </c>
      <c r="B219" s="277" t="s">
        <v>119</v>
      </c>
      <c r="C219" s="278">
        <v>442.9</v>
      </c>
      <c r="D219" s="279">
        <v>437.58333333333331</v>
      </c>
      <c r="E219" s="279">
        <v>428.91666666666663</v>
      </c>
      <c r="F219" s="279">
        <v>414.93333333333334</v>
      </c>
      <c r="G219" s="279">
        <v>406.26666666666665</v>
      </c>
      <c r="H219" s="279">
        <v>451.56666666666661</v>
      </c>
      <c r="I219" s="279">
        <v>460.23333333333323</v>
      </c>
      <c r="J219" s="279">
        <v>474.21666666666658</v>
      </c>
      <c r="K219" s="277">
        <v>446.25</v>
      </c>
      <c r="L219" s="277">
        <v>423.6</v>
      </c>
      <c r="M219" s="277">
        <v>56.936010000000003</v>
      </c>
    </row>
    <row r="220" spans="1:13">
      <c r="A220" s="268">
        <v>210</v>
      </c>
      <c r="B220" s="277" t="s">
        <v>403</v>
      </c>
      <c r="C220" s="278">
        <v>2535.5</v>
      </c>
      <c r="D220" s="279">
        <v>2534.85</v>
      </c>
      <c r="E220" s="279">
        <v>2519.8999999999996</v>
      </c>
      <c r="F220" s="279">
        <v>2504.2999999999997</v>
      </c>
      <c r="G220" s="279">
        <v>2489.3499999999995</v>
      </c>
      <c r="H220" s="279">
        <v>2550.4499999999998</v>
      </c>
      <c r="I220" s="279">
        <v>2565.3999999999996</v>
      </c>
      <c r="J220" s="279">
        <v>2581</v>
      </c>
      <c r="K220" s="277">
        <v>2549.8000000000002</v>
      </c>
      <c r="L220" s="277">
        <v>2519.25</v>
      </c>
      <c r="M220" s="277">
        <v>8.5639999999999994E-2</v>
      </c>
    </row>
    <row r="221" spans="1:13">
      <c r="A221" s="268">
        <v>211</v>
      </c>
      <c r="B221" s="277" t="s">
        <v>257</v>
      </c>
      <c r="C221" s="278">
        <v>39.450000000000003</v>
      </c>
      <c r="D221" s="279">
        <v>40.033333333333331</v>
      </c>
      <c r="E221" s="279">
        <v>38.666666666666664</v>
      </c>
      <c r="F221" s="279">
        <v>37.883333333333333</v>
      </c>
      <c r="G221" s="279">
        <v>36.516666666666666</v>
      </c>
      <c r="H221" s="279">
        <v>40.816666666666663</v>
      </c>
      <c r="I221" s="279">
        <v>42.183333333333337</v>
      </c>
      <c r="J221" s="279">
        <v>42.966666666666661</v>
      </c>
      <c r="K221" s="277">
        <v>41.4</v>
      </c>
      <c r="L221" s="277">
        <v>39.25</v>
      </c>
      <c r="M221" s="277">
        <v>48.62077</v>
      </c>
    </row>
    <row r="222" spans="1:13">
      <c r="A222" s="268">
        <v>212</v>
      </c>
      <c r="B222" s="277" t="s">
        <v>120</v>
      </c>
      <c r="C222" s="278">
        <v>8.3000000000000007</v>
      </c>
      <c r="D222" s="279">
        <v>8.4666666666666668</v>
      </c>
      <c r="E222" s="279">
        <v>7.9833333333333343</v>
      </c>
      <c r="F222" s="279">
        <v>7.6666666666666679</v>
      </c>
      <c r="G222" s="279">
        <v>7.1833333333333353</v>
      </c>
      <c r="H222" s="279">
        <v>8.7833333333333332</v>
      </c>
      <c r="I222" s="279">
        <v>9.2666666666666639</v>
      </c>
      <c r="J222" s="279">
        <v>9.5833333333333321</v>
      </c>
      <c r="K222" s="277">
        <v>8.9499999999999993</v>
      </c>
      <c r="L222" s="277">
        <v>8.15</v>
      </c>
      <c r="M222" s="277">
        <v>6445.5018799999998</v>
      </c>
    </row>
    <row r="223" spans="1:13">
      <c r="A223" s="268">
        <v>213</v>
      </c>
      <c r="B223" s="277" t="s">
        <v>404</v>
      </c>
      <c r="C223" s="278">
        <v>18.95</v>
      </c>
      <c r="D223" s="279">
        <v>19.066666666666666</v>
      </c>
      <c r="E223" s="279">
        <v>18.733333333333334</v>
      </c>
      <c r="F223" s="279">
        <v>18.516666666666669</v>
      </c>
      <c r="G223" s="279">
        <v>18.183333333333337</v>
      </c>
      <c r="H223" s="279">
        <v>19.283333333333331</v>
      </c>
      <c r="I223" s="279">
        <v>19.616666666666667</v>
      </c>
      <c r="J223" s="279">
        <v>19.833333333333329</v>
      </c>
      <c r="K223" s="277">
        <v>19.399999999999999</v>
      </c>
      <c r="L223" s="277">
        <v>18.850000000000001</v>
      </c>
      <c r="M223" s="277">
        <v>70.203289999999996</v>
      </c>
    </row>
    <row r="224" spans="1:13">
      <c r="A224" s="268">
        <v>214</v>
      </c>
      <c r="B224" s="277" t="s">
        <v>121</v>
      </c>
      <c r="C224" s="278">
        <v>27.1</v>
      </c>
      <c r="D224" s="279">
        <v>27.266666666666666</v>
      </c>
      <c r="E224" s="279">
        <v>26.833333333333332</v>
      </c>
      <c r="F224" s="279">
        <v>26.566666666666666</v>
      </c>
      <c r="G224" s="279">
        <v>26.133333333333333</v>
      </c>
      <c r="H224" s="279">
        <v>27.533333333333331</v>
      </c>
      <c r="I224" s="279">
        <v>27.966666666666669</v>
      </c>
      <c r="J224" s="279">
        <v>28.233333333333331</v>
      </c>
      <c r="K224" s="277">
        <v>27.7</v>
      </c>
      <c r="L224" s="277">
        <v>27</v>
      </c>
      <c r="M224" s="277">
        <v>250.84034</v>
      </c>
    </row>
    <row r="225" spans="1:13">
      <c r="A225" s="268">
        <v>215</v>
      </c>
      <c r="B225" s="277" t="s">
        <v>416</v>
      </c>
      <c r="C225" s="278">
        <v>172.9</v>
      </c>
      <c r="D225" s="279">
        <v>174.05000000000004</v>
      </c>
      <c r="E225" s="279">
        <v>169.90000000000009</v>
      </c>
      <c r="F225" s="279">
        <v>166.90000000000006</v>
      </c>
      <c r="G225" s="279">
        <v>162.75000000000011</v>
      </c>
      <c r="H225" s="279">
        <v>177.05000000000007</v>
      </c>
      <c r="I225" s="279">
        <v>181.2</v>
      </c>
      <c r="J225" s="279">
        <v>184.20000000000005</v>
      </c>
      <c r="K225" s="277">
        <v>178.2</v>
      </c>
      <c r="L225" s="277">
        <v>171.05</v>
      </c>
      <c r="M225" s="277">
        <v>10.84149</v>
      </c>
    </row>
    <row r="226" spans="1:13">
      <c r="A226" s="268">
        <v>216</v>
      </c>
      <c r="B226" s="277" t="s">
        <v>405</v>
      </c>
      <c r="C226" s="278">
        <v>380.05</v>
      </c>
      <c r="D226" s="279">
        <v>382.3</v>
      </c>
      <c r="E226" s="279">
        <v>375.75</v>
      </c>
      <c r="F226" s="279">
        <v>371.45</v>
      </c>
      <c r="G226" s="279">
        <v>364.9</v>
      </c>
      <c r="H226" s="279">
        <v>386.6</v>
      </c>
      <c r="I226" s="279">
        <v>393.15000000000009</v>
      </c>
      <c r="J226" s="279">
        <v>397.45000000000005</v>
      </c>
      <c r="K226" s="277">
        <v>388.85</v>
      </c>
      <c r="L226" s="277">
        <v>378</v>
      </c>
      <c r="M226" s="277">
        <v>0.31151000000000001</v>
      </c>
    </row>
    <row r="227" spans="1:13">
      <c r="A227" s="268">
        <v>217</v>
      </c>
      <c r="B227" s="277" t="s">
        <v>406</v>
      </c>
      <c r="C227" s="278">
        <v>6.8</v>
      </c>
      <c r="D227" s="279">
        <v>6.8500000000000005</v>
      </c>
      <c r="E227" s="279">
        <v>6.7000000000000011</v>
      </c>
      <c r="F227" s="279">
        <v>6.6000000000000005</v>
      </c>
      <c r="G227" s="279">
        <v>6.4500000000000011</v>
      </c>
      <c r="H227" s="279">
        <v>6.9500000000000011</v>
      </c>
      <c r="I227" s="279">
        <v>7.1000000000000014</v>
      </c>
      <c r="J227" s="279">
        <v>7.2000000000000011</v>
      </c>
      <c r="K227" s="277">
        <v>7</v>
      </c>
      <c r="L227" s="277">
        <v>6.75</v>
      </c>
      <c r="M227" s="277">
        <v>17.19669</v>
      </c>
    </row>
    <row r="228" spans="1:13">
      <c r="A228" s="268">
        <v>218</v>
      </c>
      <c r="B228" s="277" t="s">
        <v>122</v>
      </c>
      <c r="C228" s="278">
        <v>404.75</v>
      </c>
      <c r="D228" s="279">
        <v>409.7</v>
      </c>
      <c r="E228" s="279">
        <v>398.29999999999995</v>
      </c>
      <c r="F228" s="279">
        <v>391.84999999999997</v>
      </c>
      <c r="G228" s="279">
        <v>380.44999999999993</v>
      </c>
      <c r="H228" s="279">
        <v>416.15</v>
      </c>
      <c r="I228" s="279">
        <v>427.54999999999995</v>
      </c>
      <c r="J228" s="279">
        <v>434</v>
      </c>
      <c r="K228" s="277">
        <v>421.1</v>
      </c>
      <c r="L228" s="277">
        <v>403.25</v>
      </c>
      <c r="M228" s="277">
        <v>59.767969999999998</v>
      </c>
    </row>
    <row r="229" spans="1:13">
      <c r="A229" s="268">
        <v>219</v>
      </c>
      <c r="B229" s="277" t="s">
        <v>407</v>
      </c>
      <c r="C229" s="278">
        <v>72.8</v>
      </c>
      <c r="D229" s="279">
        <v>72.850000000000009</v>
      </c>
      <c r="E229" s="279">
        <v>72.200000000000017</v>
      </c>
      <c r="F229" s="279">
        <v>71.600000000000009</v>
      </c>
      <c r="G229" s="279">
        <v>70.950000000000017</v>
      </c>
      <c r="H229" s="279">
        <v>73.450000000000017</v>
      </c>
      <c r="I229" s="279">
        <v>74.100000000000023</v>
      </c>
      <c r="J229" s="279">
        <v>74.700000000000017</v>
      </c>
      <c r="K229" s="277">
        <v>73.5</v>
      </c>
      <c r="L229" s="277">
        <v>72.25</v>
      </c>
      <c r="M229" s="277">
        <v>4.6867799999999997</v>
      </c>
    </row>
    <row r="230" spans="1:13">
      <c r="A230" s="268">
        <v>220</v>
      </c>
      <c r="B230" s="277" t="s">
        <v>260</v>
      </c>
      <c r="C230" s="278">
        <v>80.349999999999994</v>
      </c>
      <c r="D230" s="279">
        <v>81.61666666666666</v>
      </c>
      <c r="E230" s="279">
        <v>78.73333333333332</v>
      </c>
      <c r="F230" s="279">
        <v>77.11666666666666</v>
      </c>
      <c r="G230" s="279">
        <v>74.23333333333332</v>
      </c>
      <c r="H230" s="279">
        <v>83.23333333333332</v>
      </c>
      <c r="I230" s="279">
        <v>86.116666666666674</v>
      </c>
      <c r="J230" s="279">
        <v>87.73333333333332</v>
      </c>
      <c r="K230" s="277">
        <v>84.5</v>
      </c>
      <c r="L230" s="277">
        <v>80</v>
      </c>
      <c r="M230" s="277">
        <v>44.094580000000001</v>
      </c>
    </row>
    <row r="231" spans="1:13">
      <c r="A231" s="268">
        <v>221</v>
      </c>
      <c r="B231" s="277" t="s">
        <v>412</v>
      </c>
      <c r="C231" s="278">
        <v>123.05</v>
      </c>
      <c r="D231" s="279">
        <v>122.78333333333335</v>
      </c>
      <c r="E231" s="279">
        <v>120.31666666666669</v>
      </c>
      <c r="F231" s="279">
        <v>117.58333333333334</v>
      </c>
      <c r="G231" s="279">
        <v>115.11666666666669</v>
      </c>
      <c r="H231" s="279">
        <v>125.51666666666669</v>
      </c>
      <c r="I231" s="279">
        <v>127.98333333333336</v>
      </c>
      <c r="J231" s="279">
        <v>130.7166666666667</v>
      </c>
      <c r="K231" s="277">
        <v>125.25</v>
      </c>
      <c r="L231" s="277">
        <v>120.05</v>
      </c>
      <c r="M231" s="277">
        <v>64.748630000000006</v>
      </c>
    </row>
    <row r="232" spans="1:13">
      <c r="A232" s="268">
        <v>222</v>
      </c>
      <c r="B232" s="277" t="s">
        <v>1616</v>
      </c>
      <c r="C232" s="278">
        <v>2157.15</v>
      </c>
      <c r="D232" s="279">
        <v>2144.75</v>
      </c>
      <c r="E232" s="279">
        <v>2120</v>
      </c>
      <c r="F232" s="279">
        <v>2082.85</v>
      </c>
      <c r="G232" s="279">
        <v>2058.1</v>
      </c>
      <c r="H232" s="279">
        <v>2181.9</v>
      </c>
      <c r="I232" s="279">
        <v>2206.65</v>
      </c>
      <c r="J232" s="279">
        <v>2243.8000000000002</v>
      </c>
      <c r="K232" s="277">
        <v>2169.5</v>
      </c>
      <c r="L232" s="277">
        <v>2107.6</v>
      </c>
      <c r="M232" s="277">
        <v>0.82535999999999998</v>
      </c>
    </row>
    <row r="233" spans="1:13">
      <c r="A233" s="268">
        <v>223</v>
      </c>
      <c r="B233" s="277" t="s">
        <v>259</v>
      </c>
      <c r="C233" s="278">
        <v>61.75</v>
      </c>
      <c r="D233" s="279">
        <v>62.166666666666664</v>
      </c>
      <c r="E233" s="279">
        <v>61.133333333333326</v>
      </c>
      <c r="F233" s="279">
        <v>60.516666666666659</v>
      </c>
      <c r="G233" s="279">
        <v>59.48333333333332</v>
      </c>
      <c r="H233" s="279">
        <v>62.783333333333331</v>
      </c>
      <c r="I233" s="279">
        <v>63.816666666666677</v>
      </c>
      <c r="J233" s="279">
        <v>64.433333333333337</v>
      </c>
      <c r="K233" s="277">
        <v>63.2</v>
      </c>
      <c r="L233" s="277">
        <v>61.55</v>
      </c>
      <c r="M233" s="277">
        <v>18.860140000000001</v>
      </c>
    </row>
    <row r="234" spans="1:13">
      <c r="A234" s="268">
        <v>224</v>
      </c>
      <c r="B234" s="277" t="s">
        <v>123</v>
      </c>
      <c r="C234" s="278">
        <v>964.15</v>
      </c>
      <c r="D234" s="279">
        <v>970.59999999999991</v>
      </c>
      <c r="E234" s="279">
        <v>953.89999999999986</v>
      </c>
      <c r="F234" s="279">
        <v>943.65</v>
      </c>
      <c r="G234" s="279">
        <v>926.94999999999993</v>
      </c>
      <c r="H234" s="279">
        <v>980.8499999999998</v>
      </c>
      <c r="I234" s="279">
        <v>997.54999999999984</v>
      </c>
      <c r="J234" s="279">
        <v>1007.7999999999997</v>
      </c>
      <c r="K234" s="277">
        <v>987.3</v>
      </c>
      <c r="L234" s="277">
        <v>960.35</v>
      </c>
      <c r="M234" s="277">
        <v>16.390599999999999</v>
      </c>
    </row>
    <row r="235" spans="1:13">
      <c r="A235" s="268">
        <v>225</v>
      </c>
      <c r="B235" s="277" t="s">
        <v>418</v>
      </c>
      <c r="C235" s="278">
        <v>271.25</v>
      </c>
      <c r="D235" s="279">
        <v>273.60000000000002</v>
      </c>
      <c r="E235" s="279">
        <v>267.75000000000006</v>
      </c>
      <c r="F235" s="279">
        <v>264.25000000000006</v>
      </c>
      <c r="G235" s="279">
        <v>258.40000000000009</v>
      </c>
      <c r="H235" s="279">
        <v>277.10000000000002</v>
      </c>
      <c r="I235" s="279">
        <v>282.94999999999993</v>
      </c>
      <c r="J235" s="279">
        <v>286.45</v>
      </c>
      <c r="K235" s="277">
        <v>279.45</v>
      </c>
      <c r="L235" s="277">
        <v>270.10000000000002</v>
      </c>
      <c r="M235" s="277">
        <v>0.11369</v>
      </c>
    </row>
    <row r="236" spans="1:13">
      <c r="A236" s="268">
        <v>226</v>
      </c>
      <c r="B236" s="277" t="s">
        <v>124</v>
      </c>
      <c r="C236" s="278">
        <v>523.5</v>
      </c>
      <c r="D236" s="279">
        <v>527.98333333333335</v>
      </c>
      <c r="E236" s="279">
        <v>516.2166666666667</v>
      </c>
      <c r="F236" s="279">
        <v>508.93333333333339</v>
      </c>
      <c r="G236" s="279">
        <v>497.16666666666674</v>
      </c>
      <c r="H236" s="279">
        <v>535.26666666666665</v>
      </c>
      <c r="I236" s="279">
        <v>547.0333333333333</v>
      </c>
      <c r="J236" s="279">
        <v>554.31666666666661</v>
      </c>
      <c r="K236" s="277">
        <v>539.75</v>
      </c>
      <c r="L236" s="277">
        <v>520.70000000000005</v>
      </c>
      <c r="M236" s="277">
        <v>133.11247</v>
      </c>
    </row>
    <row r="237" spans="1:13">
      <c r="A237" s="268">
        <v>227</v>
      </c>
      <c r="B237" s="277" t="s">
        <v>419</v>
      </c>
      <c r="C237" s="278">
        <v>73.55</v>
      </c>
      <c r="D237" s="279">
        <v>73.033333333333346</v>
      </c>
      <c r="E237" s="279">
        <v>71.566666666666691</v>
      </c>
      <c r="F237" s="279">
        <v>69.583333333333343</v>
      </c>
      <c r="G237" s="279">
        <v>68.116666666666688</v>
      </c>
      <c r="H237" s="279">
        <v>75.016666666666694</v>
      </c>
      <c r="I237" s="279">
        <v>76.483333333333363</v>
      </c>
      <c r="J237" s="279">
        <v>78.466666666666697</v>
      </c>
      <c r="K237" s="277">
        <v>74.5</v>
      </c>
      <c r="L237" s="277">
        <v>71.05</v>
      </c>
      <c r="M237" s="277">
        <v>13.96453</v>
      </c>
    </row>
    <row r="238" spans="1:13">
      <c r="A238" s="268">
        <v>228</v>
      </c>
      <c r="B238" s="277" t="s">
        <v>125</v>
      </c>
      <c r="C238" s="278">
        <v>198.85</v>
      </c>
      <c r="D238" s="279">
        <v>200.48333333333335</v>
      </c>
      <c r="E238" s="279">
        <v>195.9666666666667</v>
      </c>
      <c r="F238" s="279">
        <v>193.08333333333334</v>
      </c>
      <c r="G238" s="279">
        <v>188.56666666666669</v>
      </c>
      <c r="H238" s="279">
        <v>203.3666666666667</v>
      </c>
      <c r="I238" s="279">
        <v>207.88333333333335</v>
      </c>
      <c r="J238" s="279">
        <v>210.76666666666671</v>
      </c>
      <c r="K238" s="277">
        <v>205</v>
      </c>
      <c r="L238" s="277">
        <v>197.6</v>
      </c>
      <c r="M238" s="277">
        <v>90.512879999999996</v>
      </c>
    </row>
    <row r="239" spans="1:13">
      <c r="A239" s="268">
        <v>229</v>
      </c>
      <c r="B239" s="277" t="s">
        <v>126</v>
      </c>
      <c r="C239" s="278">
        <v>936.75</v>
      </c>
      <c r="D239" s="279">
        <v>938.55000000000007</v>
      </c>
      <c r="E239" s="279">
        <v>927.40000000000009</v>
      </c>
      <c r="F239" s="279">
        <v>918.05000000000007</v>
      </c>
      <c r="G239" s="279">
        <v>906.90000000000009</v>
      </c>
      <c r="H239" s="279">
        <v>947.90000000000009</v>
      </c>
      <c r="I239" s="279">
        <v>959.05</v>
      </c>
      <c r="J239" s="279">
        <v>968.40000000000009</v>
      </c>
      <c r="K239" s="277">
        <v>949.7</v>
      </c>
      <c r="L239" s="277">
        <v>929.2</v>
      </c>
      <c r="M239" s="277">
        <v>128.77814000000001</v>
      </c>
    </row>
    <row r="240" spans="1:13">
      <c r="A240" s="268">
        <v>230</v>
      </c>
      <c r="B240" s="277" t="s">
        <v>420</v>
      </c>
      <c r="C240" s="278">
        <v>232.85</v>
      </c>
      <c r="D240" s="279">
        <v>232.61666666666667</v>
      </c>
      <c r="E240" s="279">
        <v>227.48333333333335</v>
      </c>
      <c r="F240" s="279">
        <v>222.11666666666667</v>
      </c>
      <c r="G240" s="279">
        <v>216.98333333333335</v>
      </c>
      <c r="H240" s="279">
        <v>237.98333333333335</v>
      </c>
      <c r="I240" s="279">
        <v>243.11666666666667</v>
      </c>
      <c r="J240" s="279">
        <v>248.48333333333335</v>
      </c>
      <c r="K240" s="277">
        <v>237.75</v>
      </c>
      <c r="L240" s="277">
        <v>227.25</v>
      </c>
      <c r="M240" s="277">
        <v>3.05402</v>
      </c>
    </row>
    <row r="241" spans="1:13">
      <c r="A241" s="268">
        <v>231</v>
      </c>
      <c r="B241" s="277" t="s">
        <v>421</v>
      </c>
      <c r="C241" s="278">
        <v>140.80000000000001</v>
      </c>
      <c r="D241" s="279">
        <v>140.80000000000001</v>
      </c>
      <c r="E241" s="279">
        <v>140.80000000000001</v>
      </c>
      <c r="F241" s="279">
        <v>140.80000000000001</v>
      </c>
      <c r="G241" s="279">
        <v>140.80000000000001</v>
      </c>
      <c r="H241" s="279">
        <v>140.80000000000001</v>
      </c>
      <c r="I241" s="279">
        <v>140.80000000000001</v>
      </c>
      <c r="J241" s="279">
        <v>140.80000000000001</v>
      </c>
      <c r="K241" s="277">
        <v>140.80000000000001</v>
      </c>
      <c r="L241" s="277">
        <v>140.80000000000001</v>
      </c>
      <c r="M241" s="277">
        <v>0.27533000000000002</v>
      </c>
    </row>
    <row r="242" spans="1:13">
      <c r="A242" s="268">
        <v>232</v>
      </c>
      <c r="B242" s="277" t="s">
        <v>417</v>
      </c>
      <c r="C242" s="278">
        <v>11</v>
      </c>
      <c r="D242" s="279">
        <v>11</v>
      </c>
      <c r="E242" s="279">
        <v>11</v>
      </c>
      <c r="F242" s="279">
        <v>11</v>
      </c>
      <c r="G242" s="279">
        <v>11</v>
      </c>
      <c r="H242" s="279">
        <v>11</v>
      </c>
      <c r="I242" s="279">
        <v>11</v>
      </c>
      <c r="J242" s="279">
        <v>11</v>
      </c>
      <c r="K242" s="277">
        <v>11</v>
      </c>
      <c r="L242" s="277">
        <v>11</v>
      </c>
      <c r="M242" s="277">
        <v>17.426839999999999</v>
      </c>
    </row>
    <row r="243" spans="1:13">
      <c r="A243" s="268">
        <v>233</v>
      </c>
      <c r="B243" s="277" t="s">
        <v>127</v>
      </c>
      <c r="C243" s="278">
        <v>93.45</v>
      </c>
      <c r="D243" s="279">
        <v>91.95</v>
      </c>
      <c r="E243" s="279">
        <v>89.2</v>
      </c>
      <c r="F243" s="279">
        <v>84.95</v>
      </c>
      <c r="G243" s="279">
        <v>82.2</v>
      </c>
      <c r="H243" s="279">
        <v>96.2</v>
      </c>
      <c r="I243" s="279">
        <v>98.95</v>
      </c>
      <c r="J243" s="279">
        <v>103.2</v>
      </c>
      <c r="K243" s="277">
        <v>94.7</v>
      </c>
      <c r="L243" s="277">
        <v>87.7</v>
      </c>
      <c r="M243" s="277">
        <v>939.05218000000002</v>
      </c>
    </row>
    <row r="244" spans="1:13">
      <c r="A244" s="268">
        <v>234</v>
      </c>
      <c r="B244" s="277" t="s">
        <v>262</v>
      </c>
      <c r="C244" s="278">
        <v>1759.6</v>
      </c>
      <c r="D244" s="279">
        <v>1767.1333333333332</v>
      </c>
      <c r="E244" s="279">
        <v>1743.6166666666663</v>
      </c>
      <c r="F244" s="279">
        <v>1727.6333333333332</v>
      </c>
      <c r="G244" s="279">
        <v>1704.1166666666663</v>
      </c>
      <c r="H244" s="279">
        <v>1783.1166666666663</v>
      </c>
      <c r="I244" s="279">
        <v>1806.6333333333332</v>
      </c>
      <c r="J244" s="279">
        <v>1822.6166666666663</v>
      </c>
      <c r="K244" s="277">
        <v>1790.65</v>
      </c>
      <c r="L244" s="277">
        <v>1751.15</v>
      </c>
      <c r="M244" s="277">
        <v>2.45228</v>
      </c>
    </row>
    <row r="245" spans="1:13">
      <c r="A245" s="268">
        <v>235</v>
      </c>
      <c r="B245" s="277" t="s">
        <v>408</v>
      </c>
      <c r="C245" s="278">
        <v>113.9</v>
      </c>
      <c r="D245" s="279">
        <v>115.36666666666667</v>
      </c>
      <c r="E245" s="279">
        <v>111.08333333333334</v>
      </c>
      <c r="F245" s="279">
        <v>108.26666666666667</v>
      </c>
      <c r="G245" s="279">
        <v>103.98333333333333</v>
      </c>
      <c r="H245" s="279">
        <v>118.18333333333335</v>
      </c>
      <c r="I245" s="279">
        <v>122.46666666666668</v>
      </c>
      <c r="J245" s="279">
        <v>125.28333333333336</v>
      </c>
      <c r="K245" s="277">
        <v>119.65</v>
      </c>
      <c r="L245" s="277">
        <v>112.55</v>
      </c>
      <c r="M245" s="277">
        <v>26.7926</v>
      </c>
    </row>
    <row r="246" spans="1:13">
      <c r="A246" s="268">
        <v>236</v>
      </c>
      <c r="B246" s="277" t="s">
        <v>409</v>
      </c>
      <c r="C246" s="278">
        <v>92.7</v>
      </c>
      <c r="D246" s="279">
        <v>93.183333333333337</v>
      </c>
      <c r="E246" s="279">
        <v>91.76666666666668</v>
      </c>
      <c r="F246" s="279">
        <v>90.833333333333343</v>
      </c>
      <c r="G246" s="279">
        <v>89.416666666666686</v>
      </c>
      <c r="H246" s="279">
        <v>94.116666666666674</v>
      </c>
      <c r="I246" s="279">
        <v>95.533333333333331</v>
      </c>
      <c r="J246" s="279">
        <v>96.466666666666669</v>
      </c>
      <c r="K246" s="277">
        <v>94.6</v>
      </c>
      <c r="L246" s="277">
        <v>92.25</v>
      </c>
      <c r="M246" s="277">
        <v>50.453800000000001</v>
      </c>
    </row>
    <row r="247" spans="1:13">
      <c r="A247" s="268">
        <v>237</v>
      </c>
      <c r="B247" s="277" t="s">
        <v>402</v>
      </c>
      <c r="C247" s="278">
        <v>532.54999999999995</v>
      </c>
      <c r="D247" s="279">
        <v>533.5333333333333</v>
      </c>
      <c r="E247" s="279">
        <v>526.56666666666661</v>
      </c>
      <c r="F247" s="279">
        <v>520.58333333333326</v>
      </c>
      <c r="G247" s="279">
        <v>513.61666666666656</v>
      </c>
      <c r="H247" s="279">
        <v>539.51666666666665</v>
      </c>
      <c r="I247" s="279">
        <v>546.48333333333335</v>
      </c>
      <c r="J247" s="279">
        <v>552.4666666666667</v>
      </c>
      <c r="K247" s="277">
        <v>540.5</v>
      </c>
      <c r="L247" s="277">
        <v>527.54999999999995</v>
      </c>
      <c r="M247" s="277">
        <v>3.44747</v>
      </c>
    </row>
    <row r="248" spans="1:13">
      <c r="A248" s="268">
        <v>238</v>
      </c>
      <c r="B248" s="277" t="s">
        <v>128</v>
      </c>
      <c r="C248" s="278">
        <v>192.25</v>
      </c>
      <c r="D248" s="279">
        <v>192.65</v>
      </c>
      <c r="E248" s="279">
        <v>191.10000000000002</v>
      </c>
      <c r="F248" s="279">
        <v>189.95000000000002</v>
      </c>
      <c r="G248" s="279">
        <v>188.40000000000003</v>
      </c>
      <c r="H248" s="279">
        <v>193.8</v>
      </c>
      <c r="I248" s="279">
        <v>195.35000000000002</v>
      </c>
      <c r="J248" s="279">
        <v>196.5</v>
      </c>
      <c r="K248" s="277">
        <v>194.2</v>
      </c>
      <c r="L248" s="277">
        <v>191.5</v>
      </c>
      <c r="M248" s="277">
        <v>280.10737999999998</v>
      </c>
    </row>
    <row r="249" spans="1:13">
      <c r="A249" s="268">
        <v>239</v>
      </c>
      <c r="B249" s="277" t="s">
        <v>413</v>
      </c>
      <c r="C249" s="278">
        <v>227.35</v>
      </c>
      <c r="D249" s="279">
        <v>229.23333333333335</v>
      </c>
      <c r="E249" s="279">
        <v>224.06666666666669</v>
      </c>
      <c r="F249" s="279">
        <v>220.78333333333333</v>
      </c>
      <c r="G249" s="279">
        <v>215.61666666666667</v>
      </c>
      <c r="H249" s="279">
        <v>232.51666666666671</v>
      </c>
      <c r="I249" s="279">
        <v>237.68333333333334</v>
      </c>
      <c r="J249" s="279">
        <v>240.96666666666673</v>
      </c>
      <c r="K249" s="277">
        <v>234.4</v>
      </c>
      <c r="L249" s="277">
        <v>225.95</v>
      </c>
      <c r="M249" s="277">
        <v>0.25378000000000001</v>
      </c>
    </row>
    <row r="250" spans="1:13">
      <c r="A250" s="268">
        <v>240</v>
      </c>
      <c r="B250" s="277" t="s">
        <v>410</v>
      </c>
      <c r="C250" s="278">
        <v>49.3</v>
      </c>
      <c r="D250" s="279">
        <v>49.783333333333331</v>
      </c>
      <c r="E250" s="279">
        <v>48.566666666666663</v>
      </c>
      <c r="F250" s="279">
        <v>47.833333333333329</v>
      </c>
      <c r="G250" s="279">
        <v>46.61666666666666</v>
      </c>
      <c r="H250" s="279">
        <v>50.516666666666666</v>
      </c>
      <c r="I250" s="279">
        <v>51.733333333333334</v>
      </c>
      <c r="J250" s="279">
        <v>52.466666666666669</v>
      </c>
      <c r="K250" s="277">
        <v>51</v>
      </c>
      <c r="L250" s="277">
        <v>49.05</v>
      </c>
      <c r="M250" s="277">
        <v>1.5148999999999999</v>
      </c>
    </row>
    <row r="251" spans="1:13">
      <c r="A251" s="268">
        <v>241</v>
      </c>
      <c r="B251" s="277" t="s">
        <v>411</v>
      </c>
      <c r="C251" s="278">
        <v>123.1</v>
      </c>
      <c r="D251" s="279">
        <v>123.76666666666665</v>
      </c>
      <c r="E251" s="279">
        <v>121.43333333333331</v>
      </c>
      <c r="F251" s="279">
        <v>119.76666666666665</v>
      </c>
      <c r="G251" s="279">
        <v>117.43333333333331</v>
      </c>
      <c r="H251" s="279">
        <v>125.43333333333331</v>
      </c>
      <c r="I251" s="279">
        <v>127.76666666666665</v>
      </c>
      <c r="J251" s="279">
        <v>129.43333333333331</v>
      </c>
      <c r="K251" s="277">
        <v>126.1</v>
      </c>
      <c r="L251" s="277">
        <v>122.1</v>
      </c>
      <c r="M251" s="277">
        <v>8.6638699999999993</v>
      </c>
    </row>
    <row r="252" spans="1:13">
      <c r="A252" s="268">
        <v>242</v>
      </c>
      <c r="B252" s="277" t="s">
        <v>431</v>
      </c>
      <c r="C252" s="278">
        <v>16.899999999999999</v>
      </c>
      <c r="D252" s="279">
        <v>17.116666666666664</v>
      </c>
      <c r="E252" s="279">
        <v>16.583333333333329</v>
      </c>
      <c r="F252" s="279">
        <v>16.266666666666666</v>
      </c>
      <c r="G252" s="279">
        <v>15.733333333333331</v>
      </c>
      <c r="H252" s="279">
        <v>17.433333333333326</v>
      </c>
      <c r="I252" s="279">
        <v>17.966666666666665</v>
      </c>
      <c r="J252" s="279">
        <v>18.283333333333324</v>
      </c>
      <c r="K252" s="277">
        <v>17.649999999999999</v>
      </c>
      <c r="L252" s="277">
        <v>16.8</v>
      </c>
      <c r="M252" s="277">
        <v>33.846679999999999</v>
      </c>
    </row>
    <row r="253" spans="1:13">
      <c r="A253" s="268">
        <v>243</v>
      </c>
      <c r="B253" s="277" t="s">
        <v>428</v>
      </c>
      <c r="C253" s="278">
        <v>39.299999999999997</v>
      </c>
      <c r="D253" s="279">
        <v>39.099999999999994</v>
      </c>
      <c r="E253" s="279">
        <v>38.79999999999999</v>
      </c>
      <c r="F253" s="279">
        <v>38.299999999999997</v>
      </c>
      <c r="G253" s="279">
        <v>37.999999999999993</v>
      </c>
      <c r="H253" s="279">
        <v>39.599999999999987</v>
      </c>
      <c r="I253" s="279">
        <v>39.9</v>
      </c>
      <c r="J253" s="279">
        <v>40.399999999999984</v>
      </c>
      <c r="K253" s="277">
        <v>39.4</v>
      </c>
      <c r="L253" s="277">
        <v>38.6</v>
      </c>
      <c r="M253" s="277">
        <v>5.2100099999999996</v>
      </c>
    </row>
    <row r="254" spans="1:13">
      <c r="A254" s="268">
        <v>244</v>
      </c>
      <c r="B254" s="277" t="s">
        <v>429</v>
      </c>
      <c r="C254" s="278">
        <v>93.9</v>
      </c>
      <c r="D254" s="279">
        <v>94.516666666666666</v>
      </c>
      <c r="E254" s="279">
        <v>92.633333333333326</v>
      </c>
      <c r="F254" s="279">
        <v>91.36666666666666</v>
      </c>
      <c r="G254" s="279">
        <v>89.48333333333332</v>
      </c>
      <c r="H254" s="279">
        <v>95.783333333333331</v>
      </c>
      <c r="I254" s="279">
        <v>97.666666666666686</v>
      </c>
      <c r="J254" s="279">
        <v>98.933333333333337</v>
      </c>
      <c r="K254" s="277">
        <v>96.4</v>
      </c>
      <c r="L254" s="277">
        <v>93.25</v>
      </c>
      <c r="M254" s="277">
        <v>26.087199999999999</v>
      </c>
    </row>
    <row r="255" spans="1:13">
      <c r="A255" s="268">
        <v>245</v>
      </c>
      <c r="B255" s="277" t="s">
        <v>432</v>
      </c>
      <c r="C255" s="278">
        <v>29.85</v>
      </c>
      <c r="D255" s="279">
        <v>29.783333333333331</v>
      </c>
      <c r="E255" s="279">
        <v>29.066666666666663</v>
      </c>
      <c r="F255" s="279">
        <v>28.283333333333331</v>
      </c>
      <c r="G255" s="279">
        <v>27.566666666666663</v>
      </c>
      <c r="H255" s="279">
        <v>30.566666666666663</v>
      </c>
      <c r="I255" s="279">
        <v>31.283333333333331</v>
      </c>
      <c r="J255" s="279">
        <v>32.066666666666663</v>
      </c>
      <c r="K255" s="277">
        <v>30.5</v>
      </c>
      <c r="L255" s="277">
        <v>29</v>
      </c>
      <c r="M255" s="277">
        <v>37.202309999999997</v>
      </c>
    </row>
    <row r="256" spans="1:13">
      <c r="A256" s="268">
        <v>246</v>
      </c>
      <c r="B256" s="277" t="s">
        <v>422</v>
      </c>
      <c r="C256" s="278">
        <v>715.25</v>
      </c>
      <c r="D256" s="279">
        <v>715.7166666666667</v>
      </c>
      <c r="E256" s="279">
        <v>712.53333333333342</v>
      </c>
      <c r="F256" s="279">
        <v>709.81666666666672</v>
      </c>
      <c r="G256" s="279">
        <v>706.63333333333344</v>
      </c>
      <c r="H256" s="279">
        <v>718.43333333333339</v>
      </c>
      <c r="I256" s="279">
        <v>721.61666666666679</v>
      </c>
      <c r="J256" s="279">
        <v>724.33333333333337</v>
      </c>
      <c r="K256" s="277">
        <v>718.9</v>
      </c>
      <c r="L256" s="277">
        <v>713</v>
      </c>
      <c r="M256" s="277">
        <v>1.6384300000000001</v>
      </c>
    </row>
    <row r="257" spans="1:13">
      <c r="A257" s="268">
        <v>247</v>
      </c>
      <c r="B257" s="277" t="s">
        <v>436</v>
      </c>
      <c r="C257" s="278">
        <v>2126.85</v>
      </c>
      <c r="D257" s="279">
        <v>2134.1</v>
      </c>
      <c r="E257" s="279">
        <v>2110.75</v>
      </c>
      <c r="F257" s="279">
        <v>2094.65</v>
      </c>
      <c r="G257" s="279">
        <v>2071.3000000000002</v>
      </c>
      <c r="H257" s="279">
        <v>2150.1999999999998</v>
      </c>
      <c r="I257" s="279">
        <v>2173.5499999999993</v>
      </c>
      <c r="J257" s="279">
        <v>2189.6499999999996</v>
      </c>
      <c r="K257" s="277">
        <v>2157.4499999999998</v>
      </c>
      <c r="L257" s="277">
        <v>2118</v>
      </c>
      <c r="M257" s="277">
        <v>0.20122000000000001</v>
      </c>
    </row>
    <row r="258" spans="1:13">
      <c r="A258" s="268">
        <v>248</v>
      </c>
      <c r="B258" s="277" t="s">
        <v>433</v>
      </c>
      <c r="C258" s="278">
        <v>57.55</v>
      </c>
      <c r="D258" s="279">
        <v>57.949999999999996</v>
      </c>
      <c r="E258" s="279">
        <v>56.899999999999991</v>
      </c>
      <c r="F258" s="279">
        <v>56.249999999999993</v>
      </c>
      <c r="G258" s="279">
        <v>55.199999999999989</v>
      </c>
      <c r="H258" s="279">
        <v>58.599999999999994</v>
      </c>
      <c r="I258" s="279">
        <v>59.649999999999991</v>
      </c>
      <c r="J258" s="279">
        <v>60.3</v>
      </c>
      <c r="K258" s="277">
        <v>59</v>
      </c>
      <c r="L258" s="277">
        <v>57.3</v>
      </c>
      <c r="M258" s="277">
        <v>10.49038</v>
      </c>
    </row>
    <row r="259" spans="1:13">
      <c r="A259" s="268">
        <v>249</v>
      </c>
      <c r="B259" s="277" t="s">
        <v>129</v>
      </c>
      <c r="C259" s="278">
        <v>178.6</v>
      </c>
      <c r="D259" s="279">
        <v>177.86666666666667</v>
      </c>
      <c r="E259" s="279">
        <v>175.33333333333334</v>
      </c>
      <c r="F259" s="279">
        <v>172.06666666666666</v>
      </c>
      <c r="G259" s="279">
        <v>169.53333333333333</v>
      </c>
      <c r="H259" s="279">
        <v>181.13333333333335</v>
      </c>
      <c r="I259" s="279">
        <v>183.66666666666666</v>
      </c>
      <c r="J259" s="279">
        <v>186.93333333333337</v>
      </c>
      <c r="K259" s="277">
        <v>180.4</v>
      </c>
      <c r="L259" s="277">
        <v>174.6</v>
      </c>
      <c r="M259" s="277">
        <v>144.72280000000001</v>
      </c>
    </row>
    <row r="260" spans="1:13">
      <c r="A260" s="268">
        <v>250</v>
      </c>
      <c r="B260" s="277" t="s">
        <v>430</v>
      </c>
      <c r="C260" s="278">
        <v>11.4</v>
      </c>
      <c r="D260" s="279">
        <v>11.4</v>
      </c>
      <c r="E260" s="279">
        <v>11.4</v>
      </c>
      <c r="F260" s="279">
        <v>11.4</v>
      </c>
      <c r="G260" s="279">
        <v>11.4</v>
      </c>
      <c r="H260" s="279">
        <v>11.4</v>
      </c>
      <c r="I260" s="279">
        <v>11.4</v>
      </c>
      <c r="J260" s="279">
        <v>11.4</v>
      </c>
      <c r="K260" s="277">
        <v>11.4</v>
      </c>
      <c r="L260" s="277">
        <v>11.4</v>
      </c>
      <c r="M260" s="277">
        <v>3.70838</v>
      </c>
    </row>
    <row r="261" spans="1:13">
      <c r="A261" s="268">
        <v>251</v>
      </c>
      <c r="B261" s="277" t="s">
        <v>423</v>
      </c>
      <c r="C261" s="278">
        <v>1520.05</v>
      </c>
      <c r="D261" s="279">
        <v>1511.6333333333332</v>
      </c>
      <c r="E261" s="279">
        <v>1458.4166666666665</v>
      </c>
      <c r="F261" s="279">
        <v>1396.7833333333333</v>
      </c>
      <c r="G261" s="279">
        <v>1343.5666666666666</v>
      </c>
      <c r="H261" s="279">
        <v>1573.2666666666664</v>
      </c>
      <c r="I261" s="279">
        <v>1626.4833333333331</v>
      </c>
      <c r="J261" s="279">
        <v>1688.1166666666663</v>
      </c>
      <c r="K261" s="277">
        <v>1564.85</v>
      </c>
      <c r="L261" s="277">
        <v>1450</v>
      </c>
      <c r="M261" s="277">
        <v>2.5030700000000001</v>
      </c>
    </row>
    <row r="262" spans="1:13">
      <c r="A262" s="268">
        <v>252</v>
      </c>
      <c r="B262" s="277" t="s">
        <v>424</v>
      </c>
      <c r="C262" s="278">
        <v>283.89999999999998</v>
      </c>
      <c r="D262" s="279">
        <v>285.3</v>
      </c>
      <c r="E262" s="279">
        <v>281.20000000000005</v>
      </c>
      <c r="F262" s="279">
        <v>278.50000000000006</v>
      </c>
      <c r="G262" s="279">
        <v>274.40000000000009</v>
      </c>
      <c r="H262" s="279">
        <v>288</v>
      </c>
      <c r="I262" s="279">
        <v>292.10000000000002</v>
      </c>
      <c r="J262" s="279">
        <v>294.79999999999995</v>
      </c>
      <c r="K262" s="277">
        <v>289.39999999999998</v>
      </c>
      <c r="L262" s="277">
        <v>282.60000000000002</v>
      </c>
      <c r="M262" s="277">
        <v>3.03539</v>
      </c>
    </row>
    <row r="263" spans="1:13">
      <c r="A263" s="268">
        <v>253</v>
      </c>
      <c r="B263" s="277" t="s">
        <v>425</v>
      </c>
      <c r="C263" s="278">
        <v>99.15</v>
      </c>
      <c r="D263" s="279">
        <v>99.516666666666666</v>
      </c>
      <c r="E263" s="279">
        <v>98.633333333333326</v>
      </c>
      <c r="F263" s="279">
        <v>98.11666666666666</v>
      </c>
      <c r="G263" s="279">
        <v>97.23333333333332</v>
      </c>
      <c r="H263" s="279">
        <v>100.03333333333333</v>
      </c>
      <c r="I263" s="279">
        <v>100.91666666666669</v>
      </c>
      <c r="J263" s="279">
        <v>101.43333333333334</v>
      </c>
      <c r="K263" s="277">
        <v>100.4</v>
      </c>
      <c r="L263" s="277">
        <v>99</v>
      </c>
      <c r="M263" s="277">
        <v>4.91465</v>
      </c>
    </row>
    <row r="264" spans="1:13">
      <c r="A264" s="268">
        <v>254</v>
      </c>
      <c r="B264" s="277" t="s">
        <v>426</v>
      </c>
      <c r="C264" s="278">
        <v>64.8</v>
      </c>
      <c r="D264" s="279">
        <v>65.100000000000009</v>
      </c>
      <c r="E264" s="279">
        <v>64.000000000000014</v>
      </c>
      <c r="F264" s="279">
        <v>63.2</v>
      </c>
      <c r="G264" s="279">
        <v>62.100000000000009</v>
      </c>
      <c r="H264" s="279">
        <v>65.90000000000002</v>
      </c>
      <c r="I264" s="279">
        <v>67.000000000000014</v>
      </c>
      <c r="J264" s="279">
        <v>67.800000000000026</v>
      </c>
      <c r="K264" s="277">
        <v>66.2</v>
      </c>
      <c r="L264" s="277">
        <v>64.3</v>
      </c>
      <c r="M264" s="277">
        <v>5.5751400000000002</v>
      </c>
    </row>
    <row r="265" spans="1:13">
      <c r="A265" s="268">
        <v>255</v>
      </c>
      <c r="B265" s="277" t="s">
        <v>427</v>
      </c>
      <c r="C265" s="278">
        <v>78.599999999999994</v>
      </c>
      <c r="D265" s="279">
        <v>79.666666666666671</v>
      </c>
      <c r="E265" s="279">
        <v>76.733333333333348</v>
      </c>
      <c r="F265" s="279">
        <v>74.866666666666674</v>
      </c>
      <c r="G265" s="279">
        <v>71.933333333333351</v>
      </c>
      <c r="H265" s="279">
        <v>81.533333333333346</v>
      </c>
      <c r="I265" s="279">
        <v>84.466666666666654</v>
      </c>
      <c r="J265" s="279">
        <v>86.333333333333343</v>
      </c>
      <c r="K265" s="277">
        <v>82.6</v>
      </c>
      <c r="L265" s="277">
        <v>77.8</v>
      </c>
      <c r="M265" s="277">
        <v>21.032820000000001</v>
      </c>
    </row>
    <row r="266" spans="1:13">
      <c r="A266" s="268">
        <v>256</v>
      </c>
      <c r="B266" s="277" t="s">
        <v>435</v>
      </c>
      <c r="C266" s="278">
        <v>38.4</v>
      </c>
      <c r="D266" s="279">
        <v>38.433333333333337</v>
      </c>
      <c r="E266" s="279">
        <v>38.116666666666674</v>
      </c>
      <c r="F266" s="279">
        <v>37.833333333333336</v>
      </c>
      <c r="G266" s="279">
        <v>37.516666666666673</v>
      </c>
      <c r="H266" s="279">
        <v>38.716666666666676</v>
      </c>
      <c r="I266" s="279">
        <v>39.033333333333339</v>
      </c>
      <c r="J266" s="279">
        <v>39.316666666666677</v>
      </c>
      <c r="K266" s="277">
        <v>38.75</v>
      </c>
      <c r="L266" s="277">
        <v>38.15</v>
      </c>
      <c r="M266" s="277">
        <v>1.5791200000000001</v>
      </c>
    </row>
    <row r="267" spans="1:13">
      <c r="A267" s="268">
        <v>257</v>
      </c>
      <c r="B267" s="277" t="s">
        <v>434</v>
      </c>
      <c r="C267" s="278">
        <v>70.849999999999994</v>
      </c>
      <c r="D267" s="279">
        <v>71.516666666666666</v>
      </c>
      <c r="E267" s="279">
        <v>69.333333333333329</v>
      </c>
      <c r="F267" s="279">
        <v>67.816666666666663</v>
      </c>
      <c r="G267" s="279">
        <v>65.633333333333326</v>
      </c>
      <c r="H267" s="279">
        <v>73.033333333333331</v>
      </c>
      <c r="I267" s="279">
        <v>75.216666666666669</v>
      </c>
      <c r="J267" s="279">
        <v>76.733333333333334</v>
      </c>
      <c r="K267" s="277">
        <v>73.7</v>
      </c>
      <c r="L267" s="277">
        <v>70</v>
      </c>
      <c r="M267" s="277">
        <v>3.12853</v>
      </c>
    </row>
    <row r="268" spans="1:13">
      <c r="A268" s="268">
        <v>258</v>
      </c>
      <c r="B268" s="277" t="s">
        <v>263</v>
      </c>
      <c r="C268" s="278">
        <v>46.6</v>
      </c>
      <c r="D268" s="279">
        <v>46.9</v>
      </c>
      <c r="E268" s="279">
        <v>46.199999999999996</v>
      </c>
      <c r="F268" s="279">
        <v>45.8</v>
      </c>
      <c r="G268" s="279">
        <v>45.099999999999994</v>
      </c>
      <c r="H268" s="279">
        <v>47.3</v>
      </c>
      <c r="I268" s="279">
        <v>48</v>
      </c>
      <c r="J268" s="279">
        <v>48.4</v>
      </c>
      <c r="K268" s="277">
        <v>47.6</v>
      </c>
      <c r="L268" s="277">
        <v>46.5</v>
      </c>
      <c r="M268" s="277">
        <v>5.6373600000000001</v>
      </c>
    </row>
    <row r="269" spans="1:13">
      <c r="A269" s="268">
        <v>259</v>
      </c>
      <c r="B269" s="277" t="s">
        <v>130</v>
      </c>
      <c r="C269" s="278">
        <v>209.95</v>
      </c>
      <c r="D269" s="279">
        <v>208.28333333333333</v>
      </c>
      <c r="E269" s="279">
        <v>205.81666666666666</v>
      </c>
      <c r="F269" s="279">
        <v>201.68333333333334</v>
      </c>
      <c r="G269" s="279">
        <v>199.21666666666667</v>
      </c>
      <c r="H269" s="279">
        <v>212.41666666666666</v>
      </c>
      <c r="I269" s="279">
        <v>214.8833333333333</v>
      </c>
      <c r="J269" s="279">
        <v>219.01666666666665</v>
      </c>
      <c r="K269" s="277">
        <v>210.75</v>
      </c>
      <c r="L269" s="277">
        <v>204.15</v>
      </c>
      <c r="M269" s="277">
        <v>56.720480000000002</v>
      </c>
    </row>
    <row r="270" spans="1:13">
      <c r="A270" s="268">
        <v>260</v>
      </c>
      <c r="B270" s="277" t="s">
        <v>264</v>
      </c>
      <c r="C270" s="278">
        <v>723.9</v>
      </c>
      <c r="D270" s="279">
        <v>732</v>
      </c>
      <c r="E270" s="279">
        <v>710</v>
      </c>
      <c r="F270" s="279">
        <v>696.1</v>
      </c>
      <c r="G270" s="279">
        <v>674.1</v>
      </c>
      <c r="H270" s="279">
        <v>745.9</v>
      </c>
      <c r="I270" s="279">
        <v>767.9</v>
      </c>
      <c r="J270" s="279">
        <v>781.8</v>
      </c>
      <c r="K270" s="277">
        <v>754</v>
      </c>
      <c r="L270" s="277">
        <v>718.1</v>
      </c>
      <c r="M270" s="277">
        <v>12.376189999999999</v>
      </c>
    </row>
    <row r="271" spans="1:13">
      <c r="A271" s="268">
        <v>261</v>
      </c>
      <c r="B271" s="277" t="s">
        <v>131</v>
      </c>
      <c r="C271" s="278">
        <v>1744.6</v>
      </c>
      <c r="D271" s="279">
        <v>1751.9166666666667</v>
      </c>
      <c r="E271" s="279">
        <v>1721.7833333333335</v>
      </c>
      <c r="F271" s="279">
        <v>1698.9666666666667</v>
      </c>
      <c r="G271" s="279">
        <v>1668.8333333333335</v>
      </c>
      <c r="H271" s="279">
        <v>1774.7333333333336</v>
      </c>
      <c r="I271" s="279">
        <v>1804.8666666666668</v>
      </c>
      <c r="J271" s="279">
        <v>1827.6833333333336</v>
      </c>
      <c r="K271" s="277">
        <v>1782.05</v>
      </c>
      <c r="L271" s="277">
        <v>1729.1</v>
      </c>
      <c r="M271" s="277">
        <v>7.1629100000000001</v>
      </c>
    </row>
    <row r="272" spans="1:13">
      <c r="A272" s="268">
        <v>262</v>
      </c>
      <c r="B272" s="277" t="s">
        <v>132</v>
      </c>
      <c r="C272" s="278">
        <v>373.1</v>
      </c>
      <c r="D272" s="279">
        <v>373.58333333333331</v>
      </c>
      <c r="E272" s="279">
        <v>369.66666666666663</v>
      </c>
      <c r="F272" s="279">
        <v>366.23333333333329</v>
      </c>
      <c r="G272" s="279">
        <v>362.31666666666661</v>
      </c>
      <c r="H272" s="279">
        <v>377.01666666666665</v>
      </c>
      <c r="I272" s="279">
        <v>380.93333333333328</v>
      </c>
      <c r="J272" s="279">
        <v>384.36666666666667</v>
      </c>
      <c r="K272" s="277">
        <v>377.5</v>
      </c>
      <c r="L272" s="277">
        <v>370.15</v>
      </c>
      <c r="M272" s="277">
        <v>16.805589999999999</v>
      </c>
    </row>
    <row r="273" spans="1:13">
      <c r="A273" s="268">
        <v>263</v>
      </c>
      <c r="B273" s="277" t="s">
        <v>437</v>
      </c>
      <c r="C273" s="278">
        <v>124.1</v>
      </c>
      <c r="D273" s="279">
        <v>124.89999999999999</v>
      </c>
      <c r="E273" s="279">
        <v>121.29999999999998</v>
      </c>
      <c r="F273" s="279">
        <v>118.49999999999999</v>
      </c>
      <c r="G273" s="279">
        <v>114.89999999999998</v>
      </c>
      <c r="H273" s="279">
        <v>127.69999999999999</v>
      </c>
      <c r="I273" s="279">
        <v>131.29999999999998</v>
      </c>
      <c r="J273" s="279">
        <v>134.1</v>
      </c>
      <c r="K273" s="277">
        <v>128.5</v>
      </c>
      <c r="L273" s="277">
        <v>122.1</v>
      </c>
      <c r="M273" s="277">
        <v>7.3751300000000004</v>
      </c>
    </row>
    <row r="274" spans="1:13">
      <c r="A274" s="268">
        <v>264</v>
      </c>
      <c r="B274" s="277" t="s">
        <v>443</v>
      </c>
      <c r="C274" s="278">
        <v>395.1</v>
      </c>
      <c r="D274" s="279">
        <v>395.40000000000003</v>
      </c>
      <c r="E274" s="279">
        <v>390.80000000000007</v>
      </c>
      <c r="F274" s="279">
        <v>386.50000000000006</v>
      </c>
      <c r="G274" s="279">
        <v>381.90000000000009</v>
      </c>
      <c r="H274" s="279">
        <v>399.70000000000005</v>
      </c>
      <c r="I274" s="279">
        <v>404.30000000000007</v>
      </c>
      <c r="J274" s="279">
        <v>408.6</v>
      </c>
      <c r="K274" s="277">
        <v>400</v>
      </c>
      <c r="L274" s="277">
        <v>391.1</v>
      </c>
      <c r="M274" s="277">
        <v>0.99748000000000003</v>
      </c>
    </row>
    <row r="275" spans="1:13">
      <c r="A275" s="268">
        <v>265</v>
      </c>
      <c r="B275" s="277" t="s">
        <v>444</v>
      </c>
      <c r="C275" s="278">
        <v>250.85</v>
      </c>
      <c r="D275" s="279">
        <v>251.63333333333333</v>
      </c>
      <c r="E275" s="279">
        <v>246.36666666666667</v>
      </c>
      <c r="F275" s="279">
        <v>241.88333333333335</v>
      </c>
      <c r="G275" s="279">
        <v>236.6166666666667</v>
      </c>
      <c r="H275" s="279">
        <v>256.11666666666667</v>
      </c>
      <c r="I275" s="279">
        <v>261.38333333333333</v>
      </c>
      <c r="J275" s="279">
        <v>265.86666666666662</v>
      </c>
      <c r="K275" s="277">
        <v>256.89999999999998</v>
      </c>
      <c r="L275" s="277">
        <v>247.15</v>
      </c>
      <c r="M275" s="277">
        <v>2.64255</v>
      </c>
    </row>
    <row r="276" spans="1:13">
      <c r="A276" s="268">
        <v>266</v>
      </c>
      <c r="B276" s="277" t="s">
        <v>445</v>
      </c>
      <c r="C276" s="278">
        <v>456.2</v>
      </c>
      <c r="D276" s="279">
        <v>456.63333333333327</v>
      </c>
      <c r="E276" s="279">
        <v>453.36666666666656</v>
      </c>
      <c r="F276" s="279">
        <v>450.5333333333333</v>
      </c>
      <c r="G276" s="279">
        <v>447.26666666666659</v>
      </c>
      <c r="H276" s="279">
        <v>459.46666666666653</v>
      </c>
      <c r="I276" s="279">
        <v>462.73333333333329</v>
      </c>
      <c r="J276" s="279">
        <v>465.56666666666649</v>
      </c>
      <c r="K276" s="277">
        <v>459.9</v>
      </c>
      <c r="L276" s="277">
        <v>453.8</v>
      </c>
      <c r="M276" s="277">
        <v>0.93394999999999995</v>
      </c>
    </row>
    <row r="277" spans="1:13">
      <c r="A277" s="268">
        <v>267</v>
      </c>
      <c r="B277" s="277" t="s">
        <v>447</v>
      </c>
      <c r="C277" s="278">
        <v>31.65</v>
      </c>
      <c r="D277" s="279">
        <v>31.8</v>
      </c>
      <c r="E277" s="279">
        <v>31.35</v>
      </c>
      <c r="F277" s="279">
        <v>31.05</v>
      </c>
      <c r="G277" s="279">
        <v>30.6</v>
      </c>
      <c r="H277" s="279">
        <v>32.1</v>
      </c>
      <c r="I277" s="279">
        <v>32.549999999999997</v>
      </c>
      <c r="J277" s="279">
        <v>32.85</v>
      </c>
      <c r="K277" s="277">
        <v>32.25</v>
      </c>
      <c r="L277" s="277">
        <v>31.5</v>
      </c>
      <c r="M277" s="277">
        <v>11.11036</v>
      </c>
    </row>
    <row r="278" spans="1:13">
      <c r="A278" s="268">
        <v>268</v>
      </c>
      <c r="B278" s="277" t="s">
        <v>449</v>
      </c>
      <c r="C278" s="278">
        <v>270.5</v>
      </c>
      <c r="D278" s="279">
        <v>269.25</v>
      </c>
      <c r="E278" s="279">
        <v>266.60000000000002</v>
      </c>
      <c r="F278" s="279">
        <v>262.70000000000005</v>
      </c>
      <c r="G278" s="279">
        <v>260.05000000000007</v>
      </c>
      <c r="H278" s="279">
        <v>273.14999999999998</v>
      </c>
      <c r="I278" s="279">
        <v>275.79999999999995</v>
      </c>
      <c r="J278" s="279">
        <v>279.69999999999993</v>
      </c>
      <c r="K278" s="277">
        <v>271.89999999999998</v>
      </c>
      <c r="L278" s="277">
        <v>265.35000000000002</v>
      </c>
      <c r="M278" s="277">
        <v>4.4687000000000001</v>
      </c>
    </row>
    <row r="279" spans="1:13">
      <c r="A279" s="268">
        <v>269</v>
      </c>
      <c r="B279" s="277" t="s">
        <v>439</v>
      </c>
      <c r="C279" s="278">
        <v>379.05</v>
      </c>
      <c r="D279" s="279">
        <v>376.93333333333334</v>
      </c>
      <c r="E279" s="279">
        <v>368.36666666666667</v>
      </c>
      <c r="F279" s="279">
        <v>357.68333333333334</v>
      </c>
      <c r="G279" s="279">
        <v>349.11666666666667</v>
      </c>
      <c r="H279" s="279">
        <v>387.61666666666667</v>
      </c>
      <c r="I279" s="279">
        <v>396.18333333333339</v>
      </c>
      <c r="J279" s="279">
        <v>406.86666666666667</v>
      </c>
      <c r="K279" s="277">
        <v>385.5</v>
      </c>
      <c r="L279" s="277">
        <v>366.25</v>
      </c>
      <c r="M279" s="277">
        <v>3.7743600000000002</v>
      </c>
    </row>
    <row r="280" spans="1:13">
      <c r="A280" s="268">
        <v>270</v>
      </c>
      <c r="B280" s="277" t="s">
        <v>1780</v>
      </c>
      <c r="C280" s="278">
        <v>740.2</v>
      </c>
      <c r="D280" s="279">
        <v>737.73333333333323</v>
      </c>
      <c r="E280" s="279">
        <v>731.46666666666647</v>
      </c>
      <c r="F280" s="279">
        <v>722.73333333333323</v>
      </c>
      <c r="G280" s="279">
        <v>716.46666666666647</v>
      </c>
      <c r="H280" s="279">
        <v>746.46666666666647</v>
      </c>
      <c r="I280" s="279">
        <v>752.73333333333312</v>
      </c>
      <c r="J280" s="279">
        <v>761.46666666666647</v>
      </c>
      <c r="K280" s="277">
        <v>744</v>
      </c>
      <c r="L280" s="277">
        <v>729</v>
      </c>
      <c r="M280" s="277">
        <v>1.3010000000000001E-2</v>
      </c>
    </row>
    <row r="281" spans="1:13">
      <c r="A281" s="268">
        <v>271</v>
      </c>
      <c r="B281" s="277" t="s">
        <v>450</v>
      </c>
      <c r="C281" s="278">
        <v>106.45</v>
      </c>
      <c r="D281" s="279">
        <v>106.55</v>
      </c>
      <c r="E281" s="279">
        <v>105.6</v>
      </c>
      <c r="F281" s="279">
        <v>104.75</v>
      </c>
      <c r="G281" s="279">
        <v>103.8</v>
      </c>
      <c r="H281" s="279">
        <v>107.39999999999999</v>
      </c>
      <c r="I281" s="279">
        <v>108.35000000000001</v>
      </c>
      <c r="J281" s="279">
        <v>109.19999999999999</v>
      </c>
      <c r="K281" s="277">
        <v>107.5</v>
      </c>
      <c r="L281" s="277">
        <v>105.7</v>
      </c>
      <c r="M281" s="277">
        <v>0.23435</v>
      </c>
    </row>
    <row r="282" spans="1:13">
      <c r="A282" s="268">
        <v>272</v>
      </c>
      <c r="B282" s="277" t="s">
        <v>440</v>
      </c>
      <c r="C282" s="278">
        <v>209.25</v>
      </c>
      <c r="D282" s="279">
        <v>210.04999999999998</v>
      </c>
      <c r="E282" s="279">
        <v>205.34999999999997</v>
      </c>
      <c r="F282" s="279">
        <v>201.45</v>
      </c>
      <c r="G282" s="279">
        <v>196.74999999999997</v>
      </c>
      <c r="H282" s="279">
        <v>213.94999999999996</v>
      </c>
      <c r="I282" s="279">
        <v>218.64999999999995</v>
      </c>
      <c r="J282" s="279">
        <v>222.54999999999995</v>
      </c>
      <c r="K282" s="277">
        <v>214.75</v>
      </c>
      <c r="L282" s="277">
        <v>206.15</v>
      </c>
      <c r="M282" s="277">
        <v>3.8534099999999998</v>
      </c>
    </row>
    <row r="283" spans="1:13">
      <c r="A283" s="268">
        <v>273</v>
      </c>
      <c r="B283" s="277" t="s">
        <v>451</v>
      </c>
      <c r="C283" s="278">
        <v>152.6</v>
      </c>
      <c r="D283" s="279">
        <v>148.4</v>
      </c>
      <c r="E283" s="279">
        <v>139.20000000000002</v>
      </c>
      <c r="F283" s="279">
        <v>125.80000000000001</v>
      </c>
      <c r="G283" s="279">
        <v>116.60000000000002</v>
      </c>
      <c r="H283" s="279">
        <v>161.80000000000001</v>
      </c>
      <c r="I283" s="279">
        <v>171</v>
      </c>
      <c r="J283" s="279">
        <v>184.4</v>
      </c>
      <c r="K283" s="277">
        <v>157.6</v>
      </c>
      <c r="L283" s="277">
        <v>135</v>
      </c>
      <c r="M283" s="277">
        <v>17.067799999999998</v>
      </c>
    </row>
    <row r="284" spans="1:13">
      <c r="A284" s="268">
        <v>274</v>
      </c>
      <c r="B284" s="277" t="s">
        <v>133</v>
      </c>
      <c r="C284" s="278">
        <v>1359</v>
      </c>
      <c r="D284" s="279">
        <v>1349</v>
      </c>
      <c r="E284" s="279">
        <v>1335</v>
      </c>
      <c r="F284" s="279">
        <v>1311</v>
      </c>
      <c r="G284" s="279">
        <v>1297</v>
      </c>
      <c r="H284" s="279">
        <v>1373</v>
      </c>
      <c r="I284" s="279">
        <v>1387</v>
      </c>
      <c r="J284" s="279">
        <v>1411</v>
      </c>
      <c r="K284" s="277">
        <v>1363</v>
      </c>
      <c r="L284" s="277">
        <v>1325</v>
      </c>
      <c r="M284" s="277">
        <v>44.042459999999998</v>
      </c>
    </row>
    <row r="285" spans="1:13">
      <c r="A285" s="268">
        <v>275</v>
      </c>
      <c r="B285" s="277" t="s">
        <v>441</v>
      </c>
      <c r="C285" s="278">
        <v>68.5</v>
      </c>
      <c r="D285" s="279">
        <v>68.566666666666663</v>
      </c>
      <c r="E285" s="279">
        <v>67.633333333333326</v>
      </c>
      <c r="F285" s="279">
        <v>66.766666666666666</v>
      </c>
      <c r="G285" s="279">
        <v>65.833333333333329</v>
      </c>
      <c r="H285" s="279">
        <v>69.433333333333323</v>
      </c>
      <c r="I285" s="279">
        <v>70.36666666666666</v>
      </c>
      <c r="J285" s="279">
        <v>71.23333333333332</v>
      </c>
      <c r="K285" s="277">
        <v>69.5</v>
      </c>
      <c r="L285" s="277">
        <v>67.7</v>
      </c>
      <c r="M285" s="277">
        <v>6.0638500000000004</v>
      </c>
    </row>
    <row r="286" spans="1:13">
      <c r="A286" s="268">
        <v>276</v>
      </c>
      <c r="B286" s="277" t="s">
        <v>438</v>
      </c>
      <c r="C286" s="278">
        <v>443.45</v>
      </c>
      <c r="D286" s="279">
        <v>444.4666666666667</v>
      </c>
      <c r="E286" s="279">
        <v>438.98333333333341</v>
      </c>
      <c r="F286" s="279">
        <v>434.51666666666671</v>
      </c>
      <c r="G286" s="279">
        <v>429.03333333333342</v>
      </c>
      <c r="H286" s="279">
        <v>448.93333333333339</v>
      </c>
      <c r="I286" s="279">
        <v>454.41666666666674</v>
      </c>
      <c r="J286" s="279">
        <v>458.88333333333338</v>
      </c>
      <c r="K286" s="277">
        <v>449.95</v>
      </c>
      <c r="L286" s="277">
        <v>440</v>
      </c>
      <c r="M286" s="277">
        <v>0.15751000000000001</v>
      </c>
    </row>
    <row r="287" spans="1:13">
      <c r="A287" s="268">
        <v>277</v>
      </c>
      <c r="B287" s="277" t="s">
        <v>442</v>
      </c>
      <c r="C287" s="278">
        <v>250.5</v>
      </c>
      <c r="D287" s="279">
        <v>252.98333333333335</v>
      </c>
      <c r="E287" s="279">
        <v>247.51666666666671</v>
      </c>
      <c r="F287" s="279">
        <v>244.53333333333336</v>
      </c>
      <c r="G287" s="279">
        <v>239.06666666666672</v>
      </c>
      <c r="H287" s="279">
        <v>255.9666666666667</v>
      </c>
      <c r="I287" s="279">
        <v>261.43333333333334</v>
      </c>
      <c r="J287" s="279">
        <v>264.41666666666669</v>
      </c>
      <c r="K287" s="277">
        <v>258.45</v>
      </c>
      <c r="L287" s="277">
        <v>250</v>
      </c>
      <c r="M287" s="277">
        <v>1.8884799999999999</v>
      </c>
    </row>
    <row r="288" spans="1:13">
      <c r="A288" s="268">
        <v>278</v>
      </c>
      <c r="B288" s="277" t="s">
        <v>448</v>
      </c>
      <c r="C288" s="278">
        <v>629.9</v>
      </c>
      <c r="D288" s="279">
        <v>626.93333333333328</v>
      </c>
      <c r="E288" s="279">
        <v>614.96666666666658</v>
      </c>
      <c r="F288" s="279">
        <v>600.0333333333333</v>
      </c>
      <c r="G288" s="279">
        <v>588.06666666666661</v>
      </c>
      <c r="H288" s="279">
        <v>641.86666666666656</v>
      </c>
      <c r="I288" s="279">
        <v>653.83333333333326</v>
      </c>
      <c r="J288" s="279">
        <v>668.76666666666654</v>
      </c>
      <c r="K288" s="277">
        <v>638.9</v>
      </c>
      <c r="L288" s="277">
        <v>612</v>
      </c>
      <c r="M288" s="277">
        <v>13.294560000000001</v>
      </c>
    </row>
    <row r="289" spans="1:13">
      <c r="A289" s="268">
        <v>279</v>
      </c>
      <c r="B289" s="277" t="s">
        <v>446</v>
      </c>
      <c r="C289" s="278">
        <v>45.55</v>
      </c>
      <c r="D289" s="279">
        <v>45.783333333333331</v>
      </c>
      <c r="E289" s="279">
        <v>45.166666666666664</v>
      </c>
      <c r="F289" s="279">
        <v>44.783333333333331</v>
      </c>
      <c r="G289" s="279">
        <v>44.166666666666664</v>
      </c>
      <c r="H289" s="279">
        <v>46.166666666666664</v>
      </c>
      <c r="I289" s="279">
        <v>46.783333333333339</v>
      </c>
      <c r="J289" s="279">
        <v>47.166666666666664</v>
      </c>
      <c r="K289" s="277">
        <v>46.4</v>
      </c>
      <c r="L289" s="277">
        <v>45.4</v>
      </c>
      <c r="M289" s="277">
        <v>16.32696</v>
      </c>
    </row>
    <row r="290" spans="1:13">
      <c r="A290" s="268">
        <v>280</v>
      </c>
      <c r="B290" s="277" t="s">
        <v>134</v>
      </c>
      <c r="C290" s="278">
        <v>62.65</v>
      </c>
      <c r="D290" s="279">
        <v>62.883333333333333</v>
      </c>
      <c r="E290" s="279">
        <v>62.266666666666666</v>
      </c>
      <c r="F290" s="279">
        <v>61.883333333333333</v>
      </c>
      <c r="G290" s="279">
        <v>61.266666666666666</v>
      </c>
      <c r="H290" s="279">
        <v>63.266666666666666</v>
      </c>
      <c r="I290" s="279">
        <v>63.883333333333326</v>
      </c>
      <c r="J290" s="279">
        <v>64.266666666666666</v>
      </c>
      <c r="K290" s="277">
        <v>63.5</v>
      </c>
      <c r="L290" s="277">
        <v>62.5</v>
      </c>
      <c r="M290" s="277">
        <v>79.500789999999995</v>
      </c>
    </row>
    <row r="291" spans="1:13">
      <c r="A291" s="268">
        <v>281</v>
      </c>
      <c r="B291" s="277" t="s">
        <v>453</v>
      </c>
      <c r="C291" s="278">
        <v>21</v>
      </c>
      <c r="D291" s="279">
        <v>21.099999999999998</v>
      </c>
      <c r="E291" s="279">
        <v>20.599999999999994</v>
      </c>
      <c r="F291" s="279">
        <v>20.199999999999996</v>
      </c>
      <c r="G291" s="279">
        <v>19.699999999999992</v>
      </c>
      <c r="H291" s="279">
        <v>21.499999999999996</v>
      </c>
      <c r="I291" s="279">
        <v>22.000000000000004</v>
      </c>
      <c r="J291" s="279">
        <v>22.4</v>
      </c>
      <c r="K291" s="277">
        <v>21.6</v>
      </c>
      <c r="L291" s="277">
        <v>20.7</v>
      </c>
      <c r="M291" s="277">
        <v>7.2515799999999997</v>
      </c>
    </row>
    <row r="292" spans="1:13">
      <c r="A292" s="268">
        <v>282</v>
      </c>
      <c r="B292" s="277" t="s">
        <v>358</v>
      </c>
      <c r="C292" s="278">
        <v>1979.8</v>
      </c>
      <c r="D292" s="279">
        <v>1979.6333333333332</v>
      </c>
      <c r="E292" s="279">
        <v>1930.2666666666664</v>
      </c>
      <c r="F292" s="279">
        <v>1880.7333333333331</v>
      </c>
      <c r="G292" s="279">
        <v>1831.3666666666663</v>
      </c>
      <c r="H292" s="279">
        <v>2029.1666666666665</v>
      </c>
      <c r="I292" s="279">
        <v>2078.5333333333333</v>
      </c>
      <c r="J292" s="279">
        <v>2128.0666666666666</v>
      </c>
      <c r="K292" s="277">
        <v>2029</v>
      </c>
      <c r="L292" s="277">
        <v>1930.1</v>
      </c>
      <c r="M292" s="277">
        <v>2.3272699999999999</v>
      </c>
    </row>
    <row r="293" spans="1:13">
      <c r="A293" s="268">
        <v>283</v>
      </c>
      <c r="B293" s="277" t="s">
        <v>454</v>
      </c>
      <c r="C293" s="278">
        <v>649.75</v>
      </c>
      <c r="D293" s="279">
        <v>649.30000000000007</v>
      </c>
      <c r="E293" s="279">
        <v>640.60000000000014</v>
      </c>
      <c r="F293" s="279">
        <v>631.45000000000005</v>
      </c>
      <c r="G293" s="279">
        <v>622.75000000000011</v>
      </c>
      <c r="H293" s="279">
        <v>658.45000000000016</v>
      </c>
      <c r="I293" s="279">
        <v>667.1500000000002</v>
      </c>
      <c r="J293" s="279">
        <v>676.30000000000018</v>
      </c>
      <c r="K293" s="277">
        <v>658</v>
      </c>
      <c r="L293" s="277">
        <v>640.15</v>
      </c>
      <c r="M293" s="277">
        <v>9.2036899999999999</v>
      </c>
    </row>
    <row r="294" spans="1:13">
      <c r="A294" s="268">
        <v>284</v>
      </c>
      <c r="B294" s="277" t="s">
        <v>452</v>
      </c>
      <c r="C294" s="278">
        <v>2939.9</v>
      </c>
      <c r="D294" s="279">
        <v>2914.3833333333337</v>
      </c>
      <c r="E294" s="279">
        <v>2830.5666666666675</v>
      </c>
      <c r="F294" s="279">
        <v>2721.233333333334</v>
      </c>
      <c r="G294" s="279">
        <v>2637.4166666666679</v>
      </c>
      <c r="H294" s="279">
        <v>3023.7166666666672</v>
      </c>
      <c r="I294" s="279">
        <v>3107.5333333333338</v>
      </c>
      <c r="J294" s="279">
        <v>3216.8666666666668</v>
      </c>
      <c r="K294" s="277">
        <v>2998.2</v>
      </c>
      <c r="L294" s="277">
        <v>2805.05</v>
      </c>
      <c r="M294" s="277">
        <v>0.21121000000000001</v>
      </c>
    </row>
    <row r="295" spans="1:13">
      <c r="A295" s="268">
        <v>285</v>
      </c>
      <c r="B295" s="277" t="s">
        <v>455</v>
      </c>
      <c r="C295" s="278">
        <v>24.4</v>
      </c>
      <c r="D295" s="279">
        <v>24.466666666666669</v>
      </c>
      <c r="E295" s="279">
        <v>24.083333333333336</v>
      </c>
      <c r="F295" s="279">
        <v>23.766666666666666</v>
      </c>
      <c r="G295" s="279">
        <v>23.383333333333333</v>
      </c>
      <c r="H295" s="279">
        <v>24.783333333333339</v>
      </c>
      <c r="I295" s="279">
        <v>25.166666666666671</v>
      </c>
      <c r="J295" s="279">
        <v>25.483333333333341</v>
      </c>
      <c r="K295" s="277">
        <v>24.85</v>
      </c>
      <c r="L295" s="277">
        <v>24.15</v>
      </c>
      <c r="M295" s="277">
        <v>9.9776600000000002</v>
      </c>
    </row>
    <row r="296" spans="1:13">
      <c r="A296" s="268">
        <v>286</v>
      </c>
      <c r="B296" s="277" t="s">
        <v>135</v>
      </c>
      <c r="C296" s="278">
        <v>269.8</v>
      </c>
      <c r="D296" s="279">
        <v>271.55</v>
      </c>
      <c r="E296" s="279">
        <v>267.60000000000002</v>
      </c>
      <c r="F296" s="279">
        <v>265.40000000000003</v>
      </c>
      <c r="G296" s="279">
        <v>261.45000000000005</v>
      </c>
      <c r="H296" s="279">
        <v>273.75</v>
      </c>
      <c r="I296" s="279">
        <v>277.69999999999993</v>
      </c>
      <c r="J296" s="279">
        <v>279.89999999999998</v>
      </c>
      <c r="K296" s="277">
        <v>275.5</v>
      </c>
      <c r="L296" s="277">
        <v>269.35000000000002</v>
      </c>
      <c r="M296" s="277">
        <v>38.940910000000002</v>
      </c>
    </row>
    <row r="297" spans="1:13">
      <c r="A297" s="268">
        <v>287</v>
      </c>
      <c r="B297" s="277" t="s">
        <v>456</v>
      </c>
      <c r="C297" s="278">
        <v>666.15</v>
      </c>
      <c r="D297" s="279">
        <v>669.01666666666665</v>
      </c>
      <c r="E297" s="279">
        <v>659.13333333333333</v>
      </c>
      <c r="F297" s="279">
        <v>652.11666666666667</v>
      </c>
      <c r="G297" s="279">
        <v>642.23333333333335</v>
      </c>
      <c r="H297" s="279">
        <v>676.0333333333333</v>
      </c>
      <c r="I297" s="279">
        <v>685.91666666666652</v>
      </c>
      <c r="J297" s="279">
        <v>692.93333333333328</v>
      </c>
      <c r="K297" s="277">
        <v>678.9</v>
      </c>
      <c r="L297" s="277">
        <v>662</v>
      </c>
      <c r="M297" s="277">
        <v>0.70887999999999995</v>
      </c>
    </row>
    <row r="298" spans="1:13">
      <c r="A298" s="268">
        <v>288</v>
      </c>
      <c r="B298" s="277" t="s">
        <v>136</v>
      </c>
      <c r="C298" s="278">
        <v>938.05</v>
      </c>
      <c r="D298" s="279">
        <v>933.65</v>
      </c>
      <c r="E298" s="279">
        <v>925</v>
      </c>
      <c r="F298" s="279">
        <v>911.95</v>
      </c>
      <c r="G298" s="279">
        <v>903.30000000000007</v>
      </c>
      <c r="H298" s="279">
        <v>946.69999999999993</v>
      </c>
      <c r="I298" s="279">
        <v>955.3499999999998</v>
      </c>
      <c r="J298" s="279">
        <v>968.39999999999986</v>
      </c>
      <c r="K298" s="277">
        <v>942.3</v>
      </c>
      <c r="L298" s="277">
        <v>920.6</v>
      </c>
      <c r="M298" s="277">
        <v>47.594270000000002</v>
      </c>
    </row>
    <row r="299" spans="1:13">
      <c r="A299" s="268">
        <v>289</v>
      </c>
      <c r="B299" s="277" t="s">
        <v>266</v>
      </c>
      <c r="C299" s="278">
        <v>2279.65</v>
      </c>
      <c r="D299" s="279">
        <v>2269.9666666666667</v>
      </c>
      <c r="E299" s="279">
        <v>2254.9333333333334</v>
      </c>
      <c r="F299" s="279">
        <v>2230.2166666666667</v>
      </c>
      <c r="G299" s="279">
        <v>2215.1833333333334</v>
      </c>
      <c r="H299" s="279">
        <v>2294.6833333333334</v>
      </c>
      <c r="I299" s="279">
        <v>2309.7166666666672</v>
      </c>
      <c r="J299" s="279">
        <v>2334.4333333333334</v>
      </c>
      <c r="K299" s="277">
        <v>2285</v>
      </c>
      <c r="L299" s="277">
        <v>2245.25</v>
      </c>
      <c r="M299" s="277">
        <v>0.99336000000000002</v>
      </c>
    </row>
    <row r="300" spans="1:13">
      <c r="A300" s="268">
        <v>290</v>
      </c>
      <c r="B300" s="277" t="s">
        <v>265</v>
      </c>
      <c r="C300" s="278">
        <v>1443.2</v>
      </c>
      <c r="D300" s="279">
        <v>1437.8499999999997</v>
      </c>
      <c r="E300" s="279">
        <v>1415.6999999999994</v>
      </c>
      <c r="F300" s="279">
        <v>1388.1999999999996</v>
      </c>
      <c r="G300" s="279">
        <v>1366.0499999999993</v>
      </c>
      <c r="H300" s="279">
        <v>1465.3499999999995</v>
      </c>
      <c r="I300" s="279">
        <v>1487.4999999999995</v>
      </c>
      <c r="J300" s="279">
        <v>1514.9999999999995</v>
      </c>
      <c r="K300" s="277">
        <v>1460</v>
      </c>
      <c r="L300" s="277">
        <v>1410.35</v>
      </c>
      <c r="M300" s="277">
        <v>1.3391</v>
      </c>
    </row>
    <row r="301" spans="1:13">
      <c r="A301" s="268">
        <v>291</v>
      </c>
      <c r="B301" s="277" t="s">
        <v>137</v>
      </c>
      <c r="C301" s="278">
        <v>851.7</v>
      </c>
      <c r="D301" s="279">
        <v>856.7166666666667</v>
      </c>
      <c r="E301" s="279">
        <v>840.98333333333335</v>
      </c>
      <c r="F301" s="279">
        <v>830.26666666666665</v>
      </c>
      <c r="G301" s="279">
        <v>814.5333333333333</v>
      </c>
      <c r="H301" s="279">
        <v>867.43333333333339</v>
      </c>
      <c r="I301" s="279">
        <v>883.16666666666674</v>
      </c>
      <c r="J301" s="279">
        <v>893.88333333333344</v>
      </c>
      <c r="K301" s="277">
        <v>872.45</v>
      </c>
      <c r="L301" s="277">
        <v>846</v>
      </c>
      <c r="M301" s="277">
        <v>22.100249999999999</v>
      </c>
    </row>
    <row r="302" spans="1:13">
      <c r="A302" s="268">
        <v>292</v>
      </c>
      <c r="B302" s="277" t="s">
        <v>457</v>
      </c>
      <c r="C302" s="278">
        <v>1124.5999999999999</v>
      </c>
      <c r="D302" s="279">
        <v>1127.1000000000001</v>
      </c>
      <c r="E302" s="279">
        <v>1112.2000000000003</v>
      </c>
      <c r="F302" s="279">
        <v>1099.8000000000002</v>
      </c>
      <c r="G302" s="279">
        <v>1084.9000000000003</v>
      </c>
      <c r="H302" s="279">
        <v>1139.5000000000002</v>
      </c>
      <c r="I302" s="279">
        <v>1154.4000000000003</v>
      </c>
      <c r="J302" s="279">
        <v>1166.8000000000002</v>
      </c>
      <c r="K302" s="277">
        <v>1142</v>
      </c>
      <c r="L302" s="277">
        <v>1114.7</v>
      </c>
      <c r="M302" s="277">
        <v>0.39678000000000002</v>
      </c>
    </row>
    <row r="303" spans="1:13">
      <c r="A303" s="268">
        <v>293</v>
      </c>
      <c r="B303" s="277" t="s">
        <v>138</v>
      </c>
      <c r="C303" s="278">
        <v>588.29999999999995</v>
      </c>
      <c r="D303" s="279">
        <v>590.43333333333328</v>
      </c>
      <c r="E303" s="279">
        <v>583.36666666666656</v>
      </c>
      <c r="F303" s="279">
        <v>578.43333333333328</v>
      </c>
      <c r="G303" s="279">
        <v>571.36666666666656</v>
      </c>
      <c r="H303" s="279">
        <v>595.36666666666656</v>
      </c>
      <c r="I303" s="279">
        <v>602.43333333333339</v>
      </c>
      <c r="J303" s="279">
        <v>607.36666666666656</v>
      </c>
      <c r="K303" s="277">
        <v>597.5</v>
      </c>
      <c r="L303" s="277">
        <v>585.5</v>
      </c>
      <c r="M303" s="277">
        <v>38.505189999999999</v>
      </c>
    </row>
    <row r="304" spans="1:13">
      <c r="A304" s="268">
        <v>294</v>
      </c>
      <c r="B304" s="277" t="s">
        <v>139</v>
      </c>
      <c r="C304" s="278">
        <v>227.9</v>
      </c>
      <c r="D304" s="279">
        <v>229.88333333333333</v>
      </c>
      <c r="E304" s="279">
        <v>220.36666666666665</v>
      </c>
      <c r="F304" s="279">
        <v>212.83333333333331</v>
      </c>
      <c r="G304" s="279">
        <v>203.31666666666663</v>
      </c>
      <c r="H304" s="279">
        <v>237.41666666666666</v>
      </c>
      <c r="I304" s="279">
        <v>246.93333333333331</v>
      </c>
      <c r="J304" s="279">
        <v>254.46666666666667</v>
      </c>
      <c r="K304" s="277">
        <v>239.4</v>
      </c>
      <c r="L304" s="277">
        <v>222.35</v>
      </c>
      <c r="M304" s="277">
        <v>360.32004999999998</v>
      </c>
    </row>
    <row r="305" spans="1:13">
      <c r="A305" s="268">
        <v>295</v>
      </c>
      <c r="B305" s="277" t="s">
        <v>461</v>
      </c>
      <c r="C305" s="278">
        <v>25.6</v>
      </c>
      <c r="D305" s="279">
        <v>25.733333333333334</v>
      </c>
      <c r="E305" s="279">
        <v>25.166666666666668</v>
      </c>
      <c r="F305" s="279">
        <v>24.733333333333334</v>
      </c>
      <c r="G305" s="279">
        <v>24.166666666666668</v>
      </c>
      <c r="H305" s="279">
        <v>26.166666666666668</v>
      </c>
      <c r="I305" s="279">
        <v>26.733333333333331</v>
      </c>
      <c r="J305" s="279">
        <v>27.166666666666668</v>
      </c>
      <c r="K305" s="277">
        <v>26.3</v>
      </c>
      <c r="L305" s="277">
        <v>25.3</v>
      </c>
      <c r="M305" s="277">
        <v>43.152290000000001</v>
      </c>
    </row>
    <row r="306" spans="1:13">
      <c r="A306" s="268">
        <v>296</v>
      </c>
      <c r="B306" s="277" t="s">
        <v>319</v>
      </c>
      <c r="C306" s="278">
        <v>11.95</v>
      </c>
      <c r="D306" s="279">
        <v>12.133333333333333</v>
      </c>
      <c r="E306" s="279">
        <v>11.466666666666665</v>
      </c>
      <c r="F306" s="279">
        <v>10.983333333333333</v>
      </c>
      <c r="G306" s="279">
        <v>10.316666666666665</v>
      </c>
      <c r="H306" s="279">
        <v>12.616666666666665</v>
      </c>
      <c r="I306" s="279">
        <v>13.283333333333333</v>
      </c>
      <c r="J306" s="279">
        <v>13.766666666666666</v>
      </c>
      <c r="K306" s="277">
        <v>12.8</v>
      </c>
      <c r="L306" s="277">
        <v>11.65</v>
      </c>
      <c r="M306" s="277">
        <v>227.00720999999999</v>
      </c>
    </row>
    <row r="307" spans="1:13">
      <c r="A307" s="268">
        <v>297</v>
      </c>
      <c r="B307" s="277" t="s">
        <v>464</v>
      </c>
      <c r="C307" s="278">
        <v>114.3</v>
      </c>
      <c r="D307" s="279">
        <v>116.7</v>
      </c>
      <c r="E307" s="279">
        <v>111.60000000000001</v>
      </c>
      <c r="F307" s="279">
        <v>108.9</v>
      </c>
      <c r="G307" s="279">
        <v>103.80000000000001</v>
      </c>
      <c r="H307" s="279">
        <v>119.4</v>
      </c>
      <c r="I307" s="279">
        <v>124.5</v>
      </c>
      <c r="J307" s="279">
        <v>127.2</v>
      </c>
      <c r="K307" s="277">
        <v>121.8</v>
      </c>
      <c r="L307" s="277">
        <v>114</v>
      </c>
      <c r="M307" s="277">
        <v>1.60965</v>
      </c>
    </row>
    <row r="308" spans="1:13">
      <c r="A308" s="268">
        <v>298</v>
      </c>
      <c r="B308" s="277" t="s">
        <v>466</v>
      </c>
      <c r="C308" s="278">
        <v>319.3</v>
      </c>
      <c r="D308" s="279">
        <v>319.59999999999997</v>
      </c>
      <c r="E308" s="279">
        <v>314.69999999999993</v>
      </c>
      <c r="F308" s="279">
        <v>310.09999999999997</v>
      </c>
      <c r="G308" s="279">
        <v>305.19999999999993</v>
      </c>
      <c r="H308" s="279">
        <v>324.19999999999993</v>
      </c>
      <c r="I308" s="279">
        <v>329.09999999999991</v>
      </c>
      <c r="J308" s="279">
        <v>333.69999999999993</v>
      </c>
      <c r="K308" s="277">
        <v>324.5</v>
      </c>
      <c r="L308" s="277">
        <v>315</v>
      </c>
      <c r="M308" s="277">
        <v>0.32501000000000002</v>
      </c>
    </row>
    <row r="309" spans="1:13">
      <c r="A309" s="268">
        <v>299</v>
      </c>
      <c r="B309" s="277" t="s">
        <v>462</v>
      </c>
      <c r="C309" s="278">
        <v>3158.75</v>
      </c>
      <c r="D309" s="279">
        <v>3208.5833333333335</v>
      </c>
      <c r="E309" s="279">
        <v>3092.166666666667</v>
      </c>
      <c r="F309" s="279">
        <v>3025.5833333333335</v>
      </c>
      <c r="G309" s="279">
        <v>2909.166666666667</v>
      </c>
      <c r="H309" s="279">
        <v>3275.166666666667</v>
      </c>
      <c r="I309" s="279">
        <v>3391.5833333333339</v>
      </c>
      <c r="J309" s="279">
        <v>3458.166666666667</v>
      </c>
      <c r="K309" s="277">
        <v>3325</v>
      </c>
      <c r="L309" s="277">
        <v>3142</v>
      </c>
      <c r="M309" s="277">
        <v>0.33739000000000002</v>
      </c>
    </row>
    <row r="310" spans="1:13">
      <c r="A310" s="268">
        <v>300</v>
      </c>
      <c r="B310" s="277" t="s">
        <v>463</v>
      </c>
      <c r="C310" s="278">
        <v>226.2</v>
      </c>
      <c r="D310" s="279">
        <v>227.5333333333333</v>
      </c>
      <c r="E310" s="279">
        <v>224.46666666666661</v>
      </c>
      <c r="F310" s="279">
        <v>222.73333333333332</v>
      </c>
      <c r="G310" s="279">
        <v>219.66666666666663</v>
      </c>
      <c r="H310" s="279">
        <v>229.26666666666659</v>
      </c>
      <c r="I310" s="279">
        <v>232.33333333333331</v>
      </c>
      <c r="J310" s="279">
        <v>234.06666666666658</v>
      </c>
      <c r="K310" s="277">
        <v>230.6</v>
      </c>
      <c r="L310" s="277">
        <v>225.8</v>
      </c>
      <c r="M310" s="277">
        <v>0.69255999999999995</v>
      </c>
    </row>
    <row r="311" spans="1:13">
      <c r="A311" s="268">
        <v>301</v>
      </c>
      <c r="B311" s="277" t="s">
        <v>140</v>
      </c>
      <c r="C311" s="278">
        <v>166.15</v>
      </c>
      <c r="D311" s="279">
        <v>166.66666666666666</v>
      </c>
      <c r="E311" s="279">
        <v>164.33333333333331</v>
      </c>
      <c r="F311" s="279">
        <v>162.51666666666665</v>
      </c>
      <c r="G311" s="279">
        <v>160.18333333333331</v>
      </c>
      <c r="H311" s="279">
        <v>168.48333333333332</v>
      </c>
      <c r="I311" s="279">
        <v>170.81666666666663</v>
      </c>
      <c r="J311" s="279">
        <v>172.63333333333333</v>
      </c>
      <c r="K311" s="277">
        <v>169</v>
      </c>
      <c r="L311" s="277">
        <v>164.85</v>
      </c>
      <c r="M311" s="277">
        <v>72.485339999999994</v>
      </c>
    </row>
    <row r="312" spans="1:13">
      <c r="A312" s="268">
        <v>302</v>
      </c>
      <c r="B312" s="277" t="s">
        <v>141</v>
      </c>
      <c r="C312" s="278">
        <v>353.45</v>
      </c>
      <c r="D312" s="279">
        <v>354.75</v>
      </c>
      <c r="E312" s="279">
        <v>349.85</v>
      </c>
      <c r="F312" s="279">
        <v>346.25</v>
      </c>
      <c r="G312" s="279">
        <v>341.35</v>
      </c>
      <c r="H312" s="279">
        <v>358.35</v>
      </c>
      <c r="I312" s="279">
        <v>363.25</v>
      </c>
      <c r="J312" s="279">
        <v>366.85</v>
      </c>
      <c r="K312" s="277">
        <v>359.65</v>
      </c>
      <c r="L312" s="277">
        <v>351.15</v>
      </c>
      <c r="M312" s="277">
        <v>31.440950000000001</v>
      </c>
    </row>
    <row r="313" spans="1:13">
      <c r="A313" s="268">
        <v>303</v>
      </c>
      <c r="B313" s="277" t="s">
        <v>142</v>
      </c>
      <c r="C313" s="278">
        <v>6130.85</v>
      </c>
      <c r="D313" s="279">
        <v>6060.2833333333328</v>
      </c>
      <c r="E313" s="279">
        <v>5970.5666666666657</v>
      </c>
      <c r="F313" s="279">
        <v>5810.2833333333328</v>
      </c>
      <c r="G313" s="279">
        <v>5720.5666666666657</v>
      </c>
      <c r="H313" s="279">
        <v>6220.5666666666657</v>
      </c>
      <c r="I313" s="279">
        <v>6310.2833333333328</v>
      </c>
      <c r="J313" s="279">
        <v>6470.5666666666657</v>
      </c>
      <c r="K313" s="277">
        <v>6150</v>
      </c>
      <c r="L313" s="277">
        <v>5900</v>
      </c>
      <c r="M313" s="277">
        <v>18.546939999999999</v>
      </c>
    </row>
    <row r="314" spans="1:13">
      <c r="A314" s="268">
        <v>304</v>
      </c>
      <c r="B314" s="277" t="s">
        <v>458</v>
      </c>
      <c r="C314" s="278">
        <v>678.65</v>
      </c>
      <c r="D314" s="279">
        <v>678.51666666666665</v>
      </c>
      <c r="E314" s="279">
        <v>671.18333333333328</v>
      </c>
      <c r="F314" s="279">
        <v>663.71666666666658</v>
      </c>
      <c r="G314" s="279">
        <v>656.38333333333321</v>
      </c>
      <c r="H314" s="279">
        <v>685.98333333333335</v>
      </c>
      <c r="I314" s="279">
        <v>693.31666666666683</v>
      </c>
      <c r="J314" s="279">
        <v>700.78333333333342</v>
      </c>
      <c r="K314" s="277">
        <v>685.85</v>
      </c>
      <c r="L314" s="277">
        <v>671.05</v>
      </c>
      <c r="M314" s="277">
        <v>0.15137</v>
      </c>
    </row>
    <row r="315" spans="1:13">
      <c r="A315" s="268">
        <v>305</v>
      </c>
      <c r="B315" s="277" t="s">
        <v>143</v>
      </c>
      <c r="C315" s="278">
        <v>593.29999999999995</v>
      </c>
      <c r="D315" s="279">
        <v>596.76666666666677</v>
      </c>
      <c r="E315" s="279">
        <v>588.68333333333351</v>
      </c>
      <c r="F315" s="279">
        <v>584.06666666666672</v>
      </c>
      <c r="G315" s="279">
        <v>575.98333333333346</v>
      </c>
      <c r="H315" s="279">
        <v>601.38333333333355</v>
      </c>
      <c r="I315" s="279">
        <v>609.46666666666681</v>
      </c>
      <c r="J315" s="279">
        <v>614.0833333333336</v>
      </c>
      <c r="K315" s="277">
        <v>604.85</v>
      </c>
      <c r="L315" s="277">
        <v>592.15</v>
      </c>
      <c r="M315" s="277">
        <v>14.03937</v>
      </c>
    </row>
    <row r="316" spans="1:13">
      <c r="A316" s="268">
        <v>306</v>
      </c>
      <c r="B316" s="277" t="s">
        <v>472</v>
      </c>
      <c r="C316" s="278">
        <v>1500.2</v>
      </c>
      <c r="D316" s="279">
        <v>1485.7333333333333</v>
      </c>
      <c r="E316" s="279">
        <v>1446.4666666666667</v>
      </c>
      <c r="F316" s="279">
        <v>1392.7333333333333</v>
      </c>
      <c r="G316" s="279">
        <v>1353.4666666666667</v>
      </c>
      <c r="H316" s="279">
        <v>1539.4666666666667</v>
      </c>
      <c r="I316" s="279">
        <v>1578.7333333333336</v>
      </c>
      <c r="J316" s="279">
        <v>1632.4666666666667</v>
      </c>
      <c r="K316" s="277">
        <v>1525</v>
      </c>
      <c r="L316" s="277">
        <v>1432</v>
      </c>
      <c r="M316" s="277">
        <v>7.9601899999999999</v>
      </c>
    </row>
    <row r="317" spans="1:13">
      <c r="A317" s="268">
        <v>307</v>
      </c>
      <c r="B317" s="277" t="s">
        <v>468</v>
      </c>
      <c r="C317" s="278">
        <v>1457.7</v>
      </c>
      <c r="D317" s="279">
        <v>1467.7833333333335</v>
      </c>
      <c r="E317" s="279">
        <v>1438.0166666666671</v>
      </c>
      <c r="F317" s="279">
        <v>1418.3333333333335</v>
      </c>
      <c r="G317" s="279">
        <v>1388.5666666666671</v>
      </c>
      <c r="H317" s="279">
        <v>1487.4666666666672</v>
      </c>
      <c r="I317" s="279">
        <v>1517.2333333333336</v>
      </c>
      <c r="J317" s="279">
        <v>1536.9166666666672</v>
      </c>
      <c r="K317" s="277">
        <v>1497.55</v>
      </c>
      <c r="L317" s="277">
        <v>1448.1</v>
      </c>
      <c r="M317" s="277">
        <v>0.90959999999999996</v>
      </c>
    </row>
    <row r="318" spans="1:13">
      <c r="A318" s="268">
        <v>308</v>
      </c>
      <c r="B318" s="277" t="s">
        <v>144</v>
      </c>
      <c r="C318" s="278">
        <v>568</v>
      </c>
      <c r="D318" s="279">
        <v>568.66666666666663</v>
      </c>
      <c r="E318" s="279">
        <v>559.48333333333323</v>
      </c>
      <c r="F318" s="279">
        <v>550.96666666666658</v>
      </c>
      <c r="G318" s="279">
        <v>541.78333333333319</v>
      </c>
      <c r="H318" s="279">
        <v>577.18333333333328</v>
      </c>
      <c r="I318" s="279">
        <v>586.36666666666667</v>
      </c>
      <c r="J318" s="279">
        <v>594.88333333333333</v>
      </c>
      <c r="K318" s="277">
        <v>577.85</v>
      </c>
      <c r="L318" s="277">
        <v>560.15</v>
      </c>
      <c r="M318" s="277">
        <v>6.0451800000000002</v>
      </c>
    </row>
    <row r="319" spans="1:13">
      <c r="A319" s="268">
        <v>309</v>
      </c>
      <c r="B319" s="277" t="s">
        <v>145</v>
      </c>
      <c r="C319" s="278">
        <v>1001.65</v>
      </c>
      <c r="D319" s="279">
        <v>1001.3833333333333</v>
      </c>
      <c r="E319" s="279">
        <v>985.76666666666665</v>
      </c>
      <c r="F319" s="279">
        <v>969.88333333333333</v>
      </c>
      <c r="G319" s="279">
        <v>954.26666666666665</v>
      </c>
      <c r="H319" s="279">
        <v>1017.2666666666667</v>
      </c>
      <c r="I319" s="279">
        <v>1032.8833333333332</v>
      </c>
      <c r="J319" s="279">
        <v>1048.7666666666667</v>
      </c>
      <c r="K319" s="277">
        <v>1017</v>
      </c>
      <c r="L319" s="277">
        <v>985.5</v>
      </c>
      <c r="M319" s="277">
        <v>7.3951099999999999</v>
      </c>
    </row>
    <row r="320" spans="1:13">
      <c r="A320" s="268">
        <v>310</v>
      </c>
      <c r="B320" s="277" t="s">
        <v>465</v>
      </c>
      <c r="C320" s="278">
        <v>165.35</v>
      </c>
      <c r="D320" s="279">
        <v>165.4</v>
      </c>
      <c r="E320" s="279">
        <v>162.05000000000001</v>
      </c>
      <c r="F320" s="279">
        <v>158.75</v>
      </c>
      <c r="G320" s="279">
        <v>155.4</v>
      </c>
      <c r="H320" s="279">
        <v>168.70000000000002</v>
      </c>
      <c r="I320" s="279">
        <v>172.04999999999998</v>
      </c>
      <c r="J320" s="279">
        <v>175.35000000000002</v>
      </c>
      <c r="K320" s="277">
        <v>168.75</v>
      </c>
      <c r="L320" s="277">
        <v>162.1</v>
      </c>
      <c r="M320" s="277">
        <v>0.30065999999999998</v>
      </c>
    </row>
    <row r="321" spans="1:13">
      <c r="A321" s="268">
        <v>311</v>
      </c>
      <c r="B321" s="277" t="s">
        <v>1976</v>
      </c>
      <c r="C321" s="278">
        <v>211.3</v>
      </c>
      <c r="D321" s="279">
        <v>210.56666666666669</v>
      </c>
      <c r="E321" s="279">
        <v>207.23333333333338</v>
      </c>
      <c r="F321" s="279">
        <v>203.16666666666669</v>
      </c>
      <c r="G321" s="279">
        <v>199.83333333333337</v>
      </c>
      <c r="H321" s="279">
        <v>214.63333333333338</v>
      </c>
      <c r="I321" s="279">
        <v>217.9666666666667</v>
      </c>
      <c r="J321" s="279">
        <v>222.03333333333339</v>
      </c>
      <c r="K321" s="277">
        <v>213.9</v>
      </c>
      <c r="L321" s="277">
        <v>206.5</v>
      </c>
      <c r="M321" s="277">
        <v>9.53965</v>
      </c>
    </row>
    <row r="322" spans="1:13">
      <c r="A322" s="268">
        <v>312</v>
      </c>
      <c r="B322" s="277" t="s">
        <v>469</v>
      </c>
      <c r="C322" s="278">
        <v>70.900000000000006</v>
      </c>
      <c r="D322" s="279">
        <v>70.88333333333334</v>
      </c>
      <c r="E322" s="279">
        <v>70.166666666666686</v>
      </c>
      <c r="F322" s="279">
        <v>69.433333333333351</v>
      </c>
      <c r="G322" s="279">
        <v>68.716666666666697</v>
      </c>
      <c r="H322" s="279">
        <v>71.616666666666674</v>
      </c>
      <c r="I322" s="279">
        <v>72.333333333333343</v>
      </c>
      <c r="J322" s="279">
        <v>73.066666666666663</v>
      </c>
      <c r="K322" s="277">
        <v>71.599999999999994</v>
      </c>
      <c r="L322" s="277">
        <v>70.150000000000006</v>
      </c>
      <c r="M322" s="277">
        <v>16.66901</v>
      </c>
    </row>
    <row r="323" spans="1:13">
      <c r="A323" s="268">
        <v>313</v>
      </c>
      <c r="B323" s="277" t="s">
        <v>470</v>
      </c>
      <c r="C323" s="278">
        <v>309.39999999999998</v>
      </c>
      <c r="D323" s="279">
        <v>308.96666666666664</v>
      </c>
      <c r="E323" s="279">
        <v>305.93333333333328</v>
      </c>
      <c r="F323" s="279">
        <v>302.46666666666664</v>
      </c>
      <c r="G323" s="279">
        <v>299.43333333333328</v>
      </c>
      <c r="H323" s="279">
        <v>312.43333333333328</v>
      </c>
      <c r="I323" s="279">
        <v>315.4666666666667</v>
      </c>
      <c r="J323" s="279">
        <v>318.93333333333328</v>
      </c>
      <c r="K323" s="277">
        <v>312</v>
      </c>
      <c r="L323" s="277">
        <v>305.5</v>
      </c>
      <c r="M323" s="277">
        <v>5.7613799999999999</v>
      </c>
    </row>
    <row r="324" spans="1:13">
      <c r="A324" s="268">
        <v>314</v>
      </c>
      <c r="B324" s="277" t="s">
        <v>146</v>
      </c>
      <c r="C324" s="278">
        <v>1009.2</v>
      </c>
      <c r="D324" s="279">
        <v>1019.8333333333334</v>
      </c>
      <c r="E324" s="279">
        <v>995.36666666666679</v>
      </c>
      <c r="F324" s="279">
        <v>981.53333333333342</v>
      </c>
      <c r="G324" s="279">
        <v>957.06666666666683</v>
      </c>
      <c r="H324" s="279">
        <v>1033.6666666666667</v>
      </c>
      <c r="I324" s="279">
        <v>1058.1333333333332</v>
      </c>
      <c r="J324" s="279">
        <v>1071.9666666666667</v>
      </c>
      <c r="K324" s="277">
        <v>1044.3</v>
      </c>
      <c r="L324" s="277">
        <v>1006</v>
      </c>
      <c r="M324" s="277">
        <v>10.235569999999999</v>
      </c>
    </row>
    <row r="325" spans="1:13">
      <c r="A325" s="268">
        <v>315</v>
      </c>
      <c r="B325" s="277" t="s">
        <v>459</v>
      </c>
      <c r="C325" s="278">
        <v>19.05</v>
      </c>
      <c r="D325" s="279">
        <v>19.333333333333332</v>
      </c>
      <c r="E325" s="279">
        <v>18.516666666666666</v>
      </c>
      <c r="F325" s="279">
        <v>17.983333333333334</v>
      </c>
      <c r="G325" s="279">
        <v>17.166666666666668</v>
      </c>
      <c r="H325" s="279">
        <v>19.866666666666664</v>
      </c>
      <c r="I325" s="279">
        <v>20.683333333333334</v>
      </c>
      <c r="J325" s="279">
        <v>21.216666666666661</v>
      </c>
      <c r="K325" s="277">
        <v>20.149999999999999</v>
      </c>
      <c r="L325" s="277">
        <v>18.8</v>
      </c>
      <c r="M325" s="277">
        <v>22.99933</v>
      </c>
    </row>
    <row r="326" spans="1:13">
      <c r="A326" s="268">
        <v>316</v>
      </c>
      <c r="B326" s="277" t="s">
        <v>460</v>
      </c>
      <c r="C326" s="278">
        <v>143.44999999999999</v>
      </c>
      <c r="D326" s="279">
        <v>145.16666666666666</v>
      </c>
      <c r="E326" s="279">
        <v>141.2833333333333</v>
      </c>
      <c r="F326" s="279">
        <v>139.11666666666665</v>
      </c>
      <c r="G326" s="279">
        <v>135.23333333333329</v>
      </c>
      <c r="H326" s="279">
        <v>147.33333333333331</v>
      </c>
      <c r="I326" s="279">
        <v>151.2166666666667</v>
      </c>
      <c r="J326" s="279">
        <v>153.38333333333333</v>
      </c>
      <c r="K326" s="277">
        <v>149.05000000000001</v>
      </c>
      <c r="L326" s="277">
        <v>143</v>
      </c>
      <c r="M326" s="277">
        <v>4.4635600000000002</v>
      </c>
    </row>
    <row r="327" spans="1:13">
      <c r="A327" s="268">
        <v>317</v>
      </c>
      <c r="B327" s="277" t="s">
        <v>147</v>
      </c>
      <c r="C327" s="278">
        <v>97.1</v>
      </c>
      <c r="D327" s="279">
        <v>96.25</v>
      </c>
      <c r="E327" s="279">
        <v>94.7</v>
      </c>
      <c r="F327" s="279">
        <v>92.3</v>
      </c>
      <c r="G327" s="279">
        <v>90.75</v>
      </c>
      <c r="H327" s="279">
        <v>98.65</v>
      </c>
      <c r="I327" s="279">
        <v>100.20000000000002</v>
      </c>
      <c r="J327" s="279">
        <v>102.60000000000001</v>
      </c>
      <c r="K327" s="277">
        <v>97.8</v>
      </c>
      <c r="L327" s="277">
        <v>93.85</v>
      </c>
      <c r="M327" s="277">
        <v>160.88132999999999</v>
      </c>
    </row>
    <row r="328" spans="1:13">
      <c r="A328" s="268">
        <v>318</v>
      </c>
      <c r="B328" s="277" t="s">
        <v>471</v>
      </c>
      <c r="C328" s="278">
        <v>676.3</v>
      </c>
      <c r="D328" s="279">
        <v>670.74999999999989</v>
      </c>
      <c r="E328" s="279">
        <v>659.5999999999998</v>
      </c>
      <c r="F328" s="279">
        <v>642.89999999999986</v>
      </c>
      <c r="G328" s="279">
        <v>631.74999999999977</v>
      </c>
      <c r="H328" s="279">
        <v>687.44999999999982</v>
      </c>
      <c r="I328" s="279">
        <v>698.59999999999991</v>
      </c>
      <c r="J328" s="279">
        <v>715.29999999999984</v>
      </c>
      <c r="K328" s="277">
        <v>681.9</v>
      </c>
      <c r="L328" s="277">
        <v>654.04999999999995</v>
      </c>
      <c r="M328" s="277">
        <v>1.33169</v>
      </c>
    </row>
    <row r="329" spans="1:13">
      <c r="A329" s="268">
        <v>319</v>
      </c>
      <c r="B329" s="277" t="s">
        <v>268</v>
      </c>
      <c r="C329" s="278">
        <v>978.3</v>
      </c>
      <c r="D329" s="279">
        <v>990.58333333333337</v>
      </c>
      <c r="E329" s="279">
        <v>962.7166666666667</v>
      </c>
      <c r="F329" s="279">
        <v>947.13333333333333</v>
      </c>
      <c r="G329" s="279">
        <v>919.26666666666665</v>
      </c>
      <c r="H329" s="279">
        <v>1006.1666666666667</v>
      </c>
      <c r="I329" s="279">
        <v>1034.0333333333333</v>
      </c>
      <c r="J329" s="279">
        <v>1049.6166666666668</v>
      </c>
      <c r="K329" s="277">
        <v>1018.45</v>
      </c>
      <c r="L329" s="277">
        <v>975</v>
      </c>
      <c r="M329" s="277">
        <v>3.3414999999999999</v>
      </c>
    </row>
    <row r="330" spans="1:13">
      <c r="A330" s="268">
        <v>320</v>
      </c>
      <c r="B330" s="277" t="s">
        <v>148</v>
      </c>
      <c r="C330" s="278">
        <v>65621.100000000006</v>
      </c>
      <c r="D330" s="279">
        <v>65590.45</v>
      </c>
      <c r="E330" s="279">
        <v>65280.899999999994</v>
      </c>
      <c r="F330" s="279">
        <v>64940.7</v>
      </c>
      <c r="G330" s="279">
        <v>64631.149999999994</v>
      </c>
      <c r="H330" s="279">
        <v>65930.649999999994</v>
      </c>
      <c r="I330" s="279">
        <v>66240.200000000012</v>
      </c>
      <c r="J330" s="279">
        <v>66580.399999999994</v>
      </c>
      <c r="K330" s="277">
        <v>65900</v>
      </c>
      <c r="L330" s="277">
        <v>65250.25</v>
      </c>
      <c r="M330" s="277">
        <v>0.10306999999999999</v>
      </c>
    </row>
    <row r="331" spans="1:13">
      <c r="A331" s="268">
        <v>321</v>
      </c>
      <c r="B331" s="277" t="s">
        <v>267</v>
      </c>
      <c r="C331" s="278">
        <v>37.85</v>
      </c>
      <c r="D331" s="279">
        <v>37.983333333333327</v>
      </c>
      <c r="E331" s="279">
        <v>34.966666666666654</v>
      </c>
      <c r="F331" s="279">
        <v>32.083333333333329</v>
      </c>
      <c r="G331" s="279">
        <v>29.066666666666656</v>
      </c>
      <c r="H331" s="279">
        <v>40.866666666666653</v>
      </c>
      <c r="I331" s="279">
        <v>43.883333333333319</v>
      </c>
      <c r="J331" s="279">
        <v>46.766666666666652</v>
      </c>
      <c r="K331" s="277">
        <v>41</v>
      </c>
      <c r="L331" s="277">
        <v>35.1</v>
      </c>
      <c r="M331" s="277">
        <v>82.62782</v>
      </c>
    </row>
    <row r="332" spans="1:13">
      <c r="A332" s="268">
        <v>322</v>
      </c>
      <c r="B332" s="277" t="s">
        <v>149</v>
      </c>
      <c r="C332" s="278">
        <v>1231.1500000000001</v>
      </c>
      <c r="D332" s="279">
        <v>1233.1166666666666</v>
      </c>
      <c r="E332" s="279">
        <v>1209.3833333333332</v>
      </c>
      <c r="F332" s="279">
        <v>1187.6166666666666</v>
      </c>
      <c r="G332" s="279">
        <v>1163.8833333333332</v>
      </c>
      <c r="H332" s="279">
        <v>1254.8833333333332</v>
      </c>
      <c r="I332" s="279">
        <v>1278.6166666666663</v>
      </c>
      <c r="J332" s="279">
        <v>1300.3833333333332</v>
      </c>
      <c r="K332" s="277">
        <v>1256.8499999999999</v>
      </c>
      <c r="L332" s="277">
        <v>1211.3499999999999</v>
      </c>
      <c r="M332" s="277">
        <v>28.488910000000001</v>
      </c>
    </row>
    <row r="333" spans="1:13">
      <c r="A333" s="268">
        <v>323</v>
      </c>
      <c r="B333" s="277" t="s">
        <v>3162</v>
      </c>
      <c r="C333" s="278">
        <v>291.7</v>
      </c>
      <c r="D333" s="279">
        <v>291.5</v>
      </c>
      <c r="E333" s="279">
        <v>288.3</v>
      </c>
      <c r="F333" s="279">
        <v>284.90000000000003</v>
      </c>
      <c r="G333" s="279">
        <v>281.70000000000005</v>
      </c>
      <c r="H333" s="279">
        <v>294.89999999999998</v>
      </c>
      <c r="I333" s="279">
        <v>298.10000000000002</v>
      </c>
      <c r="J333" s="279">
        <v>301.49999999999994</v>
      </c>
      <c r="K333" s="277">
        <v>294.7</v>
      </c>
      <c r="L333" s="277">
        <v>288.10000000000002</v>
      </c>
      <c r="M333" s="277">
        <v>8.1165800000000008</v>
      </c>
    </row>
    <row r="334" spans="1:13">
      <c r="A334" s="268">
        <v>324</v>
      </c>
      <c r="B334" s="277" t="s">
        <v>269</v>
      </c>
      <c r="C334" s="278">
        <v>675</v>
      </c>
      <c r="D334" s="279">
        <v>673.38333333333333</v>
      </c>
      <c r="E334" s="279">
        <v>667.76666666666665</v>
      </c>
      <c r="F334" s="279">
        <v>660.5333333333333</v>
      </c>
      <c r="G334" s="279">
        <v>654.91666666666663</v>
      </c>
      <c r="H334" s="279">
        <v>680.61666666666667</v>
      </c>
      <c r="I334" s="279">
        <v>686.23333333333323</v>
      </c>
      <c r="J334" s="279">
        <v>693.4666666666667</v>
      </c>
      <c r="K334" s="277">
        <v>679</v>
      </c>
      <c r="L334" s="277">
        <v>666.15</v>
      </c>
      <c r="M334" s="277">
        <v>2.4805899999999999</v>
      </c>
    </row>
    <row r="335" spans="1:13">
      <c r="A335" s="268">
        <v>325</v>
      </c>
      <c r="B335" s="277" t="s">
        <v>150</v>
      </c>
      <c r="C335" s="278">
        <v>33.799999999999997</v>
      </c>
      <c r="D335" s="279">
        <v>33.883333333333333</v>
      </c>
      <c r="E335" s="279">
        <v>33.316666666666663</v>
      </c>
      <c r="F335" s="279">
        <v>32.833333333333329</v>
      </c>
      <c r="G335" s="279">
        <v>32.266666666666659</v>
      </c>
      <c r="H335" s="279">
        <v>34.366666666666667</v>
      </c>
      <c r="I335" s="279">
        <v>34.933333333333344</v>
      </c>
      <c r="J335" s="279">
        <v>35.416666666666671</v>
      </c>
      <c r="K335" s="277">
        <v>34.450000000000003</v>
      </c>
      <c r="L335" s="277">
        <v>33.4</v>
      </c>
      <c r="M335" s="277">
        <v>120.52597</v>
      </c>
    </row>
    <row r="336" spans="1:13">
      <c r="A336" s="268">
        <v>326</v>
      </c>
      <c r="B336" s="277" t="s">
        <v>261</v>
      </c>
      <c r="C336" s="278">
        <v>3206.2</v>
      </c>
      <c r="D336" s="279">
        <v>3232.9333333333329</v>
      </c>
      <c r="E336" s="279">
        <v>3167.266666666666</v>
      </c>
      <c r="F336" s="279">
        <v>3128.333333333333</v>
      </c>
      <c r="G336" s="279">
        <v>3062.6666666666661</v>
      </c>
      <c r="H336" s="279">
        <v>3271.8666666666659</v>
      </c>
      <c r="I336" s="279">
        <v>3337.5333333333328</v>
      </c>
      <c r="J336" s="279">
        <v>3376.4666666666658</v>
      </c>
      <c r="K336" s="277">
        <v>3298.6</v>
      </c>
      <c r="L336" s="277">
        <v>3194</v>
      </c>
      <c r="M336" s="277">
        <v>3.38625</v>
      </c>
    </row>
    <row r="337" spans="1:13">
      <c r="A337" s="268">
        <v>327</v>
      </c>
      <c r="B337" s="277" t="s">
        <v>478</v>
      </c>
      <c r="C337" s="278">
        <v>1744.45</v>
      </c>
      <c r="D337" s="279">
        <v>1738.5166666666667</v>
      </c>
      <c r="E337" s="279">
        <v>1715.2333333333333</v>
      </c>
      <c r="F337" s="279">
        <v>1686.0166666666667</v>
      </c>
      <c r="G337" s="279">
        <v>1662.7333333333333</v>
      </c>
      <c r="H337" s="279">
        <v>1767.7333333333333</v>
      </c>
      <c r="I337" s="279">
        <v>1791.0166666666667</v>
      </c>
      <c r="J337" s="279">
        <v>1820.2333333333333</v>
      </c>
      <c r="K337" s="277">
        <v>1761.8</v>
      </c>
      <c r="L337" s="277">
        <v>1709.3</v>
      </c>
      <c r="M337" s="277">
        <v>0.94399999999999995</v>
      </c>
    </row>
    <row r="338" spans="1:13">
      <c r="A338" s="268">
        <v>328</v>
      </c>
      <c r="B338" s="277" t="s">
        <v>151</v>
      </c>
      <c r="C338" s="278">
        <v>25.75</v>
      </c>
      <c r="D338" s="279">
        <v>25.816666666666666</v>
      </c>
      <c r="E338" s="279">
        <v>25.433333333333334</v>
      </c>
      <c r="F338" s="279">
        <v>25.116666666666667</v>
      </c>
      <c r="G338" s="279">
        <v>24.733333333333334</v>
      </c>
      <c r="H338" s="279">
        <v>26.133333333333333</v>
      </c>
      <c r="I338" s="279">
        <v>26.516666666666666</v>
      </c>
      <c r="J338" s="279">
        <v>26.833333333333332</v>
      </c>
      <c r="K338" s="277">
        <v>26.2</v>
      </c>
      <c r="L338" s="277">
        <v>25.5</v>
      </c>
      <c r="M338" s="277">
        <v>85.904269999999997</v>
      </c>
    </row>
    <row r="339" spans="1:13">
      <c r="A339" s="268">
        <v>329</v>
      </c>
      <c r="B339" s="277" t="s">
        <v>477</v>
      </c>
      <c r="C339" s="278">
        <v>48.2</v>
      </c>
      <c r="D339" s="279">
        <v>48.4</v>
      </c>
      <c r="E339" s="279">
        <v>47.8</v>
      </c>
      <c r="F339" s="279">
        <v>47.4</v>
      </c>
      <c r="G339" s="279">
        <v>46.8</v>
      </c>
      <c r="H339" s="279">
        <v>48.8</v>
      </c>
      <c r="I339" s="279">
        <v>49.400000000000006</v>
      </c>
      <c r="J339" s="279">
        <v>49.8</v>
      </c>
      <c r="K339" s="277">
        <v>49</v>
      </c>
      <c r="L339" s="277">
        <v>48</v>
      </c>
      <c r="M339" s="277">
        <v>1.77674</v>
      </c>
    </row>
    <row r="340" spans="1:13">
      <c r="A340" s="268">
        <v>330</v>
      </c>
      <c r="B340" s="277" t="s">
        <v>152</v>
      </c>
      <c r="C340" s="278">
        <v>32.299999999999997</v>
      </c>
      <c r="D340" s="279">
        <v>32.633333333333333</v>
      </c>
      <c r="E340" s="279">
        <v>31.766666666666666</v>
      </c>
      <c r="F340" s="279">
        <v>31.233333333333334</v>
      </c>
      <c r="G340" s="279">
        <v>30.366666666666667</v>
      </c>
      <c r="H340" s="279">
        <v>33.166666666666664</v>
      </c>
      <c r="I340" s="279">
        <v>34.033333333333324</v>
      </c>
      <c r="J340" s="279">
        <v>34.566666666666663</v>
      </c>
      <c r="K340" s="277">
        <v>33.5</v>
      </c>
      <c r="L340" s="277">
        <v>32.1</v>
      </c>
      <c r="M340" s="277">
        <v>186.97588999999999</v>
      </c>
    </row>
    <row r="341" spans="1:13">
      <c r="A341" s="268">
        <v>331</v>
      </c>
      <c r="B341" s="277" t="s">
        <v>473</v>
      </c>
      <c r="C341" s="278">
        <v>434.7</v>
      </c>
      <c r="D341" s="279">
        <v>435.7833333333333</v>
      </c>
      <c r="E341" s="279">
        <v>429.56666666666661</v>
      </c>
      <c r="F341" s="279">
        <v>424.43333333333328</v>
      </c>
      <c r="G341" s="279">
        <v>418.21666666666658</v>
      </c>
      <c r="H341" s="279">
        <v>440.91666666666663</v>
      </c>
      <c r="I341" s="279">
        <v>447.13333333333333</v>
      </c>
      <c r="J341" s="279">
        <v>452.26666666666665</v>
      </c>
      <c r="K341" s="277">
        <v>442</v>
      </c>
      <c r="L341" s="277">
        <v>430.65</v>
      </c>
      <c r="M341" s="277">
        <v>1.3779699999999999</v>
      </c>
    </row>
    <row r="342" spans="1:13">
      <c r="A342" s="268">
        <v>332</v>
      </c>
      <c r="B342" s="277" t="s">
        <v>153</v>
      </c>
      <c r="C342" s="278">
        <v>17275.599999999999</v>
      </c>
      <c r="D342" s="279">
        <v>17326.2</v>
      </c>
      <c r="E342" s="279">
        <v>17157.45</v>
      </c>
      <c r="F342" s="279">
        <v>17039.3</v>
      </c>
      <c r="G342" s="279">
        <v>16870.55</v>
      </c>
      <c r="H342" s="279">
        <v>17444.350000000002</v>
      </c>
      <c r="I342" s="279">
        <v>17613.100000000002</v>
      </c>
      <c r="J342" s="279">
        <v>17731.250000000004</v>
      </c>
      <c r="K342" s="277">
        <v>17494.95</v>
      </c>
      <c r="L342" s="277">
        <v>17208.05</v>
      </c>
      <c r="M342" s="277">
        <v>2.1118600000000001</v>
      </c>
    </row>
    <row r="343" spans="1:13">
      <c r="A343" s="268">
        <v>333</v>
      </c>
      <c r="B343" s="277" t="s">
        <v>3182</v>
      </c>
      <c r="C343" s="278">
        <v>47.65</v>
      </c>
      <c r="D343" s="279">
        <v>47.1</v>
      </c>
      <c r="E343" s="279">
        <v>46.550000000000004</v>
      </c>
      <c r="F343" s="279">
        <v>45.45</v>
      </c>
      <c r="G343" s="279">
        <v>44.900000000000006</v>
      </c>
      <c r="H343" s="279">
        <v>48.2</v>
      </c>
      <c r="I343" s="279">
        <v>48.75</v>
      </c>
      <c r="J343" s="279">
        <v>49.85</v>
      </c>
      <c r="K343" s="277">
        <v>47.65</v>
      </c>
      <c r="L343" s="277">
        <v>46</v>
      </c>
      <c r="M343" s="277">
        <v>46.706220000000002</v>
      </c>
    </row>
    <row r="344" spans="1:13">
      <c r="A344" s="268">
        <v>334</v>
      </c>
      <c r="B344" s="277" t="s">
        <v>476</v>
      </c>
      <c r="C344" s="278">
        <v>35.4</v>
      </c>
      <c r="D344" s="279">
        <v>35.616666666666667</v>
      </c>
      <c r="E344" s="279">
        <v>34.433333333333337</v>
      </c>
      <c r="F344" s="279">
        <v>33.466666666666669</v>
      </c>
      <c r="G344" s="279">
        <v>32.283333333333339</v>
      </c>
      <c r="H344" s="279">
        <v>36.583333333333336</v>
      </c>
      <c r="I344" s="279">
        <v>37.766666666666659</v>
      </c>
      <c r="J344" s="279">
        <v>38.733333333333334</v>
      </c>
      <c r="K344" s="277">
        <v>36.799999999999997</v>
      </c>
      <c r="L344" s="277">
        <v>34.65</v>
      </c>
      <c r="M344" s="277">
        <v>19.58475</v>
      </c>
    </row>
    <row r="345" spans="1:13">
      <c r="A345" s="268">
        <v>335</v>
      </c>
      <c r="B345" s="277" t="s">
        <v>475</v>
      </c>
      <c r="C345" s="278">
        <v>281.95</v>
      </c>
      <c r="D345" s="279">
        <v>282.58333333333331</v>
      </c>
      <c r="E345" s="279">
        <v>279.51666666666665</v>
      </c>
      <c r="F345" s="279">
        <v>277.08333333333331</v>
      </c>
      <c r="G345" s="279">
        <v>274.01666666666665</v>
      </c>
      <c r="H345" s="279">
        <v>285.01666666666665</v>
      </c>
      <c r="I345" s="279">
        <v>288.08333333333337</v>
      </c>
      <c r="J345" s="279">
        <v>290.51666666666665</v>
      </c>
      <c r="K345" s="277">
        <v>285.64999999999998</v>
      </c>
      <c r="L345" s="277">
        <v>280.14999999999998</v>
      </c>
      <c r="M345" s="277">
        <v>1.9278500000000001</v>
      </c>
    </row>
    <row r="346" spans="1:13">
      <c r="A346" s="268">
        <v>336</v>
      </c>
      <c r="B346" s="277" t="s">
        <v>270</v>
      </c>
      <c r="C346" s="278">
        <v>20.2</v>
      </c>
      <c r="D346" s="279">
        <v>20.283333333333335</v>
      </c>
      <c r="E346" s="279">
        <v>20.06666666666667</v>
      </c>
      <c r="F346" s="279">
        <v>19.933333333333334</v>
      </c>
      <c r="G346" s="279">
        <v>19.716666666666669</v>
      </c>
      <c r="H346" s="279">
        <v>20.416666666666671</v>
      </c>
      <c r="I346" s="279">
        <v>20.633333333333333</v>
      </c>
      <c r="J346" s="279">
        <v>20.766666666666673</v>
      </c>
      <c r="K346" s="277">
        <v>20.5</v>
      </c>
      <c r="L346" s="277">
        <v>20.149999999999999</v>
      </c>
      <c r="M346" s="277">
        <v>43.671280000000003</v>
      </c>
    </row>
    <row r="347" spans="1:13">
      <c r="A347" s="268">
        <v>337</v>
      </c>
      <c r="B347" s="277" t="s">
        <v>283</v>
      </c>
      <c r="C347" s="278">
        <v>123</v>
      </c>
      <c r="D347" s="279">
        <v>123.65000000000002</v>
      </c>
      <c r="E347" s="279">
        <v>121.50000000000004</v>
      </c>
      <c r="F347" s="279">
        <v>120.00000000000003</v>
      </c>
      <c r="G347" s="279">
        <v>117.85000000000005</v>
      </c>
      <c r="H347" s="279">
        <v>125.15000000000003</v>
      </c>
      <c r="I347" s="279">
        <v>127.30000000000001</v>
      </c>
      <c r="J347" s="279">
        <v>128.80000000000001</v>
      </c>
      <c r="K347" s="277">
        <v>125.8</v>
      </c>
      <c r="L347" s="277">
        <v>122.15</v>
      </c>
      <c r="M347" s="277">
        <v>30.440909999999999</v>
      </c>
    </row>
    <row r="348" spans="1:13">
      <c r="A348" s="268">
        <v>338</v>
      </c>
      <c r="B348" s="277" t="s">
        <v>154</v>
      </c>
      <c r="C348" s="278">
        <v>1668.25</v>
      </c>
      <c r="D348" s="279">
        <v>1684.1666666666667</v>
      </c>
      <c r="E348" s="279">
        <v>1644.3333333333335</v>
      </c>
      <c r="F348" s="279">
        <v>1620.4166666666667</v>
      </c>
      <c r="G348" s="279">
        <v>1580.5833333333335</v>
      </c>
      <c r="H348" s="279">
        <v>1708.0833333333335</v>
      </c>
      <c r="I348" s="279">
        <v>1747.916666666667</v>
      </c>
      <c r="J348" s="279">
        <v>1771.8333333333335</v>
      </c>
      <c r="K348" s="277">
        <v>1724</v>
      </c>
      <c r="L348" s="277">
        <v>1660.25</v>
      </c>
      <c r="M348" s="277">
        <v>3.3834499999999998</v>
      </c>
    </row>
    <row r="349" spans="1:13">
      <c r="A349" s="268">
        <v>339</v>
      </c>
      <c r="B349" s="277" t="s">
        <v>479</v>
      </c>
      <c r="C349" s="278">
        <v>1192.3499999999999</v>
      </c>
      <c r="D349" s="279">
        <v>1196.7666666666667</v>
      </c>
      <c r="E349" s="279">
        <v>1176.7833333333333</v>
      </c>
      <c r="F349" s="279">
        <v>1161.2166666666667</v>
      </c>
      <c r="G349" s="279">
        <v>1141.2333333333333</v>
      </c>
      <c r="H349" s="279">
        <v>1212.3333333333333</v>
      </c>
      <c r="I349" s="279">
        <v>1232.3166666666664</v>
      </c>
      <c r="J349" s="279">
        <v>1247.8833333333332</v>
      </c>
      <c r="K349" s="277">
        <v>1216.75</v>
      </c>
      <c r="L349" s="277">
        <v>1181.2</v>
      </c>
      <c r="M349" s="277">
        <v>0.13339999999999999</v>
      </c>
    </row>
    <row r="350" spans="1:13">
      <c r="A350" s="268">
        <v>340</v>
      </c>
      <c r="B350" s="277" t="s">
        <v>474</v>
      </c>
      <c r="C350" s="278">
        <v>47</v>
      </c>
      <c r="D350" s="279">
        <v>46.866666666666667</v>
      </c>
      <c r="E350" s="279">
        <v>46.533333333333331</v>
      </c>
      <c r="F350" s="279">
        <v>46.066666666666663</v>
      </c>
      <c r="G350" s="279">
        <v>45.733333333333327</v>
      </c>
      <c r="H350" s="279">
        <v>47.333333333333336</v>
      </c>
      <c r="I350" s="279">
        <v>47.666666666666664</v>
      </c>
      <c r="J350" s="279">
        <v>48.13333333333334</v>
      </c>
      <c r="K350" s="277">
        <v>47.2</v>
      </c>
      <c r="L350" s="277">
        <v>46.4</v>
      </c>
      <c r="M350" s="277">
        <v>7.0868900000000004</v>
      </c>
    </row>
    <row r="351" spans="1:13">
      <c r="A351" s="268">
        <v>341</v>
      </c>
      <c r="B351" s="277" t="s">
        <v>155</v>
      </c>
      <c r="C351" s="278">
        <v>83.8</v>
      </c>
      <c r="D351" s="279">
        <v>84.516666666666666</v>
      </c>
      <c r="E351" s="279">
        <v>82.883333333333326</v>
      </c>
      <c r="F351" s="279">
        <v>81.966666666666654</v>
      </c>
      <c r="G351" s="279">
        <v>80.333333333333314</v>
      </c>
      <c r="H351" s="279">
        <v>85.433333333333337</v>
      </c>
      <c r="I351" s="279">
        <v>87.066666666666691</v>
      </c>
      <c r="J351" s="279">
        <v>87.983333333333348</v>
      </c>
      <c r="K351" s="277">
        <v>86.15</v>
      </c>
      <c r="L351" s="277">
        <v>83.6</v>
      </c>
      <c r="M351" s="277">
        <v>51.917110000000001</v>
      </c>
    </row>
    <row r="352" spans="1:13">
      <c r="A352" s="268">
        <v>342</v>
      </c>
      <c r="B352" s="277" t="s">
        <v>156</v>
      </c>
      <c r="C352" s="278">
        <v>88.35</v>
      </c>
      <c r="D352" s="279">
        <v>87.933333333333337</v>
      </c>
      <c r="E352" s="279">
        <v>87.216666666666669</v>
      </c>
      <c r="F352" s="279">
        <v>86.083333333333329</v>
      </c>
      <c r="G352" s="279">
        <v>85.36666666666666</v>
      </c>
      <c r="H352" s="279">
        <v>89.066666666666677</v>
      </c>
      <c r="I352" s="279">
        <v>89.783333333333346</v>
      </c>
      <c r="J352" s="279">
        <v>90.916666666666686</v>
      </c>
      <c r="K352" s="277">
        <v>88.65</v>
      </c>
      <c r="L352" s="277">
        <v>86.8</v>
      </c>
      <c r="M352" s="277">
        <v>201.22602000000001</v>
      </c>
    </row>
    <row r="353" spans="1:13">
      <c r="A353" s="268">
        <v>343</v>
      </c>
      <c r="B353" s="277" t="s">
        <v>271</v>
      </c>
      <c r="C353" s="278">
        <v>376.65</v>
      </c>
      <c r="D353" s="279">
        <v>375.7</v>
      </c>
      <c r="E353" s="279">
        <v>367.95</v>
      </c>
      <c r="F353" s="279">
        <v>359.25</v>
      </c>
      <c r="G353" s="279">
        <v>351.5</v>
      </c>
      <c r="H353" s="279">
        <v>384.4</v>
      </c>
      <c r="I353" s="279">
        <v>392.15</v>
      </c>
      <c r="J353" s="279">
        <v>400.84999999999997</v>
      </c>
      <c r="K353" s="277">
        <v>383.45</v>
      </c>
      <c r="L353" s="277">
        <v>367</v>
      </c>
      <c r="M353" s="277">
        <v>5.8987699999999998</v>
      </c>
    </row>
    <row r="354" spans="1:13">
      <c r="A354" s="268">
        <v>344</v>
      </c>
      <c r="B354" s="277" t="s">
        <v>272</v>
      </c>
      <c r="C354" s="278">
        <v>3120.45</v>
      </c>
      <c r="D354" s="279">
        <v>3147.15</v>
      </c>
      <c r="E354" s="279">
        <v>3074.3</v>
      </c>
      <c r="F354" s="279">
        <v>3028.15</v>
      </c>
      <c r="G354" s="279">
        <v>2955.3</v>
      </c>
      <c r="H354" s="279">
        <v>3193.3</v>
      </c>
      <c r="I354" s="279">
        <v>3266.1499999999996</v>
      </c>
      <c r="J354" s="279">
        <v>3312.3</v>
      </c>
      <c r="K354" s="277">
        <v>3220</v>
      </c>
      <c r="L354" s="277">
        <v>3101</v>
      </c>
      <c r="M354" s="277">
        <v>0.50295000000000001</v>
      </c>
    </row>
    <row r="355" spans="1:13">
      <c r="A355" s="268">
        <v>345</v>
      </c>
      <c r="B355" s="277" t="s">
        <v>157</v>
      </c>
      <c r="C355" s="278">
        <v>95.7</v>
      </c>
      <c r="D355" s="279">
        <v>96.383333333333326</v>
      </c>
      <c r="E355" s="279">
        <v>94.816666666666649</v>
      </c>
      <c r="F355" s="279">
        <v>93.933333333333323</v>
      </c>
      <c r="G355" s="279">
        <v>92.366666666666646</v>
      </c>
      <c r="H355" s="279">
        <v>97.266666666666652</v>
      </c>
      <c r="I355" s="279">
        <v>98.833333333333314</v>
      </c>
      <c r="J355" s="279">
        <v>99.716666666666654</v>
      </c>
      <c r="K355" s="277">
        <v>97.95</v>
      </c>
      <c r="L355" s="277">
        <v>95.5</v>
      </c>
      <c r="M355" s="277">
        <v>15.5709</v>
      </c>
    </row>
    <row r="356" spans="1:13">
      <c r="A356" s="268">
        <v>346</v>
      </c>
      <c r="B356" s="277" t="s">
        <v>480</v>
      </c>
      <c r="C356" s="278">
        <v>69.3</v>
      </c>
      <c r="D356" s="279">
        <v>70.533333333333331</v>
      </c>
      <c r="E356" s="279">
        <v>67.266666666666666</v>
      </c>
      <c r="F356" s="279">
        <v>65.233333333333334</v>
      </c>
      <c r="G356" s="279">
        <v>61.966666666666669</v>
      </c>
      <c r="H356" s="279">
        <v>72.566666666666663</v>
      </c>
      <c r="I356" s="279">
        <v>75.833333333333314</v>
      </c>
      <c r="J356" s="279">
        <v>77.86666666666666</v>
      </c>
      <c r="K356" s="277">
        <v>73.8</v>
      </c>
      <c r="L356" s="277">
        <v>68.5</v>
      </c>
      <c r="M356" s="277">
        <v>19.182790000000001</v>
      </c>
    </row>
    <row r="357" spans="1:13">
      <c r="A357" s="268">
        <v>347</v>
      </c>
      <c r="B357" s="277" t="s">
        <v>158</v>
      </c>
      <c r="C357" s="278">
        <v>82.45</v>
      </c>
      <c r="D357" s="279">
        <v>81.900000000000006</v>
      </c>
      <c r="E357" s="279">
        <v>80.900000000000006</v>
      </c>
      <c r="F357" s="279">
        <v>79.349999999999994</v>
      </c>
      <c r="G357" s="279">
        <v>78.349999999999994</v>
      </c>
      <c r="H357" s="279">
        <v>83.450000000000017</v>
      </c>
      <c r="I357" s="279">
        <v>84.450000000000017</v>
      </c>
      <c r="J357" s="279">
        <v>86.000000000000028</v>
      </c>
      <c r="K357" s="277">
        <v>82.9</v>
      </c>
      <c r="L357" s="277">
        <v>80.349999999999994</v>
      </c>
      <c r="M357" s="277">
        <v>209.76714000000001</v>
      </c>
    </row>
    <row r="358" spans="1:13">
      <c r="A358" s="268">
        <v>348</v>
      </c>
      <c r="B358" s="277" t="s">
        <v>481</v>
      </c>
      <c r="C358" s="278">
        <v>70.400000000000006</v>
      </c>
      <c r="D358" s="279">
        <v>70.88333333333334</v>
      </c>
      <c r="E358" s="279">
        <v>69.51666666666668</v>
      </c>
      <c r="F358" s="279">
        <v>68.63333333333334</v>
      </c>
      <c r="G358" s="279">
        <v>67.26666666666668</v>
      </c>
      <c r="H358" s="279">
        <v>71.76666666666668</v>
      </c>
      <c r="I358" s="279">
        <v>73.133333333333326</v>
      </c>
      <c r="J358" s="279">
        <v>74.01666666666668</v>
      </c>
      <c r="K358" s="277">
        <v>72.25</v>
      </c>
      <c r="L358" s="277">
        <v>70</v>
      </c>
      <c r="M358" s="277">
        <v>4.2542799999999996</v>
      </c>
    </row>
    <row r="359" spans="1:13">
      <c r="A359" s="268">
        <v>349</v>
      </c>
      <c r="B359" s="277" t="s">
        <v>482</v>
      </c>
      <c r="C359" s="278">
        <v>183.5</v>
      </c>
      <c r="D359" s="279">
        <v>184.13333333333333</v>
      </c>
      <c r="E359" s="279">
        <v>181.86666666666665</v>
      </c>
      <c r="F359" s="279">
        <v>180.23333333333332</v>
      </c>
      <c r="G359" s="279">
        <v>177.96666666666664</v>
      </c>
      <c r="H359" s="279">
        <v>185.76666666666665</v>
      </c>
      <c r="I359" s="279">
        <v>188.0333333333333</v>
      </c>
      <c r="J359" s="279">
        <v>189.66666666666666</v>
      </c>
      <c r="K359" s="277">
        <v>186.4</v>
      </c>
      <c r="L359" s="277">
        <v>182.5</v>
      </c>
      <c r="M359" s="277">
        <v>3.6755300000000002</v>
      </c>
    </row>
    <row r="360" spans="1:13">
      <c r="A360" s="268">
        <v>350</v>
      </c>
      <c r="B360" s="277" t="s">
        <v>483</v>
      </c>
      <c r="C360" s="278">
        <v>170.95</v>
      </c>
      <c r="D360" s="279">
        <v>172.5</v>
      </c>
      <c r="E360" s="279">
        <v>168.95</v>
      </c>
      <c r="F360" s="279">
        <v>166.95</v>
      </c>
      <c r="G360" s="279">
        <v>163.39999999999998</v>
      </c>
      <c r="H360" s="279">
        <v>174.5</v>
      </c>
      <c r="I360" s="279">
        <v>178.05</v>
      </c>
      <c r="J360" s="279">
        <v>180.05</v>
      </c>
      <c r="K360" s="277">
        <v>176.05</v>
      </c>
      <c r="L360" s="277">
        <v>170.5</v>
      </c>
      <c r="M360" s="277">
        <v>0.35254000000000002</v>
      </c>
    </row>
    <row r="361" spans="1:13">
      <c r="A361" s="268">
        <v>351</v>
      </c>
      <c r="B361" s="277" t="s">
        <v>159</v>
      </c>
      <c r="C361" s="278">
        <v>19214.45</v>
      </c>
      <c r="D361" s="279">
        <v>19278.5</v>
      </c>
      <c r="E361" s="279">
        <v>19087.05</v>
      </c>
      <c r="F361" s="279">
        <v>18959.649999999998</v>
      </c>
      <c r="G361" s="279">
        <v>18768.199999999997</v>
      </c>
      <c r="H361" s="279">
        <v>19405.900000000001</v>
      </c>
      <c r="I361" s="279">
        <v>19597.349999999999</v>
      </c>
      <c r="J361" s="279">
        <v>19724.750000000004</v>
      </c>
      <c r="K361" s="277">
        <v>19469.95</v>
      </c>
      <c r="L361" s="277">
        <v>19151.099999999999</v>
      </c>
      <c r="M361" s="277">
        <v>0.16161</v>
      </c>
    </row>
    <row r="362" spans="1:13">
      <c r="A362" s="268">
        <v>352</v>
      </c>
      <c r="B362" s="277" t="s">
        <v>487</v>
      </c>
      <c r="C362" s="278">
        <v>87.95</v>
      </c>
      <c r="D362" s="279">
        <v>88.300000000000011</v>
      </c>
      <c r="E362" s="279">
        <v>86.950000000000017</v>
      </c>
      <c r="F362" s="279">
        <v>85.95</v>
      </c>
      <c r="G362" s="279">
        <v>84.600000000000009</v>
      </c>
      <c r="H362" s="279">
        <v>89.300000000000026</v>
      </c>
      <c r="I362" s="279">
        <v>90.65000000000002</v>
      </c>
      <c r="J362" s="279">
        <v>91.650000000000034</v>
      </c>
      <c r="K362" s="277">
        <v>89.65</v>
      </c>
      <c r="L362" s="277">
        <v>87.3</v>
      </c>
      <c r="M362" s="277">
        <v>3.6029100000000001</v>
      </c>
    </row>
    <row r="363" spans="1:13">
      <c r="A363" s="268">
        <v>353</v>
      </c>
      <c r="B363" s="277" t="s">
        <v>484</v>
      </c>
      <c r="C363" s="278">
        <v>16.149999999999999</v>
      </c>
      <c r="D363" s="279">
        <v>16</v>
      </c>
      <c r="E363" s="279">
        <v>15.850000000000001</v>
      </c>
      <c r="F363" s="279">
        <v>15.55</v>
      </c>
      <c r="G363" s="279">
        <v>15.400000000000002</v>
      </c>
      <c r="H363" s="279">
        <v>16.3</v>
      </c>
      <c r="I363" s="279">
        <v>16.45</v>
      </c>
      <c r="J363" s="279">
        <v>16.75</v>
      </c>
      <c r="K363" s="277">
        <v>16.149999999999999</v>
      </c>
      <c r="L363" s="277">
        <v>15.7</v>
      </c>
      <c r="M363" s="277">
        <v>19.75966</v>
      </c>
    </row>
    <row r="364" spans="1:13">
      <c r="A364" s="268">
        <v>354</v>
      </c>
      <c r="B364" s="277" t="s">
        <v>160</v>
      </c>
      <c r="C364" s="278">
        <v>1558.4</v>
      </c>
      <c r="D364" s="279">
        <v>1522.8</v>
      </c>
      <c r="E364" s="279">
        <v>1451.6</v>
      </c>
      <c r="F364" s="279">
        <v>1344.8</v>
      </c>
      <c r="G364" s="279">
        <v>1273.5999999999999</v>
      </c>
      <c r="H364" s="279">
        <v>1629.6</v>
      </c>
      <c r="I364" s="279">
        <v>1700.8000000000002</v>
      </c>
      <c r="J364" s="279">
        <v>1807.6</v>
      </c>
      <c r="K364" s="277">
        <v>1594</v>
      </c>
      <c r="L364" s="277">
        <v>1416</v>
      </c>
      <c r="M364" s="277">
        <v>49.3688</v>
      </c>
    </row>
    <row r="365" spans="1:13">
      <c r="A365" s="268">
        <v>355</v>
      </c>
      <c r="B365" s="277" t="s">
        <v>488</v>
      </c>
      <c r="C365" s="278">
        <v>748</v>
      </c>
      <c r="D365" s="279">
        <v>750.98333333333323</v>
      </c>
      <c r="E365" s="279">
        <v>740.01666666666642</v>
      </c>
      <c r="F365" s="279">
        <v>732.03333333333319</v>
      </c>
      <c r="G365" s="279">
        <v>721.06666666666638</v>
      </c>
      <c r="H365" s="279">
        <v>758.96666666666647</v>
      </c>
      <c r="I365" s="279">
        <v>769.93333333333339</v>
      </c>
      <c r="J365" s="279">
        <v>777.91666666666652</v>
      </c>
      <c r="K365" s="277">
        <v>761.95</v>
      </c>
      <c r="L365" s="277">
        <v>743</v>
      </c>
      <c r="M365" s="277">
        <v>0.52180000000000004</v>
      </c>
    </row>
    <row r="366" spans="1:13">
      <c r="A366" s="268">
        <v>356</v>
      </c>
      <c r="B366" s="277" t="s">
        <v>161</v>
      </c>
      <c r="C366" s="278">
        <v>262.14999999999998</v>
      </c>
      <c r="D366" s="279">
        <v>264.48333333333335</v>
      </c>
      <c r="E366" s="279">
        <v>259.36666666666667</v>
      </c>
      <c r="F366" s="279">
        <v>256.58333333333331</v>
      </c>
      <c r="G366" s="279">
        <v>251.46666666666664</v>
      </c>
      <c r="H366" s="279">
        <v>267.26666666666671</v>
      </c>
      <c r="I366" s="279">
        <v>272.38333333333338</v>
      </c>
      <c r="J366" s="279">
        <v>275.16666666666674</v>
      </c>
      <c r="K366" s="277">
        <v>269.60000000000002</v>
      </c>
      <c r="L366" s="277">
        <v>261.7</v>
      </c>
      <c r="M366" s="277">
        <v>29.944500000000001</v>
      </c>
    </row>
    <row r="367" spans="1:13">
      <c r="A367" s="268">
        <v>357</v>
      </c>
      <c r="B367" s="277" t="s">
        <v>162</v>
      </c>
      <c r="C367" s="278">
        <v>85.2</v>
      </c>
      <c r="D367" s="279">
        <v>84.383333333333326</v>
      </c>
      <c r="E367" s="279">
        <v>83.266666666666652</v>
      </c>
      <c r="F367" s="279">
        <v>81.333333333333329</v>
      </c>
      <c r="G367" s="279">
        <v>80.216666666666654</v>
      </c>
      <c r="H367" s="279">
        <v>86.316666666666649</v>
      </c>
      <c r="I367" s="279">
        <v>87.433333333333323</v>
      </c>
      <c r="J367" s="279">
        <v>89.366666666666646</v>
      </c>
      <c r="K367" s="277">
        <v>85.5</v>
      </c>
      <c r="L367" s="277">
        <v>82.45</v>
      </c>
      <c r="M367" s="277">
        <v>96.081860000000006</v>
      </c>
    </row>
    <row r="368" spans="1:13">
      <c r="A368" s="268">
        <v>358</v>
      </c>
      <c r="B368" s="277" t="s">
        <v>275</v>
      </c>
      <c r="C368" s="278">
        <v>4182.5</v>
      </c>
      <c r="D368" s="279">
        <v>4192.166666666667</v>
      </c>
      <c r="E368" s="279">
        <v>4165.3333333333339</v>
      </c>
      <c r="F368" s="279">
        <v>4148.166666666667</v>
      </c>
      <c r="G368" s="279">
        <v>4121.3333333333339</v>
      </c>
      <c r="H368" s="279">
        <v>4209.3333333333339</v>
      </c>
      <c r="I368" s="279">
        <v>4236.1666666666679</v>
      </c>
      <c r="J368" s="279">
        <v>4253.3333333333339</v>
      </c>
      <c r="K368" s="277">
        <v>4219</v>
      </c>
      <c r="L368" s="277">
        <v>4175</v>
      </c>
      <c r="M368" s="277">
        <v>0.58555999999999997</v>
      </c>
    </row>
    <row r="369" spans="1:13">
      <c r="A369" s="268">
        <v>359</v>
      </c>
      <c r="B369" s="277" t="s">
        <v>277</v>
      </c>
      <c r="C369" s="278">
        <v>10701.25</v>
      </c>
      <c r="D369" s="279">
        <v>10660.066666666668</v>
      </c>
      <c r="E369" s="279">
        <v>10542.183333333334</v>
      </c>
      <c r="F369" s="279">
        <v>10383.116666666667</v>
      </c>
      <c r="G369" s="279">
        <v>10265.233333333334</v>
      </c>
      <c r="H369" s="279">
        <v>10819.133333333335</v>
      </c>
      <c r="I369" s="279">
        <v>10937.01666666667</v>
      </c>
      <c r="J369" s="279">
        <v>11096.083333333336</v>
      </c>
      <c r="K369" s="277">
        <v>10777.95</v>
      </c>
      <c r="L369" s="277">
        <v>10501</v>
      </c>
      <c r="M369" s="277">
        <v>4.7620000000000003E-2</v>
      </c>
    </row>
    <row r="370" spans="1:13">
      <c r="A370" s="268">
        <v>360</v>
      </c>
      <c r="B370" s="277" t="s">
        <v>494</v>
      </c>
      <c r="C370" s="278">
        <v>4087.7</v>
      </c>
      <c r="D370" s="279">
        <v>4115.9000000000005</v>
      </c>
      <c r="E370" s="279">
        <v>4051.8000000000011</v>
      </c>
      <c r="F370" s="279">
        <v>4015.9000000000005</v>
      </c>
      <c r="G370" s="279">
        <v>3951.8000000000011</v>
      </c>
      <c r="H370" s="279">
        <v>4151.8000000000011</v>
      </c>
      <c r="I370" s="279">
        <v>4215.9000000000015</v>
      </c>
      <c r="J370" s="279">
        <v>4251.8000000000011</v>
      </c>
      <c r="K370" s="277">
        <v>4180</v>
      </c>
      <c r="L370" s="277">
        <v>4080</v>
      </c>
      <c r="M370" s="277">
        <v>0.12389</v>
      </c>
    </row>
    <row r="371" spans="1:13">
      <c r="A371" s="268">
        <v>361</v>
      </c>
      <c r="B371" s="277" t="s">
        <v>489</v>
      </c>
      <c r="C371" s="278">
        <v>104</v>
      </c>
      <c r="D371" s="279">
        <v>104.75</v>
      </c>
      <c r="E371" s="279">
        <v>102.85</v>
      </c>
      <c r="F371" s="279">
        <v>101.69999999999999</v>
      </c>
      <c r="G371" s="279">
        <v>99.799999999999983</v>
      </c>
      <c r="H371" s="279">
        <v>105.9</v>
      </c>
      <c r="I371" s="279">
        <v>107.80000000000001</v>
      </c>
      <c r="J371" s="279">
        <v>108.95000000000002</v>
      </c>
      <c r="K371" s="277">
        <v>106.65</v>
      </c>
      <c r="L371" s="277">
        <v>103.6</v>
      </c>
      <c r="M371" s="277">
        <v>7.4473000000000003</v>
      </c>
    </row>
    <row r="372" spans="1:13">
      <c r="A372" s="268">
        <v>362</v>
      </c>
      <c r="B372" s="277" t="s">
        <v>490</v>
      </c>
      <c r="C372" s="278">
        <v>585.29999999999995</v>
      </c>
      <c r="D372" s="279">
        <v>588.08333333333337</v>
      </c>
      <c r="E372" s="279">
        <v>581.2166666666667</v>
      </c>
      <c r="F372" s="279">
        <v>577.13333333333333</v>
      </c>
      <c r="G372" s="279">
        <v>570.26666666666665</v>
      </c>
      <c r="H372" s="279">
        <v>592.16666666666674</v>
      </c>
      <c r="I372" s="279">
        <v>599.0333333333333</v>
      </c>
      <c r="J372" s="279">
        <v>603.11666666666679</v>
      </c>
      <c r="K372" s="277">
        <v>594.95000000000005</v>
      </c>
      <c r="L372" s="277">
        <v>584</v>
      </c>
      <c r="M372" s="277">
        <v>0.41010999999999997</v>
      </c>
    </row>
    <row r="373" spans="1:13">
      <c r="A373" s="268">
        <v>363</v>
      </c>
      <c r="B373" s="277" t="s">
        <v>163</v>
      </c>
      <c r="C373" s="278">
        <v>1402.85</v>
      </c>
      <c r="D373" s="279">
        <v>1418.2166666666665</v>
      </c>
      <c r="E373" s="279">
        <v>1383.133333333333</v>
      </c>
      <c r="F373" s="279">
        <v>1363.4166666666665</v>
      </c>
      <c r="G373" s="279">
        <v>1328.333333333333</v>
      </c>
      <c r="H373" s="279">
        <v>1437.9333333333329</v>
      </c>
      <c r="I373" s="279">
        <v>1473.0166666666664</v>
      </c>
      <c r="J373" s="279">
        <v>1492.7333333333329</v>
      </c>
      <c r="K373" s="277">
        <v>1453.3</v>
      </c>
      <c r="L373" s="277">
        <v>1398.5</v>
      </c>
      <c r="M373" s="277">
        <v>8.4786699999999993</v>
      </c>
    </row>
    <row r="374" spans="1:13">
      <c r="A374" s="268">
        <v>364</v>
      </c>
      <c r="B374" s="277" t="s">
        <v>273</v>
      </c>
      <c r="C374" s="278">
        <v>1685.55</v>
      </c>
      <c r="D374" s="279">
        <v>1693.25</v>
      </c>
      <c r="E374" s="279">
        <v>1669.3</v>
      </c>
      <c r="F374" s="279">
        <v>1653.05</v>
      </c>
      <c r="G374" s="279">
        <v>1629.1</v>
      </c>
      <c r="H374" s="279">
        <v>1709.5</v>
      </c>
      <c r="I374" s="279">
        <v>1733.4499999999998</v>
      </c>
      <c r="J374" s="279">
        <v>1749.7</v>
      </c>
      <c r="K374" s="277">
        <v>1717.2</v>
      </c>
      <c r="L374" s="277">
        <v>1677</v>
      </c>
      <c r="M374" s="277">
        <v>2.6396099999999998</v>
      </c>
    </row>
    <row r="375" spans="1:13">
      <c r="A375" s="268">
        <v>365</v>
      </c>
      <c r="B375" s="277" t="s">
        <v>164</v>
      </c>
      <c r="C375" s="278">
        <v>34.75</v>
      </c>
      <c r="D375" s="279">
        <v>34.75</v>
      </c>
      <c r="E375" s="279">
        <v>34.299999999999997</v>
      </c>
      <c r="F375" s="279">
        <v>33.849999999999994</v>
      </c>
      <c r="G375" s="279">
        <v>33.399999999999991</v>
      </c>
      <c r="H375" s="279">
        <v>35.200000000000003</v>
      </c>
      <c r="I375" s="279">
        <v>35.650000000000006</v>
      </c>
      <c r="J375" s="279">
        <v>36.100000000000009</v>
      </c>
      <c r="K375" s="277">
        <v>35.200000000000003</v>
      </c>
      <c r="L375" s="277">
        <v>34.299999999999997</v>
      </c>
      <c r="M375" s="277">
        <v>253.36349000000001</v>
      </c>
    </row>
    <row r="376" spans="1:13">
      <c r="A376" s="268">
        <v>366</v>
      </c>
      <c r="B376" s="277" t="s">
        <v>274</v>
      </c>
      <c r="C376" s="278">
        <v>204.1</v>
      </c>
      <c r="D376" s="279">
        <v>205.0333333333333</v>
      </c>
      <c r="E376" s="279">
        <v>202.26666666666659</v>
      </c>
      <c r="F376" s="279">
        <v>200.43333333333328</v>
      </c>
      <c r="G376" s="279">
        <v>197.66666666666657</v>
      </c>
      <c r="H376" s="279">
        <v>206.86666666666662</v>
      </c>
      <c r="I376" s="279">
        <v>209.63333333333333</v>
      </c>
      <c r="J376" s="279">
        <v>211.46666666666664</v>
      </c>
      <c r="K376" s="277">
        <v>207.8</v>
      </c>
      <c r="L376" s="277">
        <v>203.2</v>
      </c>
      <c r="M376" s="277">
        <v>3.4836100000000001</v>
      </c>
    </row>
    <row r="377" spans="1:13">
      <c r="A377" s="268">
        <v>367</v>
      </c>
      <c r="B377" s="277" t="s">
        <v>485</v>
      </c>
      <c r="C377" s="278">
        <v>141.30000000000001</v>
      </c>
      <c r="D377" s="279">
        <v>142.1</v>
      </c>
      <c r="E377" s="279">
        <v>139.19999999999999</v>
      </c>
      <c r="F377" s="279">
        <v>137.1</v>
      </c>
      <c r="G377" s="279">
        <v>134.19999999999999</v>
      </c>
      <c r="H377" s="279">
        <v>144.19999999999999</v>
      </c>
      <c r="I377" s="279">
        <v>147.10000000000002</v>
      </c>
      <c r="J377" s="279">
        <v>149.19999999999999</v>
      </c>
      <c r="K377" s="277">
        <v>145</v>
      </c>
      <c r="L377" s="277">
        <v>140</v>
      </c>
      <c r="M377" s="277">
        <v>0.73821999999999999</v>
      </c>
    </row>
    <row r="378" spans="1:13">
      <c r="A378" s="268">
        <v>368</v>
      </c>
      <c r="B378" s="277" t="s">
        <v>491</v>
      </c>
      <c r="C378" s="278">
        <v>849.65</v>
      </c>
      <c r="D378" s="279">
        <v>850.35</v>
      </c>
      <c r="E378" s="279">
        <v>842.7</v>
      </c>
      <c r="F378" s="279">
        <v>835.75</v>
      </c>
      <c r="G378" s="279">
        <v>828.1</v>
      </c>
      <c r="H378" s="279">
        <v>857.30000000000007</v>
      </c>
      <c r="I378" s="279">
        <v>864.94999999999993</v>
      </c>
      <c r="J378" s="279">
        <v>871.90000000000009</v>
      </c>
      <c r="K378" s="277">
        <v>858</v>
      </c>
      <c r="L378" s="277">
        <v>843.4</v>
      </c>
      <c r="M378" s="277">
        <v>2.9431500000000002</v>
      </c>
    </row>
    <row r="379" spans="1:13">
      <c r="A379" s="268">
        <v>369</v>
      </c>
      <c r="B379" s="277" t="s">
        <v>165</v>
      </c>
      <c r="C379" s="278">
        <v>173.65</v>
      </c>
      <c r="D379" s="279">
        <v>170.73333333333335</v>
      </c>
      <c r="E379" s="279">
        <v>167.01666666666671</v>
      </c>
      <c r="F379" s="279">
        <v>160.38333333333335</v>
      </c>
      <c r="G379" s="279">
        <v>156.66666666666671</v>
      </c>
      <c r="H379" s="279">
        <v>177.3666666666667</v>
      </c>
      <c r="I379" s="279">
        <v>181.08333333333334</v>
      </c>
      <c r="J379" s="279">
        <v>187.7166666666667</v>
      </c>
      <c r="K379" s="277">
        <v>174.45</v>
      </c>
      <c r="L379" s="277">
        <v>164.1</v>
      </c>
      <c r="M379" s="277">
        <v>189.66139000000001</v>
      </c>
    </row>
    <row r="380" spans="1:13">
      <c r="A380" s="268">
        <v>370</v>
      </c>
      <c r="B380" s="277" t="s">
        <v>492</v>
      </c>
      <c r="C380" s="278">
        <v>64.5</v>
      </c>
      <c r="D380" s="279">
        <v>64.716666666666654</v>
      </c>
      <c r="E380" s="279">
        <v>63.983333333333306</v>
      </c>
      <c r="F380" s="279">
        <v>63.466666666666654</v>
      </c>
      <c r="G380" s="279">
        <v>62.733333333333306</v>
      </c>
      <c r="H380" s="279">
        <v>65.233333333333306</v>
      </c>
      <c r="I380" s="279">
        <v>65.966666666666654</v>
      </c>
      <c r="J380" s="279">
        <v>66.483333333333306</v>
      </c>
      <c r="K380" s="277">
        <v>65.45</v>
      </c>
      <c r="L380" s="277">
        <v>64.2</v>
      </c>
      <c r="M380" s="277">
        <v>7.3605600000000004</v>
      </c>
    </row>
    <row r="381" spans="1:13">
      <c r="A381" s="268">
        <v>371</v>
      </c>
      <c r="B381" s="277" t="s">
        <v>276</v>
      </c>
      <c r="C381" s="278">
        <v>180</v>
      </c>
      <c r="D381" s="279">
        <v>179.96666666666667</v>
      </c>
      <c r="E381" s="279">
        <v>175.93333333333334</v>
      </c>
      <c r="F381" s="279">
        <v>171.86666666666667</v>
      </c>
      <c r="G381" s="279">
        <v>167.83333333333334</v>
      </c>
      <c r="H381" s="279">
        <v>184.03333333333333</v>
      </c>
      <c r="I381" s="279">
        <v>188.06666666666669</v>
      </c>
      <c r="J381" s="279">
        <v>192.13333333333333</v>
      </c>
      <c r="K381" s="277">
        <v>184</v>
      </c>
      <c r="L381" s="277">
        <v>175.9</v>
      </c>
      <c r="M381" s="277">
        <v>7.4725000000000001</v>
      </c>
    </row>
    <row r="382" spans="1:13">
      <c r="A382" s="268">
        <v>372</v>
      </c>
      <c r="B382" s="277" t="s">
        <v>493</v>
      </c>
      <c r="C382" s="278">
        <v>49.2</v>
      </c>
      <c r="D382" s="279">
        <v>49.050000000000004</v>
      </c>
      <c r="E382" s="279">
        <v>48.350000000000009</v>
      </c>
      <c r="F382" s="279">
        <v>47.500000000000007</v>
      </c>
      <c r="G382" s="279">
        <v>46.800000000000011</v>
      </c>
      <c r="H382" s="279">
        <v>49.900000000000006</v>
      </c>
      <c r="I382" s="279">
        <v>50.600000000000009</v>
      </c>
      <c r="J382" s="279">
        <v>51.45</v>
      </c>
      <c r="K382" s="277">
        <v>49.75</v>
      </c>
      <c r="L382" s="277">
        <v>48.2</v>
      </c>
      <c r="M382" s="277">
        <v>1.6519999999999999</v>
      </c>
    </row>
    <row r="383" spans="1:13">
      <c r="A383" s="268">
        <v>373</v>
      </c>
      <c r="B383" s="277" t="s">
        <v>486</v>
      </c>
      <c r="C383" s="278">
        <v>49.5</v>
      </c>
      <c r="D383" s="279">
        <v>49.65</v>
      </c>
      <c r="E383" s="279">
        <v>49.05</v>
      </c>
      <c r="F383" s="279">
        <v>48.6</v>
      </c>
      <c r="G383" s="279">
        <v>48</v>
      </c>
      <c r="H383" s="279">
        <v>50.099999999999994</v>
      </c>
      <c r="I383" s="279">
        <v>50.7</v>
      </c>
      <c r="J383" s="279">
        <v>51.149999999999991</v>
      </c>
      <c r="K383" s="277">
        <v>50.25</v>
      </c>
      <c r="L383" s="277">
        <v>49.2</v>
      </c>
      <c r="M383" s="277">
        <v>8.7903400000000005</v>
      </c>
    </row>
    <row r="384" spans="1:13">
      <c r="A384" s="268">
        <v>374</v>
      </c>
      <c r="B384" s="277" t="s">
        <v>166</v>
      </c>
      <c r="C384" s="278">
        <v>1040.1500000000001</v>
      </c>
      <c r="D384" s="279">
        <v>1037.0833333333333</v>
      </c>
      <c r="E384" s="279">
        <v>1024.1666666666665</v>
      </c>
      <c r="F384" s="279">
        <v>1008.1833333333333</v>
      </c>
      <c r="G384" s="279">
        <v>995.26666666666654</v>
      </c>
      <c r="H384" s="279">
        <v>1053.0666666666666</v>
      </c>
      <c r="I384" s="279">
        <v>1065.9833333333331</v>
      </c>
      <c r="J384" s="279">
        <v>1081.9666666666665</v>
      </c>
      <c r="K384" s="277">
        <v>1050</v>
      </c>
      <c r="L384" s="277">
        <v>1021.1</v>
      </c>
      <c r="M384" s="277">
        <v>9.6720400000000009</v>
      </c>
    </row>
    <row r="385" spans="1:13">
      <c r="A385" s="268">
        <v>375</v>
      </c>
      <c r="B385" s="277" t="s">
        <v>278</v>
      </c>
      <c r="C385" s="278">
        <v>343.2</v>
      </c>
      <c r="D385" s="279">
        <v>344.91666666666669</v>
      </c>
      <c r="E385" s="279">
        <v>335.13333333333338</v>
      </c>
      <c r="F385" s="279">
        <v>327.06666666666672</v>
      </c>
      <c r="G385" s="279">
        <v>317.28333333333342</v>
      </c>
      <c r="H385" s="279">
        <v>352.98333333333335</v>
      </c>
      <c r="I385" s="279">
        <v>362.76666666666665</v>
      </c>
      <c r="J385" s="279">
        <v>370.83333333333331</v>
      </c>
      <c r="K385" s="277">
        <v>354.7</v>
      </c>
      <c r="L385" s="277">
        <v>336.85</v>
      </c>
      <c r="M385" s="277">
        <v>2.6618300000000001</v>
      </c>
    </row>
    <row r="386" spans="1:13">
      <c r="A386" s="268">
        <v>376</v>
      </c>
      <c r="B386" s="277" t="s">
        <v>496</v>
      </c>
      <c r="C386" s="278">
        <v>404.85</v>
      </c>
      <c r="D386" s="279">
        <v>404.43333333333334</v>
      </c>
      <c r="E386" s="279">
        <v>398.4666666666667</v>
      </c>
      <c r="F386" s="279">
        <v>392.08333333333337</v>
      </c>
      <c r="G386" s="279">
        <v>386.11666666666673</v>
      </c>
      <c r="H386" s="279">
        <v>410.81666666666666</v>
      </c>
      <c r="I386" s="279">
        <v>416.78333333333325</v>
      </c>
      <c r="J386" s="279">
        <v>423.16666666666663</v>
      </c>
      <c r="K386" s="277">
        <v>410.4</v>
      </c>
      <c r="L386" s="277">
        <v>398.05</v>
      </c>
      <c r="M386" s="277">
        <v>4.4801399999999996</v>
      </c>
    </row>
    <row r="387" spans="1:13">
      <c r="A387" s="268">
        <v>377</v>
      </c>
      <c r="B387" s="277" t="s">
        <v>498</v>
      </c>
      <c r="C387" s="278">
        <v>100.7</v>
      </c>
      <c r="D387" s="279">
        <v>101.53333333333335</v>
      </c>
      <c r="E387" s="279">
        <v>99.166666666666686</v>
      </c>
      <c r="F387" s="279">
        <v>97.63333333333334</v>
      </c>
      <c r="G387" s="279">
        <v>95.26666666666668</v>
      </c>
      <c r="H387" s="279">
        <v>103.06666666666669</v>
      </c>
      <c r="I387" s="279">
        <v>105.43333333333334</v>
      </c>
      <c r="J387" s="279">
        <v>106.9666666666667</v>
      </c>
      <c r="K387" s="277">
        <v>103.9</v>
      </c>
      <c r="L387" s="277">
        <v>100</v>
      </c>
      <c r="M387" s="277">
        <v>22.433879999999998</v>
      </c>
    </row>
    <row r="388" spans="1:13">
      <c r="A388" s="268">
        <v>378</v>
      </c>
      <c r="B388" s="277" t="s">
        <v>279</v>
      </c>
      <c r="C388" s="278">
        <v>462.45</v>
      </c>
      <c r="D388" s="279">
        <v>464.21666666666664</v>
      </c>
      <c r="E388" s="279">
        <v>460.0333333333333</v>
      </c>
      <c r="F388" s="279">
        <v>457.61666666666667</v>
      </c>
      <c r="G388" s="279">
        <v>453.43333333333334</v>
      </c>
      <c r="H388" s="279">
        <v>466.63333333333327</v>
      </c>
      <c r="I388" s="279">
        <v>470.81666666666655</v>
      </c>
      <c r="J388" s="279">
        <v>473.23333333333323</v>
      </c>
      <c r="K388" s="277">
        <v>468.4</v>
      </c>
      <c r="L388" s="277">
        <v>461.8</v>
      </c>
      <c r="M388" s="277">
        <v>1.13741</v>
      </c>
    </row>
    <row r="389" spans="1:13">
      <c r="A389" s="268">
        <v>379</v>
      </c>
      <c r="B389" s="277" t="s">
        <v>499</v>
      </c>
      <c r="C389" s="278">
        <v>299.35000000000002</v>
      </c>
      <c r="D389" s="279">
        <v>300.66666666666669</v>
      </c>
      <c r="E389" s="279">
        <v>291.68333333333339</v>
      </c>
      <c r="F389" s="279">
        <v>284.01666666666671</v>
      </c>
      <c r="G389" s="279">
        <v>275.03333333333342</v>
      </c>
      <c r="H389" s="279">
        <v>308.33333333333337</v>
      </c>
      <c r="I389" s="279">
        <v>317.31666666666661</v>
      </c>
      <c r="J389" s="279">
        <v>324.98333333333335</v>
      </c>
      <c r="K389" s="277">
        <v>309.64999999999998</v>
      </c>
      <c r="L389" s="277">
        <v>293</v>
      </c>
      <c r="M389" s="277">
        <v>23.6174</v>
      </c>
    </row>
    <row r="390" spans="1:13">
      <c r="A390" s="268">
        <v>380</v>
      </c>
      <c r="B390" s="277" t="s">
        <v>167</v>
      </c>
      <c r="C390" s="278">
        <v>678.1</v>
      </c>
      <c r="D390" s="279">
        <v>682.86666666666667</v>
      </c>
      <c r="E390" s="279">
        <v>669.83333333333337</v>
      </c>
      <c r="F390" s="279">
        <v>661.56666666666672</v>
      </c>
      <c r="G390" s="279">
        <v>648.53333333333342</v>
      </c>
      <c r="H390" s="279">
        <v>691.13333333333333</v>
      </c>
      <c r="I390" s="279">
        <v>704.16666666666663</v>
      </c>
      <c r="J390" s="279">
        <v>712.43333333333328</v>
      </c>
      <c r="K390" s="277">
        <v>695.9</v>
      </c>
      <c r="L390" s="277">
        <v>674.6</v>
      </c>
      <c r="M390" s="277">
        <v>18.888719999999999</v>
      </c>
    </row>
    <row r="391" spans="1:13">
      <c r="A391" s="268">
        <v>381</v>
      </c>
      <c r="B391" s="277" t="s">
        <v>501</v>
      </c>
      <c r="C391" s="278">
        <v>1046.25</v>
      </c>
      <c r="D391" s="279">
        <v>1049.7333333333333</v>
      </c>
      <c r="E391" s="279">
        <v>1029.5666666666666</v>
      </c>
      <c r="F391" s="279">
        <v>1012.8833333333332</v>
      </c>
      <c r="G391" s="279">
        <v>992.71666666666647</v>
      </c>
      <c r="H391" s="279">
        <v>1066.4166666666667</v>
      </c>
      <c r="I391" s="279">
        <v>1086.5833333333333</v>
      </c>
      <c r="J391" s="279">
        <v>1103.2666666666669</v>
      </c>
      <c r="K391" s="277">
        <v>1069.9000000000001</v>
      </c>
      <c r="L391" s="277">
        <v>1033.05</v>
      </c>
      <c r="M391" s="277">
        <v>8.6849999999999997E-2</v>
      </c>
    </row>
    <row r="392" spans="1:13">
      <c r="A392" s="268">
        <v>382</v>
      </c>
      <c r="B392" s="277" t="s">
        <v>502</v>
      </c>
      <c r="C392" s="278">
        <v>259.55</v>
      </c>
      <c r="D392" s="279">
        <v>259.31666666666666</v>
      </c>
      <c r="E392" s="279">
        <v>251.23333333333335</v>
      </c>
      <c r="F392" s="279">
        <v>242.91666666666669</v>
      </c>
      <c r="G392" s="279">
        <v>234.83333333333337</v>
      </c>
      <c r="H392" s="279">
        <v>267.63333333333333</v>
      </c>
      <c r="I392" s="279">
        <v>275.7166666666667</v>
      </c>
      <c r="J392" s="279">
        <v>284.0333333333333</v>
      </c>
      <c r="K392" s="277">
        <v>267.39999999999998</v>
      </c>
      <c r="L392" s="277">
        <v>251</v>
      </c>
      <c r="M392" s="277">
        <v>13.85807</v>
      </c>
    </row>
    <row r="393" spans="1:13">
      <c r="A393" s="268">
        <v>383</v>
      </c>
      <c r="B393" s="277" t="s">
        <v>168</v>
      </c>
      <c r="C393" s="278">
        <v>176.5</v>
      </c>
      <c r="D393" s="279">
        <v>176.86666666666665</v>
      </c>
      <c r="E393" s="279">
        <v>174.33333333333329</v>
      </c>
      <c r="F393" s="279">
        <v>172.16666666666663</v>
      </c>
      <c r="G393" s="279">
        <v>169.63333333333327</v>
      </c>
      <c r="H393" s="279">
        <v>179.0333333333333</v>
      </c>
      <c r="I393" s="279">
        <v>181.56666666666666</v>
      </c>
      <c r="J393" s="279">
        <v>183.73333333333332</v>
      </c>
      <c r="K393" s="277">
        <v>179.4</v>
      </c>
      <c r="L393" s="277">
        <v>174.7</v>
      </c>
      <c r="M393" s="277">
        <v>170.74959000000001</v>
      </c>
    </row>
    <row r="394" spans="1:13">
      <c r="A394" s="268">
        <v>384</v>
      </c>
      <c r="B394" s="277" t="s">
        <v>500</v>
      </c>
      <c r="C394" s="278">
        <v>48.2</v>
      </c>
      <c r="D394" s="279">
        <v>48.333333333333336</v>
      </c>
      <c r="E394" s="279">
        <v>47.466666666666669</v>
      </c>
      <c r="F394" s="279">
        <v>46.733333333333334</v>
      </c>
      <c r="G394" s="279">
        <v>45.866666666666667</v>
      </c>
      <c r="H394" s="279">
        <v>49.06666666666667</v>
      </c>
      <c r="I394" s="279">
        <v>49.93333333333333</v>
      </c>
      <c r="J394" s="279">
        <v>50.666666666666671</v>
      </c>
      <c r="K394" s="277">
        <v>49.2</v>
      </c>
      <c r="L394" s="277">
        <v>47.6</v>
      </c>
      <c r="M394" s="277">
        <v>26.157119999999999</v>
      </c>
    </row>
    <row r="395" spans="1:13">
      <c r="A395" s="268">
        <v>385</v>
      </c>
      <c r="B395" s="277" t="s">
        <v>169</v>
      </c>
      <c r="C395" s="278">
        <v>108.3</v>
      </c>
      <c r="D395" s="279">
        <v>107.21666666666665</v>
      </c>
      <c r="E395" s="279">
        <v>105.43333333333331</v>
      </c>
      <c r="F395" s="279">
        <v>102.56666666666665</v>
      </c>
      <c r="G395" s="279">
        <v>100.7833333333333</v>
      </c>
      <c r="H395" s="279">
        <v>110.08333333333331</v>
      </c>
      <c r="I395" s="279">
        <v>111.86666666666665</v>
      </c>
      <c r="J395" s="279">
        <v>114.73333333333332</v>
      </c>
      <c r="K395" s="277">
        <v>109</v>
      </c>
      <c r="L395" s="277">
        <v>104.35</v>
      </c>
      <c r="M395" s="277">
        <v>81.562129999999996</v>
      </c>
    </row>
    <row r="396" spans="1:13">
      <c r="A396" s="268">
        <v>386</v>
      </c>
      <c r="B396" s="277" t="s">
        <v>503</v>
      </c>
      <c r="C396" s="278">
        <v>97.95</v>
      </c>
      <c r="D396" s="279">
        <v>97.433333333333337</v>
      </c>
      <c r="E396" s="279">
        <v>95.966666666666669</v>
      </c>
      <c r="F396" s="279">
        <v>93.983333333333334</v>
      </c>
      <c r="G396" s="279">
        <v>92.516666666666666</v>
      </c>
      <c r="H396" s="279">
        <v>99.416666666666671</v>
      </c>
      <c r="I396" s="279">
        <v>100.88333333333334</v>
      </c>
      <c r="J396" s="279">
        <v>102.86666666666667</v>
      </c>
      <c r="K396" s="277">
        <v>98.9</v>
      </c>
      <c r="L396" s="277">
        <v>95.45</v>
      </c>
      <c r="M396" s="277">
        <v>7.6571199999999999</v>
      </c>
    </row>
    <row r="397" spans="1:13">
      <c r="A397" s="268">
        <v>387</v>
      </c>
      <c r="B397" s="277" t="s">
        <v>504</v>
      </c>
      <c r="C397" s="278">
        <v>623</v>
      </c>
      <c r="D397" s="279">
        <v>623.01666666666665</v>
      </c>
      <c r="E397" s="279">
        <v>618.0333333333333</v>
      </c>
      <c r="F397" s="279">
        <v>613.06666666666661</v>
      </c>
      <c r="G397" s="279">
        <v>608.08333333333326</v>
      </c>
      <c r="H397" s="279">
        <v>627.98333333333335</v>
      </c>
      <c r="I397" s="279">
        <v>632.9666666666667</v>
      </c>
      <c r="J397" s="279">
        <v>637.93333333333339</v>
      </c>
      <c r="K397" s="277">
        <v>628</v>
      </c>
      <c r="L397" s="277">
        <v>618.04999999999995</v>
      </c>
      <c r="M397" s="277">
        <v>2.5317599999999998</v>
      </c>
    </row>
    <row r="398" spans="1:13">
      <c r="A398" s="268">
        <v>388</v>
      </c>
      <c r="B398" s="277" t="s">
        <v>505</v>
      </c>
      <c r="C398" s="278">
        <v>11.55</v>
      </c>
      <c r="D398" s="279">
        <v>11.583333333333334</v>
      </c>
      <c r="E398" s="279">
        <v>11.266666666666667</v>
      </c>
      <c r="F398" s="279">
        <v>10.983333333333334</v>
      </c>
      <c r="G398" s="279">
        <v>10.666666666666668</v>
      </c>
      <c r="H398" s="279">
        <v>11.866666666666667</v>
      </c>
      <c r="I398" s="279">
        <v>12.183333333333334</v>
      </c>
      <c r="J398" s="279">
        <v>12.466666666666667</v>
      </c>
      <c r="K398" s="277">
        <v>11.9</v>
      </c>
      <c r="L398" s="277">
        <v>11.3</v>
      </c>
      <c r="M398" s="277">
        <v>18.27655</v>
      </c>
    </row>
    <row r="399" spans="1:13">
      <c r="A399" s="268">
        <v>389</v>
      </c>
      <c r="B399" s="277" t="s">
        <v>170</v>
      </c>
      <c r="C399" s="278">
        <v>1971.55</v>
      </c>
      <c r="D399" s="279">
        <v>1961.6833333333334</v>
      </c>
      <c r="E399" s="279">
        <v>1946.3666666666668</v>
      </c>
      <c r="F399" s="279">
        <v>1921.1833333333334</v>
      </c>
      <c r="G399" s="279">
        <v>1905.8666666666668</v>
      </c>
      <c r="H399" s="279">
        <v>1986.8666666666668</v>
      </c>
      <c r="I399" s="279">
        <v>2002.1833333333334</v>
      </c>
      <c r="J399" s="279">
        <v>2027.3666666666668</v>
      </c>
      <c r="K399" s="277">
        <v>1977</v>
      </c>
      <c r="L399" s="277">
        <v>1936.5</v>
      </c>
      <c r="M399" s="277">
        <v>194.63498000000001</v>
      </c>
    </row>
    <row r="400" spans="1:13">
      <c r="A400" s="268">
        <v>390</v>
      </c>
      <c r="B400" s="277" t="s">
        <v>506</v>
      </c>
      <c r="C400" s="278">
        <v>35.549999999999997</v>
      </c>
      <c r="D400" s="279">
        <v>35.166666666666664</v>
      </c>
      <c r="E400" s="279">
        <v>34.783333333333331</v>
      </c>
      <c r="F400" s="279">
        <v>34.016666666666666</v>
      </c>
      <c r="G400" s="279">
        <v>33.633333333333333</v>
      </c>
      <c r="H400" s="279">
        <v>35.93333333333333</v>
      </c>
      <c r="I400" s="279">
        <v>36.31666666666667</v>
      </c>
      <c r="J400" s="279">
        <v>37.083333333333329</v>
      </c>
      <c r="K400" s="277">
        <v>35.549999999999997</v>
      </c>
      <c r="L400" s="277">
        <v>34.4</v>
      </c>
      <c r="M400" s="277">
        <v>58.30735</v>
      </c>
    </row>
    <row r="401" spans="1:13">
      <c r="A401" s="268">
        <v>391</v>
      </c>
      <c r="B401" s="277" t="s">
        <v>519</v>
      </c>
      <c r="C401" s="278">
        <v>8.75</v>
      </c>
      <c r="D401" s="279">
        <v>8.8333333333333339</v>
      </c>
      <c r="E401" s="279">
        <v>8.5166666666666675</v>
      </c>
      <c r="F401" s="279">
        <v>8.2833333333333332</v>
      </c>
      <c r="G401" s="279">
        <v>7.9666666666666668</v>
      </c>
      <c r="H401" s="279">
        <v>9.0666666666666682</v>
      </c>
      <c r="I401" s="279">
        <v>9.3833333333333346</v>
      </c>
      <c r="J401" s="279">
        <v>9.6166666666666689</v>
      </c>
      <c r="K401" s="277">
        <v>9.15</v>
      </c>
      <c r="L401" s="277">
        <v>8.6</v>
      </c>
      <c r="M401" s="277">
        <v>12.952170000000001</v>
      </c>
    </row>
    <row r="402" spans="1:13">
      <c r="A402" s="268">
        <v>392</v>
      </c>
      <c r="B402" s="277" t="s">
        <v>508</v>
      </c>
      <c r="C402" s="278">
        <v>124.3</v>
      </c>
      <c r="D402" s="279">
        <v>124.16666666666667</v>
      </c>
      <c r="E402" s="279">
        <v>122.13333333333334</v>
      </c>
      <c r="F402" s="279">
        <v>119.96666666666667</v>
      </c>
      <c r="G402" s="279">
        <v>117.93333333333334</v>
      </c>
      <c r="H402" s="279">
        <v>126.33333333333334</v>
      </c>
      <c r="I402" s="279">
        <v>128.36666666666667</v>
      </c>
      <c r="J402" s="279">
        <v>130.53333333333336</v>
      </c>
      <c r="K402" s="277">
        <v>126.2</v>
      </c>
      <c r="L402" s="277">
        <v>122</v>
      </c>
      <c r="M402" s="277">
        <v>2.1076299999999999</v>
      </c>
    </row>
    <row r="403" spans="1:13">
      <c r="A403" s="268">
        <v>393</v>
      </c>
      <c r="B403" s="277" t="s">
        <v>2316</v>
      </c>
      <c r="C403" s="278">
        <v>91.5</v>
      </c>
      <c r="D403" s="279">
        <v>91.850000000000009</v>
      </c>
      <c r="E403" s="279">
        <v>89.700000000000017</v>
      </c>
      <c r="F403" s="279">
        <v>87.9</v>
      </c>
      <c r="G403" s="279">
        <v>85.750000000000014</v>
      </c>
      <c r="H403" s="279">
        <v>93.65000000000002</v>
      </c>
      <c r="I403" s="279">
        <v>95.800000000000026</v>
      </c>
      <c r="J403" s="279">
        <v>97.600000000000023</v>
      </c>
      <c r="K403" s="277">
        <v>94</v>
      </c>
      <c r="L403" s="277">
        <v>90.05</v>
      </c>
      <c r="M403" s="277">
        <v>3.5926499999999999</v>
      </c>
    </row>
    <row r="404" spans="1:13">
      <c r="A404" s="268">
        <v>394</v>
      </c>
      <c r="B404" s="277" t="s">
        <v>495</v>
      </c>
      <c r="C404" s="278">
        <v>248.9</v>
      </c>
      <c r="D404" s="279">
        <v>250.28333333333333</v>
      </c>
      <c r="E404" s="279">
        <v>246.61666666666667</v>
      </c>
      <c r="F404" s="279">
        <v>244.33333333333334</v>
      </c>
      <c r="G404" s="279">
        <v>240.66666666666669</v>
      </c>
      <c r="H404" s="279">
        <v>252.56666666666666</v>
      </c>
      <c r="I404" s="279">
        <v>256.23333333333335</v>
      </c>
      <c r="J404" s="279">
        <v>258.51666666666665</v>
      </c>
      <c r="K404" s="277">
        <v>253.95</v>
      </c>
      <c r="L404" s="277">
        <v>248</v>
      </c>
      <c r="M404" s="277">
        <v>13.117710000000001</v>
      </c>
    </row>
    <row r="405" spans="1:13">
      <c r="A405" s="268">
        <v>395</v>
      </c>
      <c r="B405" s="277" t="s">
        <v>507</v>
      </c>
      <c r="C405" s="278">
        <v>3.75</v>
      </c>
      <c r="D405" s="279">
        <v>3.7166666666666668</v>
      </c>
      <c r="E405" s="279">
        <v>3.6833333333333336</v>
      </c>
      <c r="F405" s="279">
        <v>3.6166666666666667</v>
      </c>
      <c r="G405" s="279">
        <v>3.5833333333333335</v>
      </c>
      <c r="H405" s="279">
        <v>3.7833333333333337</v>
      </c>
      <c r="I405" s="279">
        <v>3.8166666666666669</v>
      </c>
      <c r="J405" s="279">
        <v>3.8833333333333337</v>
      </c>
      <c r="K405" s="277">
        <v>3.75</v>
      </c>
      <c r="L405" s="277">
        <v>3.65</v>
      </c>
      <c r="M405" s="277">
        <v>207.05974000000001</v>
      </c>
    </row>
    <row r="406" spans="1:13">
      <c r="A406" s="268">
        <v>396</v>
      </c>
      <c r="B406" s="277" t="s">
        <v>497</v>
      </c>
      <c r="C406" s="278">
        <v>19.8</v>
      </c>
      <c r="D406" s="279">
        <v>19.883333333333333</v>
      </c>
      <c r="E406" s="279">
        <v>19.566666666666666</v>
      </c>
      <c r="F406" s="279">
        <v>19.333333333333332</v>
      </c>
      <c r="G406" s="279">
        <v>19.016666666666666</v>
      </c>
      <c r="H406" s="279">
        <v>20.116666666666667</v>
      </c>
      <c r="I406" s="279">
        <v>20.43333333333333</v>
      </c>
      <c r="J406" s="279">
        <v>20.666666666666668</v>
      </c>
      <c r="K406" s="277">
        <v>20.2</v>
      </c>
      <c r="L406" s="277">
        <v>19.649999999999999</v>
      </c>
      <c r="M406" s="277">
        <v>35.855110000000003</v>
      </c>
    </row>
    <row r="407" spans="1:13">
      <c r="A407" s="268">
        <v>397</v>
      </c>
      <c r="B407" s="277" t="s">
        <v>512</v>
      </c>
      <c r="C407" s="278">
        <v>51.55</v>
      </c>
      <c r="D407" s="279">
        <v>51.75</v>
      </c>
      <c r="E407" s="279">
        <v>50.8</v>
      </c>
      <c r="F407" s="279">
        <v>50.05</v>
      </c>
      <c r="G407" s="279">
        <v>49.099999999999994</v>
      </c>
      <c r="H407" s="279">
        <v>52.5</v>
      </c>
      <c r="I407" s="279">
        <v>53.45</v>
      </c>
      <c r="J407" s="279">
        <v>54.2</v>
      </c>
      <c r="K407" s="277">
        <v>52.7</v>
      </c>
      <c r="L407" s="277">
        <v>51</v>
      </c>
      <c r="M407" s="277">
        <v>3.8659400000000002</v>
      </c>
    </row>
    <row r="408" spans="1:13">
      <c r="A408" s="268">
        <v>398</v>
      </c>
      <c r="B408" s="277" t="s">
        <v>171</v>
      </c>
      <c r="C408" s="278">
        <v>35.85</v>
      </c>
      <c r="D408" s="279">
        <v>35.683333333333337</v>
      </c>
      <c r="E408" s="279">
        <v>35.266666666666673</v>
      </c>
      <c r="F408" s="279">
        <v>34.683333333333337</v>
      </c>
      <c r="G408" s="279">
        <v>34.266666666666673</v>
      </c>
      <c r="H408" s="279">
        <v>36.266666666666673</v>
      </c>
      <c r="I408" s="279">
        <v>36.68333333333333</v>
      </c>
      <c r="J408" s="279">
        <v>37.266666666666673</v>
      </c>
      <c r="K408" s="277">
        <v>36.1</v>
      </c>
      <c r="L408" s="277">
        <v>35.1</v>
      </c>
      <c r="M408" s="277">
        <v>315.95112</v>
      </c>
    </row>
    <row r="409" spans="1:13">
      <c r="A409" s="268">
        <v>399</v>
      </c>
      <c r="B409" s="277" t="s">
        <v>513</v>
      </c>
      <c r="C409" s="278">
        <v>7831.4</v>
      </c>
      <c r="D409" s="279">
        <v>7847.8</v>
      </c>
      <c r="E409" s="279">
        <v>7800.6</v>
      </c>
      <c r="F409" s="279">
        <v>7769.8</v>
      </c>
      <c r="G409" s="279">
        <v>7722.6</v>
      </c>
      <c r="H409" s="279">
        <v>7878.6</v>
      </c>
      <c r="I409" s="279">
        <v>7925.7999999999993</v>
      </c>
      <c r="J409" s="279">
        <v>7956.6</v>
      </c>
      <c r="K409" s="277">
        <v>7895</v>
      </c>
      <c r="L409" s="277">
        <v>7817</v>
      </c>
      <c r="M409" s="277">
        <v>9.3130000000000004E-2</v>
      </c>
    </row>
    <row r="410" spans="1:13">
      <c r="A410" s="268">
        <v>400</v>
      </c>
      <c r="B410" s="277" t="s">
        <v>280</v>
      </c>
      <c r="C410" s="278">
        <v>888.35</v>
      </c>
      <c r="D410" s="279">
        <v>876.1</v>
      </c>
      <c r="E410" s="279">
        <v>856.25</v>
      </c>
      <c r="F410" s="279">
        <v>824.15</v>
      </c>
      <c r="G410" s="279">
        <v>804.3</v>
      </c>
      <c r="H410" s="279">
        <v>908.2</v>
      </c>
      <c r="I410" s="279">
        <v>928.05000000000018</v>
      </c>
      <c r="J410" s="279">
        <v>960.15000000000009</v>
      </c>
      <c r="K410" s="277">
        <v>895.95</v>
      </c>
      <c r="L410" s="277">
        <v>844</v>
      </c>
      <c r="M410" s="277">
        <v>46.507080000000002</v>
      </c>
    </row>
    <row r="411" spans="1:13">
      <c r="A411" s="268">
        <v>401</v>
      </c>
      <c r="B411" s="277" t="s">
        <v>172</v>
      </c>
      <c r="C411" s="278">
        <v>194.4</v>
      </c>
      <c r="D411" s="279">
        <v>194.03333333333333</v>
      </c>
      <c r="E411" s="279">
        <v>191.86666666666667</v>
      </c>
      <c r="F411" s="279">
        <v>189.33333333333334</v>
      </c>
      <c r="G411" s="279">
        <v>187.16666666666669</v>
      </c>
      <c r="H411" s="279">
        <v>196.56666666666666</v>
      </c>
      <c r="I411" s="279">
        <v>198.73333333333335</v>
      </c>
      <c r="J411" s="279">
        <v>201.26666666666665</v>
      </c>
      <c r="K411" s="277">
        <v>196.2</v>
      </c>
      <c r="L411" s="277">
        <v>191.5</v>
      </c>
      <c r="M411" s="277">
        <v>592.86091999999996</v>
      </c>
    </row>
    <row r="412" spans="1:13">
      <c r="A412" s="268">
        <v>402</v>
      </c>
      <c r="B412" s="277" t="s">
        <v>514</v>
      </c>
      <c r="C412" s="278">
        <v>3690.4</v>
      </c>
      <c r="D412" s="279">
        <v>3697.4666666666667</v>
      </c>
      <c r="E412" s="279">
        <v>3629.9333333333334</v>
      </c>
      <c r="F412" s="279">
        <v>3569.4666666666667</v>
      </c>
      <c r="G412" s="279">
        <v>3501.9333333333334</v>
      </c>
      <c r="H412" s="279">
        <v>3757.9333333333334</v>
      </c>
      <c r="I412" s="279">
        <v>3825.4666666666672</v>
      </c>
      <c r="J412" s="279">
        <v>3885.9333333333334</v>
      </c>
      <c r="K412" s="277">
        <v>3765</v>
      </c>
      <c r="L412" s="277">
        <v>3637</v>
      </c>
      <c r="M412" s="277">
        <v>0.27916999999999997</v>
      </c>
    </row>
    <row r="413" spans="1:13">
      <c r="A413" s="268">
        <v>403</v>
      </c>
      <c r="B413" s="277" t="s">
        <v>516</v>
      </c>
      <c r="C413" s="278">
        <v>1490.1</v>
      </c>
      <c r="D413" s="279">
        <v>1505.1833333333334</v>
      </c>
      <c r="E413" s="279">
        <v>1462.4166666666667</v>
      </c>
      <c r="F413" s="279">
        <v>1434.7333333333333</v>
      </c>
      <c r="G413" s="279">
        <v>1391.9666666666667</v>
      </c>
      <c r="H413" s="279">
        <v>1532.8666666666668</v>
      </c>
      <c r="I413" s="279">
        <v>1575.6333333333332</v>
      </c>
      <c r="J413" s="279">
        <v>1603.3166666666668</v>
      </c>
      <c r="K413" s="277">
        <v>1547.95</v>
      </c>
      <c r="L413" s="277">
        <v>1477.5</v>
      </c>
      <c r="M413" s="277">
        <v>1.0059400000000001</v>
      </c>
    </row>
    <row r="414" spans="1:13">
      <c r="A414" s="268">
        <v>404</v>
      </c>
      <c r="B414" s="277" t="s">
        <v>517</v>
      </c>
      <c r="C414" s="278">
        <v>522.95000000000005</v>
      </c>
      <c r="D414" s="279">
        <v>526.63333333333333</v>
      </c>
      <c r="E414" s="279">
        <v>511.4666666666667</v>
      </c>
      <c r="F414" s="279">
        <v>499.98333333333335</v>
      </c>
      <c r="G414" s="279">
        <v>484.81666666666672</v>
      </c>
      <c r="H414" s="279">
        <v>538.11666666666667</v>
      </c>
      <c r="I414" s="279">
        <v>553.28333333333342</v>
      </c>
      <c r="J414" s="279">
        <v>564.76666666666665</v>
      </c>
      <c r="K414" s="277">
        <v>541.79999999999995</v>
      </c>
      <c r="L414" s="277">
        <v>515.15</v>
      </c>
      <c r="M414" s="277">
        <v>1.10703</v>
      </c>
    </row>
    <row r="415" spans="1:13">
      <c r="A415" s="268">
        <v>405</v>
      </c>
      <c r="B415" s="277" t="s">
        <v>509</v>
      </c>
      <c r="C415" s="278">
        <v>76.5</v>
      </c>
      <c r="D415" s="279">
        <v>77.433333333333323</v>
      </c>
      <c r="E415" s="279">
        <v>74.166666666666643</v>
      </c>
      <c r="F415" s="279">
        <v>71.833333333333314</v>
      </c>
      <c r="G415" s="279">
        <v>68.566666666666634</v>
      </c>
      <c r="H415" s="279">
        <v>79.766666666666652</v>
      </c>
      <c r="I415" s="279">
        <v>83.033333333333331</v>
      </c>
      <c r="J415" s="279">
        <v>85.36666666666666</v>
      </c>
      <c r="K415" s="277">
        <v>80.7</v>
      </c>
      <c r="L415" s="277">
        <v>75.099999999999994</v>
      </c>
      <c r="M415" s="277">
        <v>77.968100000000007</v>
      </c>
    </row>
    <row r="416" spans="1:13">
      <c r="A416" s="268">
        <v>406</v>
      </c>
      <c r="B416" s="277" t="s">
        <v>518</v>
      </c>
      <c r="C416" s="278">
        <v>158.44999999999999</v>
      </c>
      <c r="D416" s="279">
        <v>158.08333333333334</v>
      </c>
      <c r="E416" s="279">
        <v>155.36666666666667</v>
      </c>
      <c r="F416" s="279">
        <v>152.28333333333333</v>
      </c>
      <c r="G416" s="279">
        <v>149.56666666666666</v>
      </c>
      <c r="H416" s="279">
        <v>161.16666666666669</v>
      </c>
      <c r="I416" s="279">
        <v>163.88333333333333</v>
      </c>
      <c r="J416" s="279">
        <v>166.9666666666667</v>
      </c>
      <c r="K416" s="277">
        <v>160.80000000000001</v>
      </c>
      <c r="L416" s="277">
        <v>155</v>
      </c>
      <c r="M416" s="277">
        <v>0.82828000000000002</v>
      </c>
    </row>
    <row r="417" spans="1:13">
      <c r="A417" s="268">
        <v>407</v>
      </c>
      <c r="B417" s="277" t="s">
        <v>173</v>
      </c>
      <c r="C417" s="278">
        <v>22440.75</v>
      </c>
      <c r="D417" s="279">
        <v>22503.633333333331</v>
      </c>
      <c r="E417" s="279">
        <v>22197.266666666663</v>
      </c>
      <c r="F417" s="279">
        <v>21953.783333333333</v>
      </c>
      <c r="G417" s="279">
        <v>21647.416666666664</v>
      </c>
      <c r="H417" s="279">
        <v>22747.116666666661</v>
      </c>
      <c r="I417" s="279">
        <v>23053.48333333333</v>
      </c>
      <c r="J417" s="279">
        <v>23296.96666666666</v>
      </c>
      <c r="K417" s="277">
        <v>22810</v>
      </c>
      <c r="L417" s="277">
        <v>22260.15</v>
      </c>
      <c r="M417" s="277">
        <v>0.73616999999999999</v>
      </c>
    </row>
    <row r="418" spans="1:13">
      <c r="A418" s="268">
        <v>408</v>
      </c>
      <c r="B418" s="277" t="s">
        <v>520</v>
      </c>
      <c r="C418" s="278">
        <v>695.6</v>
      </c>
      <c r="D418" s="279">
        <v>699.01666666666677</v>
      </c>
      <c r="E418" s="279">
        <v>685.03333333333353</v>
      </c>
      <c r="F418" s="279">
        <v>674.46666666666681</v>
      </c>
      <c r="G418" s="279">
        <v>660.48333333333358</v>
      </c>
      <c r="H418" s="279">
        <v>709.58333333333348</v>
      </c>
      <c r="I418" s="279">
        <v>723.56666666666683</v>
      </c>
      <c r="J418" s="279">
        <v>734.13333333333344</v>
      </c>
      <c r="K418" s="277">
        <v>713</v>
      </c>
      <c r="L418" s="277">
        <v>688.45</v>
      </c>
      <c r="M418" s="277">
        <v>0.57243999999999995</v>
      </c>
    </row>
    <row r="419" spans="1:13">
      <c r="A419" s="268">
        <v>409</v>
      </c>
      <c r="B419" s="277" t="s">
        <v>174</v>
      </c>
      <c r="C419" s="278">
        <v>1178.95</v>
      </c>
      <c r="D419" s="279">
        <v>1183.1333333333334</v>
      </c>
      <c r="E419" s="279">
        <v>1167.8166666666668</v>
      </c>
      <c r="F419" s="279">
        <v>1156.6833333333334</v>
      </c>
      <c r="G419" s="279">
        <v>1141.3666666666668</v>
      </c>
      <c r="H419" s="279">
        <v>1194.2666666666669</v>
      </c>
      <c r="I419" s="279">
        <v>1209.5833333333335</v>
      </c>
      <c r="J419" s="279">
        <v>1220.7166666666669</v>
      </c>
      <c r="K419" s="277">
        <v>1198.45</v>
      </c>
      <c r="L419" s="277">
        <v>1172</v>
      </c>
      <c r="M419" s="277">
        <v>9.6500500000000002</v>
      </c>
    </row>
    <row r="420" spans="1:13">
      <c r="A420" s="268">
        <v>410</v>
      </c>
      <c r="B420" s="277" t="s">
        <v>515</v>
      </c>
      <c r="C420" s="278">
        <v>363.1</v>
      </c>
      <c r="D420" s="279">
        <v>361.7166666666667</v>
      </c>
      <c r="E420" s="279">
        <v>355.38333333333338</v>
      </c>
      <c r="F420" s="279">
        <v>347.66666666666669</v>
      </c>
      <c r="G420" s="279">
        <v>341.33333333333337</v>
      </c>
      <c r="H420" s="279">
        <v>369.43333333333339</v>
      </c>
      <c r="I420" s="279">
        <v>375.76666666666665</v>
      </c>
      <c r="J420" s="279">
        <v>383.48333333333341</v>
      </c>
      <c r="K420" s="277">
        <v>368.05</v>
      </c>
      <c r="L420" s="277">
        <v>354</v>
      </c>
      <c r="M420" s="277">
        <v>0.43174000000000001</v>
      </c>
    </row>
    <row r="421" spans="1:13">
      <c r="A421" s="268">
        <v>411</v>
      </c>
      <c r="B421" s="277" t="s">
        <v>510</v>
      </c>
      <c r="C421" s="278">
        <v>22.45</v>
      </c>
      <c r="D421" s="279">
        <v>22.566666666666666</v>
      </c>
      <c r="E421" s="279">
        <v>22.333333333333332</v>
      </c>
      <c r="F421" s="279">
        <v>22.216666666666665</v>
      </c>
      <c r="G421" s="279">
        <v>21.983333333333331</v>
      </c>
      <c r="H421" s="279">
        <v>22.683333333333334</v>
      </c>
      <c r="I421" s="279">
        <v>22.916666666666668</v>
      </c>
      <c r="J421" s="279">
        <v>23.033333333333335</v>
      </c>
      <c r="K421" s="277">
        <v>22.8</v>
      </c>
      <c r="L421" s="277">
        <v>22.45</v>
      </c>
      <c r="M421" s="277">
        <v>5.69217</v>
      </c>
    </row>
    <row r="422" spans="1:13">
      <c r="A422" s="268">
        <v>412</v>
      </c>
      <c r="B422" s="277" t="s">
        <v>511</v>
      </c>
      <c r="C422" s="278">
        <v>1565.8</v>
      </c>
      <c r="D422" s="279">
        <v>1574.4833333333333</v>
      </c>
      <c r="E422" s="279">
        <v>1553.0166666666667</v>
      </c>
      <c r="F422" s="279">
        <v>1540.2333333333333</v>
      </c>
      <c r="G422" s="279">
        <v>1518.7666666666667</v>
      </c>
      <c r="H422" s="279">
        <v>1587.2666666666667</v>
      </c>
      <c r="I422" s="279">
        <v>1608.7333333333333</v>
      </c>
      <c r="J422" s="279">
        <v>1621.5166666666667</v>
      </c>
      <c r="K422" s="277">
        <v>1595.95</v>
      </c>
      <c r="L422" s="277">
        <v>1561.7</v>
      </c>
      <c r="M422" s="277">
        <v>0.17508000000000001</v>
      </c>
    </row>
    <row r="423" spans="1:13">
      <c r="A423" s="268">
        <v>413</v>
      </c>
      <c r="B423" s="277" t="s">
        <v>521</v>
      </c>
      <c r="C423" s="278">
        <v>233.9</v>
      </c>
      <c r="D423" s="279">
        <v>234.16666666666666</v>
      </c>
      <c r="E423" s="279">
        <v>231.63333333333333</v>
      </c>
      <c r="F423" s="279">
        <v>229.36666666666667</v>
      </c>
      <c r="G423" s="279">
        <v>226.83333333333334</v>
      </c>
      <c r="H423" s="279">
        <v>236.43333333333331</v>
      </c>
      <c r="I423" s="279">
        <v>238.96666666666667</v>
      </c>
      <c r="J423" s="279">
        <v>241.23333333333329</v>
      </c>
      <c r="K423" s="277">
        <v>236.7</v>
      </c>
      <c r="L423" s="277">
        <v>231.9</v>
      </c>
      <c r="M423" s="277">
        <v>2.1100099999999999</v>
      </c>
    </row>
    <row r="424" spans="1:13">
      <c r="A424" s="268">
        <v>414</v>
      </c>
      <c r="B424" s="277" t="s">
        <v>522</v>
      </c>
      <c r="C424" s="278">
        <v>1029.95</v>
      </c>
      <c r="D424" s="279">
        <v>1036.8999999999999</v>
      </c>
      <c r="E424" s="279">
        <v>1015.7999999999997</v>
      </c>
      <c r="F424" s="279">
        <v>1001.6499999999999</v>
      </c>
      <c r="G424" s="279">
        <v>980.54999999999973</v>
      </c>
      <c r="H424" s="279">
        <v>1051.0499999999997</v>
      </c>
      <c r="I424" s="279">
        <v>1072.1499999999996</v>
      </c>
      <c r="J424" s="279">
        <v>1086.2999999999997</v>
      </c>
      <c r="K424" s="277">
        <v>1058</v>
      </c>
      <c r="L424" s="277">
        <v>1022.75</v>
      </c>
      <c r="M424" s="277">
        <v>8.2269999999999996E-2</v>
      </c>
    </row>
    <row r="425" spans="1:13">
      <c r="A425" s="268">
        <v>415</v>
      </c>
      <c r="B425" s="277" t="s">
        <v>523</v>
      </c>
      <c r="C425" s="278">
        <v>242.45</v>
      </c>
      <c r="D425" s="279">
        <v>244.1</v>
      </c>
      <c r="E425" s="279">
        <v>239.75</v>
      </c>
      <c r="F425" s="279">
        <v>237.05</v>
      </c>
      <c r="G425" s="279">
        <v>232.70000000000002</v>
      </c>
      <c r="H425" s="279">
        <v>246.79999999999998</v>
      </c>
      <c r="I425" s="279">
        <v>251.14999999999995</v>
      </c>
      <c r="J425" s="279">
        <v>253.84999999999997</v>
      </c>
      <c r="K425" s="277">
        <v>248.45</v>
      </c>
      <c r="L425" s="277">
        <v>241.4</v>
      </c>
      <c r="M425" s="277">
        <v>2.36076</v>
      </c>
    </row>
    <row r="426" spans="1:13">
      <c r="A426" s="268">
        <v>416</v>
      </c>
      <c r="B426" s="277" t="s">
        <v>524</v>
      </c>
      <c r="C426" s="278">
        <v>7.45</v>
      </c>
      <c r="D426" s="279">
        <v>7.5333333333333341</v>
      </c>
      <c r="E426" s="279">
        <v>7.366666666666668</v>
      </c>
      <c r="F426" s="279">
        <v>7.2833333333333341</v>
      </c>
      <c r="G426" s="279">
        <v>7.116666666666668</v>
      </c>
      <c r="H426" s="279">
        <v>7.616666666666668</v>
      </c>
      <c r="I426" s="279">
        <v>7.7833333333333341</v>
      </c>
      <c r="J426" s="279">
        <v>7.866666666666668</v>
      </c>
      <c r="K426" s="277">
        <v>7.7</v>
      </c>
      <c r="L426" s="277">
        <v>7.45</v>
      </c>
      <c r="M426" s="277">
        <v>122.03467000000001</v>
      </c>
    </row>
    <row r="427" spans="1:13">
      <c r="A427" s="268">
        <v>417</v>
      </c>
      <c r="B427" s="277" t="s">
        <v>2517</v>
      </c>
      <c r="C427" s="278">
        <v>647.15</v>
      </c>
      <c r="D427" s="279">
        <v>634.93333333333328</v>
      </c>
      <c r="E427" s="279">
        <v>622.71666666666658</v>
      </c>
      <c r="F427" s="279">
        <v>598.2833333333333</v>
      </c>
      <c r="G427" s="279">
        <v>586.06666666666661</v>
      </c>
      <c r="H427" s="279">
        <v>659.36666666666656</v>
      </c>
      <c r="I427" s="279">
        <v>671.58333333333326</v>
      </c>
      <c r="J427" s="279">
        <v>696.01666666666654</v>
      </c>
      <c r="K427" s="277">
        <v>647.15</v>
      </c>
      <c r="L427" s="277">
        <v>610.5</v>
      </c>
      <c r="M427" s="277">
        <v>0.75292000000000003</v>
      </c>
    </row>
    <row r="428" spans="1:13">
      <c r="A428" s="268">
        <v>418</v>
      </c>
      <c r="B428" s="277" t="s">
        <v>527</v>
      </c>
      <c r="C428" s="278">
        <v>165.8</v>
      </c>
      <c r="D428" s="279">
        <v>165.15</v>
      </c>
      <c r="E428" s="279">
        <v>162.80000000000001</v>
      </c>
      <c r="F428" s="279">
        <v>159.80000000000001</v>
      </c>
      <c r="G428" s="279">
        <v>157.45000000000002</v>
      </c>
      <c r="H428" s="279">
        <v>168.15</v>
      </c>
      <c r="I428" s="279">
        <v>170.49999999999997</v>
      </c>
      <c r="J428" s="279">
        <v>173.5</v>
      </c>
      <c r="K428" s="277">
        <v>167.5</v>
      </c>
      <c r="L428" s="277">
        <v>162.15</v>
      </c>
      <c r="M428" s="277">
        <v>8.0154800000000002</v>
      </c>
    </row>
    <row r="429" spans="1:13">
      <c r="A429" s="268">
        <v>419</v>
      </c>
      <c r="B429" s="277" t="s">
        <v>2526</v>
      </c>
      <c r="C429" s="278">
        <v>47.9</v>
      </c>
      <c r="D429" s="279">
        <v>48.233333333333327</v>
      </c>
      <c r="E429" s="279">
        <v>47.466666666666654</v>
      </c>
      <c r="F429" s="279">
        <v>47.033333333333324</v>
      </c>
      <c r="G429" s="279">
        <v>46.266666666666652</v>
      </c>
      <c r="H429" s="279">
        <v>48.666666666666657</v>
      </c>
      <c r="I429" s="279">
        <v>49.433333333333323</v>
      </c>
      <c r="J429" s="279">
        <v>49.86666666666666</v>
      </c>
      <c r="K429" s="277">
        <v>49</v>
      </c>
      <c r="L429" s="277">
        <v>47.8</v>
      </c>
      <c r="M429" s="277">
        <v>20.43779</v>
      </c>
    </row>
    <row r="430" spans="1:13">
      <c r="A430" s="268">
        <v>420</v>
      </c>
      <c r="B430" s="277" t="s">
        <v>175</v>
      </c>
      <c r="C430" s="278">
        <v>3806.15</v>
      </c>
      <c r="D430" s="279">
        <v>3824.7999999999997</v>
      </c>
      <c r="E430" s="279">
        <v>3753.3499999999995</v>
      </c>
      <c r="F430" s="279">
        <v>3700.5499999999997</v>
      </c>
      <c r="G430" s="279">
        <v>3629.0999999999995</v>
      </c>
      <c r="H430" s="279">
        <v>3877.5999999999995</v>
      </c>
      <c r="I430" s="279">
        <v>3949.0499999999993</v>
      </c>
      <c r="J430" s="279">
        <v>4001.8499999999995</v>
      </c>
      <c r="K430" s="277">
        <v>3896.25</v>
      </c>
      <c r="L430" s="277">
        <v>3772</v>
      </c>
      <c r="M430" s="277">
        <v>1.21214</v>
      </c>
    </row>
    <row r="431" spans="1:13">
      <c r="A431" s="268">
        <v>421</v>
      </c>
      <c r="B431" s="277" t="s">
        <v>176</v>
      </c>
      <c r="C431" s="278">
        <v>679.45</v>
      </c>
      <c r="D431" s="279">
        <v>686.79999999999984</v>
      </c>
      <c r="E431" s="279">
        <v>669.6999999999997</v>
      </c>
      <c r="F431" s="279">
        <v>659.94999999999982</v>
      </c>
      <c r="G431" s="279">
        <v>642.84999999999968</v>
      </c>
      <c r="H431" s="279">
        <v>696.54999999999973</v>
      </c>
      <c r="I431" s="279">
        <v>713.64999999999986</v>
      </c>
      <c r="J431" s="279">
        <v>723.39999999999975</v>
      </c>
      <c r="K431" s="277">
        <v>703.9</v>
      </c>
      <c r="L431" s="277">
        <v>677.05</v>
      </c>
      <c r="M431" s="277">
        <v>23.785299999999999</v>
      </c>
    </row>
    <row r="432" spans="1:13">
      <c r="A432" s="268">
        <v>422</v>
      </c>
      <c r="B432" s="277" t="s">
        <v>177</v>
      </c>
      <c r="C432" s="286">
        <v>409.6</v>
      </c>
      <c r="D432" s="287">
        <v>415.66666666666669</v>
      </c>
      <c r="E432" s="287">
        <v>400.83333333333337</v>
      </c>
      <c r="F432" s="287">
        <v>392.06666666666666</v>
      </c>
      <c r="G432" s="287">
        <v>377.23333333333335</v>
      </c>
      <c r="H432" s="287">
        <v>424.43333333333339</v>
      </c>
      <c r="I432" s="287">
        <v>439.26666666666677</v>
      </c>
      <c r="J432" s="287">
        <v>448.03333333333342</v>
      </c>
      <c r="K432" s="288">
        <v>430.5</v>
      </c>
      <c r="L432" s="288">
        <v>406.9</v>
      </c>
      <c r="M432" s="288">
        <v>6.9609100000000002</v>
      </c>
    </row>
    <row r="433" spans="1:13">
      <c r="A433" s="268">
        <v>423</v>
      </c>
      <c r="B433" s="277" t="s">
        <v>525</v>
      </c>
      <c r="C433" s="277">
        <v>86.75</v>
      </c>
      <c r="D433" s="279">
        <v>87.366666666666674</v>
      </c>
      <c r="E433" s="279">
        <v>85.633333333333354</v>
      </c>
      <c r="F433" s="279">
        <v>84.51666666666668</v>
      </c>
      <c r="G433" s="279">
        <v>82.78333333333336</v>
      </c>
      <c r="H433" s="279">
        <v>88.483333333333348</v>
      </c>
      <c r="I433" s="279">
        <v>90.216666666666669</v>
      </c>
      <c r="J433" s="279">
        <v>91.333333333333343</v>
      </c>
      <c r="K433" s="277">
        <v>89.1</v>
      </c>
      <c r="L433" s="277">
        <v>86.25</v>
      </c>
      <c r="M433" s="277">
        <v>1.3343499999999999</v>
      </c>
    </row>
    <row r="434" spans="1:13">
      <c r="A434" s="268">
        <v>424</v>
      </c>
      <c r="B434" s="277" t="s">
        <v>281</v>
      </c>
      <c r="C434" s="277">
        <v>138.85</v>
      </c>
      <c r="D434" s="279">
        <v>145.31666666666666</v>
      </c>
      <c r="E434" s="279">
        <v>130.73333333333332</v>
      </c>
      <c r="F434" s="279">
        <v>122.61666666666665</v>
      </c>
      <c r="G434" s="279">
        <v>108.0333333333333</v>
      </c>
      <c r="H434" s="279">
        <v>153.43333333333334</v>
      </c>
      <c r="I434" s="279">
        <v>168.01666666666671</v>
      </c>
      <c r="J434" s="279">
        <v>176.13333333333335</v>
      </c>
      <c r="K434" s="277">
        <v>159.9</v>
      </c>
      <c r="L434" s="277">
        <v>137.19999999999999</v>
      </c>
      <c r="M434" s="277">
        <v>77.973150000000004</v>
      </c>
    </row>
    <row r="435" spans="1:13">
      <c r="A435" s="268">
        <v>425</v>
      </c>
      <c r="B435" s="277" t="s">
        <v>526</v>
      </c>
      <c r="C435" s="277">
        <v>396.25</v>
      </c>
      <c r="D435" s="279">
        <v>396.15000000000003</v>
      </c>
      <c r="E435" s="279">
        <v>390.90000000000009</v>
      </c>
      <c r="F435" s="279">
        <v>385.55000000000007</v>
      </c>
      <c r="G435" s="279">
        <v>380.30000000000013</v>
      </c>
      <c r="H435" s="279">
        <v>401.50000000000006</v>
      </c>
      <c r="I435" s="279">
        <v>406.74999999999994</v>
      </c>
      <c r="J435" s="279">
        <v>412.1</v>
      </c>
      <c r="K435" s="277">
        <v>401.4</v>
      </c>
      <c r="L435" s="277">
        <v>390.8</v>
      </c>
      <c r="M435" s="277">
        <v>1.4193800000000001</v>
      </c>
    </row>
    <row r="436" spans="1:13">
      <c r="A436" s="268">
        <v>426</v>
      </c>
      <c r="B436" s="277" t="s">
        <v>528</v>
      </c>
      <c r="C436" s="277">
        <v>1627.95</v>
      </c>
      <c r="D436" s="279">
        <v>1630.8666666666668</v>
      </c>
      <c r="E436" s="279">
        <v>1617.0833333333335</v>
      </c>
      <c r="F436" s="279">
        <v>1606.2166666666667</v>
      </c>
      <c r="G436" s="279">
        <v>1592.4333333333334</v>
      </c>
      <c r="H436" s="279">
        <v>1641.7333333333336</v>
      </c>
      <c r="I436" s="279">
        <v>1655.5166666666669</v>
      </c>
      <c r="J436" s="279">
        <v>1666.3833333333337</v>
      </c>
      <c r="K436" s="277">
        <v>1644.65</v>
      </c>
      <c r="L436" s="277">
        <v>1620</v>
      </c>
      <c r="M436" s="277">
        <v>1.5810000000000001E-2</v>
      </c>
    </row>
    <row r="437" spans="1:13">
      <c r="A437" s="268">
        <v>427</v>
      </c>
      <c r="B437" s="277" t="s">
        <v>529</v>
      </c>
      <c r="C437" s="277">
        <v>1273.0999999999999</v>
      </c>
      <c r="D437" s="279">
        <v>1273.7666666666667</v>
      </c>
      <c r="E437" s="279">
        <v>1260.5333333333333</v>
      </c>
      <c r="F437" s="279">
        <v>1247.9666666666667</v>
      </c>
      <c r="G437" s="279">
        <v>1234.7333333333333</v>
      </c>
      <c r="H437" s="279">
        <v>1286.3333333333333</v>
      </c>
      <c r="I437" s="279">
        <v>1299.5666666666664</v>
      </c>
      <c r="J437" s="279">
        <v>1312.1333333333332</v>
      </c>
      <c r="K437" s="277">
        <v>1287</v>
      </c>
      <c r="L437" s="277">
        <v>1261.2</v>
      </c>
      <c r="M437" s="277">
        <v>0.14241999999999999</v>
      </c>
    </row>
    <row r="438" spans="1:13">
      <c r="A438" s="268">
        <v>428</v>
      </c>
      <c r="B438" s="277" t="s">
        <v>530</v>
      </c>
      <c r="C438" s="277">
        <v>399.7</v>
      </c>
      <c r="D438" s="279">
        <v>395.16666666666669</v>
      </c>
      <c r="E438" s="279">
        <v>389.33333333333337</v>
      </c>
      <c r="F438" s="279">
        <v>378.9666666666667</v>
      </c>
      <c r="G438" s="279">
        <v>373.13333333333338</v>
      </c>
      <c r="H438" s="279">
        <v>405.53333333333336</v>
      </c>
      <c r="I438" s="279">
        <v>411.36666666666673</v>
      </c>
      <c r="J438" s="279">
        <v>421.73333333333335</v>
      </c>
      <c r="K438" s="277">
        <v>401</v>
      </c>
      <c r="L438" s="277">
        <v>384.8</v>
      </c>
      <c r="M438" s="277">
        <v>1.3638600000000001</v>
      </c>
    </row>
    <row r="439" spans="1:13">
      <c r="A439" s="268">
        <v>429</v>
      </c>
      <c r="B439" s="277" t="s">
        <v>178</v>
      </c>
      <c r="C439" s="277">
        <v>477.25</v>
      </c>
      <c r="D439" s="279">
        <v>480.15000000000003</v>
      </c>
      <c r="E439" s="279">
        <v>472.10000000000008</v>
      </c>
      <c r="F439" s="279">
        <v>466.95000000000005</v>
      </c>
      <c r="G439" s="279">
        <v>458.90000000000009</v>
      </c>
      <c r="H439" s="279">
        <v>485.30000000000007</v>
      </c>
      <c r="I439" s="279">
        <v>493.35</v>
      </c>
      <c r="J439" s="279">
        <v>498.50000000000006</v>
      </c>
      <c r="K439" s="277">
        <v>488.2</v>
      </c>
      <c r="L439" s="277">
        <v>475</v>
      </c>
      <c r="M439" s="277">
        <v>84.711870000000005</v>
      </c>
    </row>
    <row r="440" spans="1:13">
      <c r="A440" s="268">
        <v>430</v>
      </c>
      <c r="B440" s="277" t="s">
        <v>531</v>
      </c>
      <c r="C440" s="277">
        <v>182.5</v>
      </c>
      <c r="D440" s="279">
        <v>179.1</v>
      </c>
      <c r="E440" s="279">
        <v>172.2</v>
      </c>
      <c r="F440" s="279">
        <v>161.9</v>
      </c>
      <c r="G440" s="279">
        <v>155</v>
      </c>
      <c r="H440" s="279">
        <v>189.39999999999998</v>
      </c>
      <c r="I440" s="279">
        <v>196.3</v>
      </c>
      <c r="J440" s="279">
        <v>206.59999999999997</v>
      </c>
      <c r="K440" s="277">
        <v>186</v>
      </c>
      <c r="L440" s="277">
        <v>168.8</v>
      </c>
      <c r="M440" s="277">
        <v>24.104120000000002</v>
      </c>
    </row>
    <row r="441" spans="1:13">
      <c r="A441" s="268">
        <v>431</v>
      </c>
      <c r="B441" s="277" t="s">
        <v>179</v>
      </c>
      <c r="C441" s="277">
        <v>381.7</v>
      </c>
      <c r="D441" s="279">
        <v>382.5</v>
      </c>
      <c r="E441" s="279">
        <v>379.2</v>
      </c>
      <c r="F441" s="279">
        <v>376.7</v>
      </c>
      <c r="G441" s="279">
        <v>373.4</v>
      </c>
      <c r="H441" s="279">
        <v>385</v>
      </c>
      <c r="I441" s="279">
        <v>388.29999999999995</v>
      </c>
      <c r="J441" s="279">
        <v>390.8</v>
      </c>
      <c r="K441" s="277">
        <v>385.8</v>
      </c>
      <c r="L441" s="277">
        <v>380</v>
      </c>
      <c r="M441" s="277">
        <v>5.9281699999999997</v>
      </c>
    </row>
    <row r="442" spans="1:13">
      <c r="A442" s="268">
        <v>432</v>
      </c>
      <c r="B442" s="277" t="s">
        <v>532</v>
      </c>
      <c r="C442" s="277">
        <v>155.69999999999999</v>
      </c>
      <c r="D442" s="279">
        <v>156.5</v>
      </c>
      <c r="E442" s="279">
        <v>154.55000000000001</v>
      </c>
      <c r="F442" s="279">
        <v>153.4</v>
      </c>
      <c r="G442" s="279">
        <v>151.45000000000002</v>
      </c>
      <c r="H442" s="279">
        <v>157.65</v>
      </c>
      <c r="I442" s="279">
        <v>159.6</v>
      </c>
      <c r="J442" s="279">
        <v>160.75</v>
      </c>
      <c r="K442" s="277">
        <v>158.44999999999999</v>
      </c>
      <c r="L442" s="277">
        <v>155.35</v>
      </c>
      <c r="M442" s="277">
        <v>1.2618799999999999</v>
      </c>
    </row>
    <row r="443" spans="1:13">
      <c r="A443" s="268">
        <v>433</v>
      </c>
      <c r="B443" s="277" t="s">
        <v>533</v>
      </c>
      <c r="C443" s="277">
        <v>1164.7</v>
      </c>
      <c r="D443" s="279">
        <v>1161.55</v>
      </c>
      <c r="E443" s="279">
        <v>1148.1499999999999</v>
      </c>
      <c r="F443" s="279">
        <v>1131.5999999999999</v>
      </c>
      <c r="G443" s="279">
        <v>1118.1999999999998</v>
      </c>
      <c r="H443" s="279">
        <v>1178.0999999999999</v>
      </c>
      <c r="I443" s="279">
        <v>1191.5</v>
      </c>
      <c r="J443" s="279">
        <v>1208.05</v>
      </c>
      <c r="K443" s="277">
        <v>1174.95</v>
      </c>
      <c r="L443" s="277">
        <v>1145</v>
      </c>
      <c r="M443" s="277">
        <v>0.34836</v>
      </c>
    </row>
    <row r="444" spans="1:13">
      <c r="A444" s="268">
        <v>434</v>
      </c>
      <c r="B444" s="277" t="s">
        <v>534</v>
      </c>
      <c r="C444" s="277">
        <v>4.9000000000000004</v>
      </c>
      <c r="D444" s="279">
        <v>4.833333333333333</v>
      </c>
      <c r="E444" s="279">
        <v>4.7666666666666657</v>
      </c>
      <c r="F444" s="279">
        <v>4.6333333333333329</v>
      </c>
      <c r="G444" s="279">
        <v>4.5666666666666655</v>
      </c>
      <c r="H444" s="279">
        <v>4.9666666666666659</v>
      </c>
      <c r="I444" s="279">
        <v>5.0333333333333341</v>
      </c>
      <c r="J444" s="279">
        <v>5.1666666666666661</v>
      </c>
      <c r="K444" s="277">
        <v>4.9000000000000004</v>
      </c>
      <c r="L444" s="277">
        <v>4.7</v>
      </c>
      <c r="M444" s="277">
        <v>287.57979</v>
      </c>
    </row>
    <row r="445" spans="1:13">
      <c r="A445" s="268">
        <v>435</v>
      </c>
      <c r="B445" s="277" t="s">
        <v>535</v>
      </c>
      <c r="C445" s="277">
        <v>140.69999999999999</v>
      </c>
      <c r="D445" s="279">
        <v>141.6</v>
      </c>
      <c r="E445" s="279">
        <v>139.29999999999998</v>
      </c>
      <c r="F445" s="279">
        <v>137.89999999999998</v>
      </c>
      <c r="G445" s="279">
        <v>135.59999999999997</v>
      </c>
      <c r="H445" s="279">
        <v>143</v>
      </c>
      <c r="I445" s="279">
        <v>145.30000000000001</v>
      </c>
      <c r="J445" s="279">
        <v>146.70000000000002</v>
      </c>
      <c r="K445" s="277">
        <v>143.9</v>
      </c>
      <c r="L445" s="277">
        <v>140.19999999999999</v>
      </c>
      <c r="M445" s="277">
        <v>1.22309</v>
      </c>
    </row>
    <row r="446" spans="1:13">
      <c r="A446" s="268">
        <v>436</v>
      </c>
      <c r="B446" s="277" t="s">
        <v>536</v>
      </c>
      <c r="C446" s="277">
        <v>868.45</v>
      </c>
      <c r="D446" s="279">
        <v>867.23333333333323</v>
      </c>
      <c r="E446" s="279">
        <v>849.21666666666647</v>
      </c>
      <c r="F446" s="279">
        <v>829.98333333333323</v>
      </c>
      <c r="G446" s="279">
        <v>811.96666666666647</v>
      </c>
      <c r="H446" s="279">
        <v>886.46666666666647</v>
      </c>
      <c r="I446" s="279">
        <v>904.48333333333312</v>
      </c>
      <c r="J446" s="279">
        <v>923.71666666666647</v>
      </c>
      <c r="K446" s="277">
        <v>885.25</v>
      </c>
      <c r="L446" s="277">
        <v>848</v>
      </c>
      <c r="M446" s="277">
        <v>0.33756999999999998</v>
      </c>
    </row>
    <row r="447" spans="1:13">
      <c r="A447" s="268">
        <v>437</v>
      </c>
      <c r="B447" s="277" t="s">
        <v>282</v>
      </c>
      <c r="C447" s="277">
        <v>423.85</v>
      </c>
      <c r="D447" s="279">
        <v>424.55</v>
      </c>
      <c r="E447" s="279">
        <v>419.3</v>
      </c>
      <c r="F447" s="279">
        <v>414.75</v>
      </c>
      <c r="G447" s="279">
        <v>409.5</v>
      </c>
      <c r="H447" s="279">
        <v>429.1</v>
      </c>
      <c r="I447" s="279">
        <v>434.35</v>
      </c>
      <c r="J447" s="279">
        <v>438.90000000000003</v>
      </c>
      <c r="K447" s="277">
        <v>429.8</v>
      </c>
      <c r="L447" s="277">
        <v>420</v>
      </c>
      <c r="M447" s="277">
        <v>4.5190999999999999</v>
      </c>
    </row>
    <row r="448" spans="1:13">
      <c r="A448" s="268">
        <v>438</v>
      </c>
      <c r="B448" s="277" t="s">
        <v>542</v>
      </c>
      <c r="C448" s="277">
        <v>43.3</v>
      </c>
      <c r="D448" s="279">
        <v>42.633333333333333</v>
      </c>
      <c r="E448" s="279">
        <v>41.816666666666663</v>
      </c>
      <c r="F448" s="279">
        <v>40.333333333333329</v>
      </c>
      <c r="G448" s="279">
        <v>39.516666666666659</v>
      </c>
      <c r="H448" s="279">
        <v>44.116666666666667</v>
      </c>
      <c r="I448" s="279">
        <v>44.933333333333344</v>
      </c>
      <c r="J448" s="279">
        <v>46.416666666666671</v>
      </c>
      <c r="K448" s="277">
        <v>43.45</v>
      </c>
      <c r="L448" s="277">
        <v>41.15</v>
      </c>
      <c r="M448" s="277">
        <v>7.5065999999999997</v>
      </c>
    </row>
    <row r="449" spans="1:13">
      <c r="A449" s="268">
        <v>439</v>
      </c>
      <c r="B449" s="277" t="s">
        <v>2609</v>
      </c>
      <c r="C449" s="277">
        <v>12191.4</v>
      </c>
      <c r="D449" s="279">
        <v>12179.816666666666</v>
      </c>
      <c r="E449" s="279">
        <v>12061.633333333331</v>
      </c>
      <c r="F449" s="279">
        <v>11931.866666666665</v>
      </c>
      <c r="G449" s="279">
        <v>11813.683333333331</v>
      </c>
      <c r="H449" s="279">
        <v>12309.583333333332</v>
      </c>
      <c r="I449" s="279">
        <v>12427.766666666666</v>
      </c>
      <c r="J449" s="279">
        <v>12557.533333333333</v>
      </c>
      <c r="K449" s="277">
        <v>12298</v>
      </c>
      <c r="L449" s="277">
        <v>12050.05</v>
      </c>
      <c r="M449" s="277">
        <v>5.8500000000000002E-3</v>
      </c>
    </row>
    <row r="450" spans="1:13">
      <c r="A450" s="268">
        <v>440</v>
      </c>
      <c r="B450" s="277" t="s">
        <v>182</v>
      </c>
      <c r="C450" s="277">
        <v>921.3</v>
      </c>
      <c r="D450" s="279">
        <v>930.55000000000007</v>
      </c>
      <c r="E450" s="279">
        <v>908.75000000000011</v>
      </c>
      <c r="F450" s="279">
        <v>896.2</v>
      </c>
      <c r="G450" s="279">
        <v>874.40000000000009</v>
      </c>
      <c r="H450" s="279">
        <v>943.10000000000014</v>
      </c>
      <c r="I450" s="279">
        <v>964.90000000000009</v>
      </c>
      <c r="J450" s="279">
        <v>977.45000000000016</v>
      </c>
      <c r="K450" s="277">
        <v>952.35</v>
      </c>
      <c r="L450" s="277">
        <v>918</v>
      </c>
      <c r="M450" s="277">
        <v>15.111829999999999</v>
      </c>
    </row>
    <row r="451" spans="1:13">
      <c r="A451" s="268">
        <v>441</v>
      </c>
      <c r="B451" s="277" t="s">
        <v>3465</v>
      </c>
      <c r="C451" s="277">
        <v>409.45</v>
      </c>
      <c r="D451" s="279">
        <v>414.2</v>
      </c>
      <c r="E451" s="279">
        <v>403.65</v>
      </c>
      <c r="F451" s="279">
        <v>397.84999999999997</v>
      </c>
      <c r="G451" s="279">
        <v>387.29999999999995</v>
      </c>
      <c r="H451" s="279">
        <v>420</v>
      </c>
      <c r="I451" s="279">
        <v>430.55000000000007</v>
      </c>
      <c r="J451" s="279">
        <v>436.35</v>
      </c>
      <c r="K451" s="277">
        <v>424.75</v>
      </c>
      <c r="L451" s="277">
        <v>408.4</v>
      </c>
      <c r="M451" s="277">
        <v>27.524640000000002</v>
      </c>
    </row>
    <row r="452" spans="1:13">
      <c r="A452" s="268">
        <v>442</v>
      </c>
      <c r="B452" s="277" t="s">
        <v>543</v>
      </c>
      <c r="C452" s="277">
        <v>739.45</v>
      </c>
      <c r="D452" s="279">
        <v>743.69999999999993</v>
      </c>
      <c r="E452" s="279">
        <v>733.74999999999989</v>
      </c>
      <c r="F452" s="279">
        <v>728.05</v>
      </c>
      <c r="G452" s="279">
        <v>718.09999999999991</v>
      </c>
      <c r="H452" s="279">
        <v>749.39999999999986</v>
      </c>
      <c r="I452" s="279">
        <v>759.34999999999991</v>
      </c>
      <c r="J452" s="279">
        <v>765.04999999999984</v>
      </c>
      <c r="K452" s="277">
        <v>753.65</v>
      </c>
      <c r="L452" s="277">
        <v>738</v>
      </c>
      <c r="M452" s="277">
        <v>0.29923</v>
      </c>
    </row>
    <row r="453" spans="1:13">
      <c r="A453" s="268">
        <v>443</v>
      </c>
      <c r="B453" s="277" t="s">
        <v>183</v>
      </c>
      <c r="C453" s="277">
        <v>108.45</v>
      </c>
      <c r="D453" s="279">
        <v>107.88333333333333</v>
      </c>
      <c r="E453" s="279">
        <v>106.06666666666665</v>
      </c>
      <c r="F453" s="279">
        <v>103.68333333333332</v>
      </c>
      <c r="G453" s="279">
        <v>101.86666666666665</v>
      </c>
      <c r="H453" s="279">
        <v>110.26666666666665</v>
      </c>
      <c r="I453" s="279">
        <v>112.08333333333331</v>
      </c>
      <c r="J453" s="279">
        <v>114.46666666666665</v>
      </c>
      <c r="K453" s="277">
        <v>109.7</v>
      </c>
      <c r="L453" s="277">
        <v>105.5</v>
      </c>
      <c r="M453" s="277">
        <v>660.09181999999998</v>
      </c>
    </row>
    <row r="454" spans="1:13">
      <c r="A454" s="268">
        <v>444</v>
      </c>
      <c r="B454" s="277" t="s">
        <v>184</v>
      </c>
      <c r="C454" s="277">
        <v>41.25</v>
      </c>
      <c r="D454" s="279">
        <v>41.18333333333333</v>
      </c>
      <c r="E454" s="279">
        <v>40.516666666666659</v>
      </c>
      <c r="F454" s="279">
        <v>39.783333333333331</v>
      </c>
      <c r="G454" s="279">
        <v>39.11666666666666</v>
      </c>
      <c r="H454" s="279">
        <v>41.916666666666657</v>
      </c>
      <c r="I454" s="279">
        <v>42.583333333333329</v>
      </c>
      <c r="J454" s="279">
        <v>43.316666666666656</v>
      </c>
      <c r="K454" s="277">
        <v>41.85</v>
      </c>
      <c r="L454" s="277">
        <v>40.450000000000003</v>
      </c>
      <c r="M454" s="277">
        <v>68.182119999999998</v>
      </c>
    </row>
    <row r="455" spans="1:13">
      <c r="A455" s="268">
        <v>445</v>
      </c>
      <c r="B455" s="277" t="s">
        <v>185</v>
      </c>
      <c r="C455" s="277">
        <v>48.85</v>
      </c>
      <c r="D455" s="279">
        <v>48.966666666666661</v>
      </c>
      <c r="E455" s="279">
        <v>48.433333333333323</v>
      </c>
      <c r="F455" s="279">
        <v>48.016666666666659</v>
      </c>
      <c r="G455" s="279">
        <v>47.48333333333332</v>
      </c>
      <c r="H455" s="279">
        <v>49.383333333333326</v>
      </c>
      <c r="I455" s="279">
        <v>49.916666666666671</v>
      </c>
      <c r="J455" s="279">
        <v>50.333333333333329</v>
      </c>
      <c r="K455" s="277">
        <v>49.5</v>
      </c>
      <c r="L455" s="277">
        <v>48.55</v>
      </c>
      <c r="M455" s="277">
        <v>119.41141</v>
      </c>
    </row>
    <row r="456" spans="1:13">
      <c r="A456" s="268">
        <v>446</v>
      </c>
      <c r="B456" s="277" t="s">
        <v>186</v>
      </c>
      <c r="C456" s="277">
        <v>359.15</v>
      </c>
      <c r="D456" s="279">
        <v>356.41666666666669</v>
      </c>
      <c r="E456" s="279">
        <v>352.23333333333335</v>
      </c>
      <c r="F456" s="279">
        <v>345.31666666666666</v>
      </c>
      <c r="G456" s="279">
        <v>341.13333333333333</v>
      </c>
      <c r="H456" s="279">
        <v>363.33333333333337</v>
      </c>
      <c r="I456" s="279">
        <v>367.51666666666665</v>
      </c>
      <c r="J456" s="279">
        <v>374.43333333333339</v>
      </c>
      <c r="K456" s="277">
        <v>360.6</v>
      </c>
      <c r="L456" s="277">
        <v>349.5</v>
      </c>
      <c r="M456" s="277">
        <v>113.68275</v>
      </c>
    </row>
    <row r="457" spans="1:13">
      <c r="A457" s="268">
        <v>447</v>
      </c>
      <c r="B457" s="277" t="s">
        <v>2625</v>
      </c>
      <c r="C457" s="277">
        <v>22.05</v>
      </c>
      <c r="D457" s="279">
        <v>21.983333333333334</v>
      </c>
      <c r="E457" s="279">
        <v>21.666666666666668</v>
      </c>
      <c r="F457" s="279">
        <v>21.283333333333335</v>
      </c>
      <c r="G457" s="279">
        <v>20.966666666666669</v>
      </c>
      <c r="H457" s="279">
        <v>22.366666666666667</v>
      </c>
      <c r="I457" s="279">
        <v>22.68333333333333</v>
      </c>
      <c r="J457" s="279">
        <v>23.066666666666666</v>
      </c>
      <c r="K457" s="277">
        <v>22.3</v>
      </c>
      <c r="L457" s="277">
        <v>21.6</v>
      </c>
      <c r="M457" s="277">
        <v>18.81052</v>
      </c>
    </row>
    <row r="458" spans="1:13">
      <c r="A458" s="268">
        <v>448</v>
      </c>
      <c r="B458" s="277" t="s">
        <v>537</v>
      </c>
      <c r="C458" s="277">
        <v>673.75</v>
      </c>
      <c r="D458" s="279">
        <v>675.26666666666665</v>
      </c>
      <c r="E458" s="279">
        <v>666.5333333333333</v>
      </c>
      <c r="F458" s="279">
        <v>659.31666666666661</v>
      </c>
      <c r="G458" s="279">
        <v>650.58333333333326</v>
      </c>
      <c r="H458" s="279">
        <v>682.48333333333335</v>
      </c>
      <c r="I458" s="279">
        <v>691.2166666666667</v>
      </c>
      <c r="J458" s="279">
        <v>698.43333333333339</v>
      </c>
      <c r="K458" s="277">
        <v>684</v>
      </c>
      <c r="L458" s="277">
        <v>668.05</v>
      </c>
      <c r="M458" s="277">
        <v>0.17646000000000001</v>
      </c>
    </row>
    <row r="459" spans="1:13">
      <c r="A459" s="268">
        <v>449</v>
      </c>
      <c r="B459" s="277" t="s">
        <v>538</v>
      </c>
      <c r="C459" s="277">
        <v>339</v>
      </c>
      <c r="D459" s="279">
        <v>339.66666666666669</v>
      </c>
      <c r="E459" s="279">
        <v>336.43333333333339</v>
      </c>
      <c r="F459" s="279">
        <v>333.86666666666673</v>
      </c>
      <c r="G459" s="279">
        <v>330.63333333333344</v>
      </c>
      <c r="H459" s="279">
        <v>342.23333333333335</v>
      </c>
      <c r="I459" s="279">
        <v>345.46666666666658</v>
      </c>
      <c r="J459" s="279">
        <v>348.0333333333333</v>
      </c>
      <c r="K459" s="277">
        <v>342.9</v>
      </c>
      <c r="L459" s="277">
        <v>337.1</v>
      </c>
      <c r="M459" s="277">
        <v>6.0879999999999997E-2</v>
      </c>
    </row>
    <row r="460" spans="1:13">
      <c r="A460" s="268">
        <v>450</v>
      </c>
      <c r="B460" s="277" t="s">
        <v>187</v>
      </c>
      <c r="C460" s="277">
        <v>2225.0500000000002</v>
      </c>
      <c r="D460" s="279">
        <v>2221.6166666666668</v>
      </c>
      <c r="E460" s="279">
        <v>2204.5833333333335</v>
      </c>
      <c r="F460" s="279">
        <v>2184.1166666666668</v>
      </c>
      <c r="G460" s="279">
        <v>2167.0833333333335</v>
      </c>
      <c r="H460" s="279">
        <v>2242.0833333333335</v>
      </c>
      <c r="I460" s="279">
        <v>2259.1166666666663</v>
      </c>
      <c r="J460" s="279">
        <v>2279.5833333333335</v>
      </c>
      <c r="K460" s="277">
        <v>2238.65</v>
      </c>
      <c r="L460" s="277">
        <v>2201.15</v>
      </c>
      <c r="M460" s="277">
        <v>26.653860000000002</v>
      </c>
    </row>
    <row r="461" spans="1:13">
      <c r="A461" s="268">
        <v>451</v>
      </c>
      <c r="B461" s="277" t="s">
        <v>544</v>
      </c>
      <c r="C461" s="277">
        <v>1908.45</v>
      </c>
      <c r="D461" s="279">
        <v>1916.3999999999999</v>
      </c>
      <c r="E461" s="279">
        <v>1866.5999999999997</v>
      </c>
      <c r="F461" s="279">
        <v>1824.7499999999998</v>
      </c>
      <c r="G461" s="279">
        <v>1774.9499999999996</v>
      </c>
      <c r="H461" s="279">
        <v>1958.2499999999998</v>
      </c>
      <c r="I461" s="279">
        <v>2008.05</v>
      </c>
      <c r="J461" s="279">
        <v>2049.8999999999996</v>
      </c>
      <c r="K461" s="277">
        <v>1966.2</v>
      </c>
      <c r="L461" s="277">
        <v>1874.55</v>
      </c>
      <c r="M461" s="277">
        <v>1.08348</v>
      </c>
    </row>
    <row r="462" spans="1:13">
      <c r="A462" s="268">
        <v>452</v>
      </c>
      <c r="B462" s="277" t="s">
        <v>188</v>
      </c>
      <c r="C462" s="277">
        <v>620.70000000000005</v>
      </c>
      <c r="D462" s="279">
        <v>622.61666666666667</v>
      </c>
      <c r="E462" s="279">
        <v>613.43333333333339</v>
      </c>
      <c r="F462" s="279">
        <v>606.16666666666674</v>
      </c>
      <c r="G462" s="279">
        <v>596.98333333333346</v>
      </c>
      <c r="H462" s="279">
        <v>629.88333333333333</v>
      </c>
      <c r="I462" s="279">
        <v>639.06666666666649</v>
      </c>
      <c r="J462" s="279">
        <v>646.33333333333326</v>
      </c>
      <c r="K462" s="277">
        <v>631.79999999999995</v>
      </c>
      <c r="L462" s="277">
        <v>615.35</v>
      </c>
      <c r="M462" s="277">
        <v>42.189579999999999</v>
      </c>
    </row>
    <row r="463" spans="1:13">
      <c r="A463" s="268">
        <v>453</v>
      </c>
      <c r="B463" s="277" t="s">
        <v>545</v>
      </c>
      <c r="C463" s="277">
        <v>176.95</v>
      </c>
      <c r="D463" s="279">
        <v>176.98333333333335</v>
      </c>
      <c r="E463" s="279">
        <v>173.9666666666667</v>
      </c>
      <c r="F463" s="279">
        <v>170.98333333333335</v>
      </c>
      <c r="G463" s="279">
        <v>167.9666666666667</v>
      </c>
      <c r="H463" s="279">
        <v>179.9666666666667</v>
      </c>
      <c r="I463" s="279">
        <v>182.98333333333335</v>
      </c>
      <c r="J463" s="279">
        <v>185.9666666666667</v>
      </c>
      <c r="K463" s="277">
        <v>180</v>
      </c>
      <c r="L463" s="277">
        <v>174</v>
      </c>
      <c r="M463" s="277">
        <v>9.3880000000000005E-2</v>
      </c>
    </row>
    <row r="464" spans="1:13">
      <c r="A464" s="268">
        <v>454</v>
      </c>
      <c r="B464" s="277" t="s">
        <v>546</v>
      </c>
      <c r="C464" s="277">
        <v>762.8</v>
      </c>
      <c r="D464" s="279">
        <v>758.56666666666661</v>
      </c>
      <c r="E464" s="279">
        <v>747.53333333333319</v>
      </c>
      <c r="F464" s="279">
        <v>732.26666666666654</v>
      </c>
      <c r="G464" s="279">
        <v>721.23333333333312</v>
      </c>
      <c r="H464" s="279">
        <v>773.83333333333326</v>
      </c>
      <c r="I464" s="279">
        <v>784.86666666666656</v>
      </c>
      <c r="J464" s="279">
        <v>800.13333333333333</v>
      </c>
      <c r="K464" s="277">
        <v>769.6</v>
      </c>
      <c r="L464" s="277">
        <v>743.3</v>
      </c>
      <c r="M464" s="277">
        <v>4.5197700000000003</v>
      </c>
    </row>
    <row r="465" spans="1:13">
      <c r="A465" s="268">
        <v>455</v>
      </c>
      <c r="B465" s="277" t="s">
        <v>547</v>
      </c>
      <c r="C465" s="277">
        <v>605.9</v>
      </c>
      <c r="D465" s="279">
        <v>609</v>
      </c>
      <c r="E465" s="279">
        <v>598</v>
      </c>
      <c r="F465" s="279">
        <v>590.1</v>
      </c>
      <c r="G465" s="279">
        <v>579.1</v>
      </c>
      <c r="H465" s="279">
        <v>616.9</v>
      </c>
      <c r="I465" s="279">
        <v>627.9</v>
      </c>
      <c r="J465" s="279">
        <v>635.79999999999995</v>
      </c>
      <c r="K465" s="277">
        <v>620</v>
      </c>
      <c r="L465" s="277">
        <v>601.1</v>
      </c>
      <c r="M465" s="277">
        <v>1.4109799999999999</v>
      </c>
    </row>
    <row r="466" spans="1:13">
      <c r="A466" s="268">
        <v>456</v>
      </c>
      <c r="B466" s="277" t="s">
        <v>552</v>
      </c>
      <c r="C466" s="277">
        <v>507.25</v>
      </c>
      <c r="D466" s="279">
        <v>506.7166666666667</v>
      </c>
      <c r="E466" s="279">
        <v>503.43333333333339</v>
      </c>
      <c r="F466" s="279">
        <v>499.61666666666667</v>
      </c>
      <c r="G466" s="279">
        <v>496.33333333333337</v>
      </c>
      <c r="H466" s="279">
        <v>510.53333333333342</v>
      </c>
      <c r="I466" s="279">
        <v>513.81666666666672</v>
      </c>
      <c r="J466" s="279">
        <v>517.63333333333344</v>
      </c>
      <c r="K466" s="277">
        <v>510</v>
      </c>
      <c r="L466" s="277">
        <v>502.9</v>
      </c>
      <c r="M466" s="277">
        <v>1.91699</v>
      </c>
    </row>
    <row r="467" spans="1:13">
      <c r="A467" s="268">
        <v>457</v>
      </c>
      <c r="B467" s="277" t="s">
        <v>548</v>
      </c>
      <c r="C467" s="277">
        <v>40.35</v>
      </c>
      <c r="D467" s="279">
        <v>39.65</v>
      </c>
      <c r="E467" s="279">
        <v>38.199999999999996</v>
      </c>
      <c r="F467" s="279">
        <v>36.049999999999997</v>
      </c>
      <c r="G467" s="279">
        <v>34.599999999999994</v>
      </c>
      <c r="H467" s="279">
        <v>41.8</v>
      </c>
      <c r="I467" s="279">
        <v>43.25</v>
      </c>
      <c r="J467" s="279">
        <v>45.4</v>
      </c>
      <c r="K467" s="277">
        <v>41.1</v>
      </c>
      <c r="L467" s="277">
        <v>37.5</v>
      </c>
      <c r="M467" s="277">
        <v>12.44111</v>
      </c>
    </row>
    <row r="468" spans="1:13">
      <c r="A468" s="268">
        <v>458</v>
      </c>
      <c r="B468" s="277" t="s">
        <v>549</v>
      </c>
      <c r="C468" s="277">
        <v>1049</v>
      </c>
      <c r="D468" s="279">
        <v>1023.3166666666667</v>
      </c>
      <c r="E468" s="279">
        <v>985.83333333333348</v>
      </c>
      <c r="F468" s="279">
        <v>922.66666666666674</v>
      </c>
      <c r="G468" s="279">
        <v>885.18333333333351</v>
      </c>
      <c r="H468" s="279">
        <v>1086.4833333333336</v>
      </c>
      <c r="I468" s="279">
        <v>1123.9666666666667</v>
      </c>
      <c r="J468" s="279">
        <v>1187.1333333333334</v>
      </c>
      <c r="K468" s="277">
        <v>1060.8</v>
      </c>
      <c r="L468" s="277">
        <v>960.15</v>
      </c>
      <c r="M468" s="277">
        <v>0.59414</v>
      </c>
    </row>
    <row r="469" spans="1:13">
      <c r="A469" s="268">
        <v>459</v>
      </c>
      <c r="B469" s="277" t="s">
        <v>189</v>
      </c>
      <c r="C469" s="277">
        <v>1015.15</v>
      </c>
      <c r="D469" s="279">
        <v>1010.6</v>
      </c>
      <c r="E469" s="279">
        <v>1003.8000000000001</v>
      </c>
      <c r="F469" s="279">
        <v>992.45</v>
      </c>
      <c r="G469" s="279">
        <v>985.65000000000009</v>
      </c>
      <c r="H469" s="279">
        <v>1021.95</v>
      </c>
      <c r="I469" s="279">
        <v>1028.75</v>
      </c>
      <c r="J469" s="279">
        <v>1040.0999999999999</v>
      </c>
      <c r="K469" s="277">
        <v>1017.4</v>
      </c>
      <c r="L469" s="277">
        <v>999.25</v>
      </c>
      <c r="M469" s="277">
        <v>24.914819999999999</v>
      </c>
    </row>
    <row r="470" spans="1:13">
      <c r="A470" s="268">
        <v>460</v>
      </c>
      <c r="B470" s="277" t="s">
        <v>190</v>
      </c>
      <c r="C470" s="277">
        <v>2361.85</v>
      </c>
      <c r="D470" s="279">
        <v>2367.7000000000003</v>
      </c>
      <c r="E470" s="279">
        <v>2346.3000000000006</v>
      </c>
      <c r="F470" s="279">
        <v>2330.7500000000005</v>
      </c>
      <c r="G470" s="279">
        <v>2309.3500000000008</v>
      </c>
      <c r="H470" s="279">
        <v>2383.2500000000005</v>
      </c>
      <c r="I470" s="279">
        <v>2404.65</v>
      </c>
      <c r="J470" s="279">
        <v>2420.2000000000003</v>
      </c>
      <c r="K470" s="277">
        <v>2389.1</v>
      </c>
      <c r="L470" s="277">
        <v>2352.15</v>
      </c>
      <c r="M470" s="277">
        <v>3.5529600000000001</v>
      </c>
    </row>
    <row r="471" spans="1:13">
      <c r="A471" s="268">
        <v>461</v>
      </c>
      <c r="B471" s="277" t="s">
        <v>191</v>
      </c>
      <c r="C471" s="277">
        <v>320.7</v>
      </c>
      <c r="D471" s="279">
        <v>321.41666666666669</v>
      </c>
      <c r="E471" s="279">
        <v>318.78333333333336</v>
      </c>
      <c r="F471" s="279">
        <v>316.86666666666667</v>
      </c>
      <c r="G471" s="279">
        <v>314.23333333333335</v>
      </c>
      <c r="H471" s="279">
        <v>323.33333333333337</v>
      </c>
      <c r="I471" s="279">
        <v>325.9666666666667</v>
      </c>
      <c r="J471" s="279">
        <v>327.88333333333338</v>
      </c>
      <c r="K471" s="277">
        <v>324.05</v>
      </c>
      <c r="L471" s="277">
        <v>319.5</v>
      </c>
      <c r="M471" s="277">
        <v>5.4414400000000001</v>
      </c>
    </row>
    <row r="472" spans="1:13">
      <c r="A472" s="268">
        <v>462</v>
      </c>
      <c r="B472" s="277" t="s">
        <v>550</v>
      </c>
      <c r="C472" s="277">
        <v>610.25</v>
      </c>
      <c r="D472" s="279">
        <v>612.25</v>
      </c>
      <c r="E472" s="279">
        <v>602.54999999999995</v>
      </c>
      <c r="F472" s="279">
        <v>594.84999999999991</v>
      </c>
      <c r="G472" s="279">
        <v>585.14999999999986</v>
      </c>
      <c r="H472" s="279">
        <v>619.95000000000005</v>
      </c>
      <c r="I472" s="279">
        <v>629.65000000000009</v>
      </c>
      <c r="J472" s="279">
        <v>637.35000000000014</v>
      </c>
      <c r="K472" s="277">
        <v>621.95000000000005</v>
      </c>
      <c r="L472" s="277">
        <v>604.54999999999995</v>
      </c>
      <c r="M472" s="277">
        <v>1.3192699999999999</v>
      </c>
    </row>
    <row r="473" spans="1:13">
      <c r="A473" s="268">
        <v>463</v>
      </c>
      <c r="B473" s="277" t="s">
        <v>551</v>
      </c>
      <c r="C473" s="277">
        <v>6.2</v>
      </c>
      <c r="D473" s="279">
        <v>6.1833333333333327</v>
      </c>
      <c r="E473" s="279">
        <v>6.1166666666666654</v>
      </c>
      <c r="F473" s="279">
        <v>6.0333333333333323</v>
      </c>
      <c r="G473" s="279">
        <v>5.966666666666665</v>
      </c>
      <c r="H473" s="279">
        <v>6.2666666666666657</v>
      </c>
      <c r="I473" s="279">
        <v>6.3333333333333339</v>
      </c>
      <c r="J473" s="279">
        <v>6.4166666666666661</v>
      </c>
      <c r="K473" s="277">
        <v>6.25</v>
      </c>
      <c r="L473" s="277">
        <v>6.1</v>
      </c>
      <c r="M473" s="277">
        <v>63.210380000000001</v>
      </c>
    </row>
    <row r="474" spans="1:13">
      <c r="A474" s="268">
        <v>464</v>
      </c>
      <c r="B474" s="277" t="s">
        <v>704</v>
      </c>
      <c r="C474" s="277">
        <v>64.849999999999994</v>
      </c>
      <c r="D474" s="279">
        <v>64.983333333333334</v>
      </c>
      <c r="E474" s="279">
        <v>64.366666666666674</v>
      </c>
      <c r="F474" s="279">
        <v>63.88333333333334</v>
      </c>
      <c r="G474" s="279">
        <v>63.26666666666668</v>
      </c>
      <c r="H474" s="279">
        <v>65.466666666666669</v>
      </c>
      <c r="I474" s="279">
        <v>66.083333333333314</v>
      </c>
      <c r="J474" s="279">
        <v>66.566666666666663</v>
      </c>
      <c r="K474" s="277">
        <v>65.599999999999994</v>
      </c>
      <c r="L474" s="277">
        <v>64.5</v>
      </c>
      <c r="M474" s="277">
        <v>0.58203000000000005</v>
      </c>
    </row>
    <row r="475" spans="1:13">
      <c r="A475" s="268">
        <v>465</v>
      </c>
      <c r="B475" s="277" t="s">
        <v>539</v>
      </c>
      <c r="C475" s="277">
        <v>5532.1</v>
      </c>
      <c r="D475" s="279">
        <v>5549.3833333333341</v>
      </c>
      <c r="E475" s="279">
        <v>5482.7166666666681</v>
      </c>
      <c r="F475" s="279">
        <v>5433.3333333333339</v>
      </c>
      <c r="G475" s="279">
        <v>5366.6666666666679</v>
      </c>
      <c r="H475" s="279">
        <v>5598.7666666666682</v>
      </c>
      <c r="I475" s="279">
        <v>5665.4333333333343</v>
      </c>
      <c r="J475" s="279">
        <v>5714.8166666666684</v>
      </c>
      <c r="K475" s="277">
        <v>5616.05</v>
      </c>
      <c r="L475" s="277">
        <v>5500</v>
      </c>
      <c r="M475" s="277">
        <v>2.879E-2</v>
      </c>
    </row>
    <row r="476" spans="1:13">
      <c r="A476" s="268">
        <v>466</v>
      </c>
      <c r="B476" s="245" t="s">
        <v>541</v>
      </c>
      <c r="C476" s="277">
        <v>39.049999999999997</v>
      </c>
      <c r="D476" s="279">
        <v>39.099999999999994</v>
      </c>
      <c r="E476" s="279">
        <v>37.54999999999999</v>
      </c>
      <c r="F476" s="279">
        <v>36.049999999999997</v>
      </c>
      <c r="G476" s="279">
        <v>34.499999999999993</v>
      </c>
      <c r="H476" s="279">
        <v>40.599999999999987</v>
      </c>
      <c r="I476" s="279">
        <v>42.15</v>
      </c>
      <c r="J476" s="279">
        <v>43.649999999999984</v>
      </c>
      <c r="K476" s="277">
        <v>40.65</v>
      </c>
      <c r="L476" s="277">
        <v>37.6</v>
      </c>
      <c r="M476" s="277">
        <v>361.21854000000002</v>
      </c>
    </row>
    <row r="477" spans="1:13">
      <c r="A477" s="268">
        <v>467</v>
      </c>
      <c r="B477" s="245" t="s">
        <v>192</v>
      </c>
      <c r="C477" s="277">
        <v>402.95</v>
      </c>
      <c r="D477" s="279">
        <v>404.9666666666667</v>
      </c>
      <c r="E477" s="279">
        <v>398.98333333333341</v>
      </c>
      <c r="F477" s="279">
        <v>395.01666666666671</v>
      </c>
      <c r="G477" s="279">
        <v>389.03333333333342</v>
      </c>
      <c r="H477" s="279">
        <v>408.93333333333339</v>
      </c>
      <c r="I477" s="279">
        <v>414.91666666666674</v>
      </c>
      <c r="J477" s="279">
        <v>418.88333333333338</v>
      </c>
      <c r="K477" s="277">
        <v>410.95</v>
      </c>
      <c r="L477" s="277">
        <v>401</v>
      </c>
      <c r="M477" s="277">
        <v>48.634880000000003</v>
      </c>
    </row>
    <row r="478" spans="1:13">
      <c r="A478" s="268">
        <v>468</v>
      </c>
      <c r="B478" s="245" t="s">
        <v>540</v>
      </c>
      <c r="C478" s="277">
        <v>201.4</v>
      </c>
      <c r="D478" s="279">
        <v>201.81666666666669</v>
      </c>
      <c r="E478" s="279">
        <v>199.68333333333339</v>
      </c>
      <c r="F478" s="279">
        <v>197.9666666666667</v>
      </c>
      <c r="G478" s="279">
        <v>195.8333333333334</v>
      </c>
      <c r="H478" s="279">
        <v>203.53333333333339</v>
      </c>
      <c r="I478" s="279">
        <v>205.66666666666666</v>
      </c>
      <c r="J478" s="279">
        <v>207.38333333333338</v>
      </c>
      <c r="K478" s="277">
        <v>203.95</v>
      </c>
      <c r="L478" s="277">
        <v>200.1</v>
      </c>
      <c r="M478" s="277">
        <v>0.40245999999999998</v>
      </c>
    </row>
    <row r="479" spans="1:13">
      <c r="A479" s="268">
        <v>469</v>
      </c>
      <c r="B479" s="245" t="s">
        <v>193</v>
      </c>
      <c r="C479" s="277">
        <v>984.5</v>
      </c>
      <c r="D479" s="279">
        <v>987.65</v>
      </c>
      <c r="E479" s="279">
        <v>977.9</v>
      </c>
      <c r="F479" s="279">
        <v>971.3</v>
      </c>
      <c r="G479" s="279">
        <v>961.55</v>
      </c>
      <c r="H479" s="279">
        <v>994.25</v>
      </c>
      <c r="I479" s="279">
        <v>1004</v>
      </c>
      <c r="J479" s="279">
        <v>1010.6</v>
      </c>
      <c r="K479" s="277">
        <v>997.4</v>
      </c>
      <c r="L479" s="277">
        <v>981.05</v>
      </c>
      <c r="M479" s="277">
        <v>2.7634699999999999</v>
      </c>
    </row>
    <row r="480" spans="1:13">
      <c r="A480" s="268">
        <v>470</v>
      </c>
      <c r="B480" s="245" t="s">
        <v>553</v>
      </c>
      <c r="C480" s="277">
        <v>14.5</v>
      </c>
      <c r="D480" s="279">
        <v>14.866666666666667</v>
      </c>
      <c r="E480" s="279">
        <v>13.933333333333334</v>
      </c>
      <c r="F480" s="279">
        <v>13.366666666666667</v>
      </c>
      <c r="G480" s="279">
        <v>12.433333333333334</v>
      </c>
      <c r="H480" s="279">
        <v>15.433333333333334</v>
      </c>
      <c r="I480" s="279">
        <v>16.366666666666667</v>
      </c>
      <c r="J480" s="279">
        <v>16.933333333333334</v>
      </c>
      <c r="K480" s="277">
        <v>15.8</v>
      </c>
      <c r="L480" s="277">
        <v>14.3</v>
      </c>
      <c r="M480" s="277">
        <v>123.13748</v>
      </c>
    </row>
    <row r="481" spans="1:13">
      <c r="A481" s="268">
        <v>471</v>
      </c>
      <c r="B481" s="245" t="s">
        <v>554</v>
      </c>
      <c r="C481" s="277">
        <v>266.8</v>
      </c>
      <c r="D481" s="279">
        <v>268.03333333333336</v>
      </c>
      <c r="E481" s="279">
        <v>263.76666666666671</v>
      </c>
      <c r="F481" s="279">
        <v>260.73333333333335</v>
      </c>
      <c r="G481" s="279">
        <v>256.4666666666667</v>
      </c>
      <c r="H481" s="279">
        <v>271.06666666666672</v>
      </c>
      <c r="I481" s="279">
        <v>275.33333333333337</v>
      </c>
      <c r="J481" s="279">
        <v>278.36666666666673</v>
      </c>
      <c r="K481" s="277">
        <v>272.3</v>
      </c>
      <c r="L481" s="277">
        <v>265</v>
      </c>
      <c r="M481" s="277">
        <v>2.22933</v>
      </c>
    </row>
    <row r="482" spans="1:13">
      <c r="A482" s="268">
        <v>472</v>
      </c>
      <c r="B482" s="245" t="s">
        <v>194</v>
      </c>
      <c r="C482" s="277">
        <v>250.7</v>
      </c>
      <c r="D482" s="279">
        <v>253.54999999999998</v>
      </c>
      <c r="E482" s="279">
        <v>246.74999999999994</v>
      </c>
      <c r="F482" s="277">
        <v>242.79999999999995</v>
      </c>
      <c r="G482" s="279">
        <v>235.99999999999991</v>
      </c>
      <c r="H482" s="279">
        <v>257.5</v>
      </c>
      <c r="I482" s="277">
        <v>264.29999999999995</v>
      </c>
      <c r="J482" s="279">
        <v>268.25</v>
      </c>
      <c r="K482" s="279">
        <v>260.35000000000002</v>
      </c>
      <c r="L482" s="277">
        <v>249.6</v>
      </c>
      <c r="M482" s="279">
        <v>40.111989999999999</v>
      </c>
    </row>
    <row r="483" spans="1:13">
      <c r="A483" s="268">
        <v>473</v>
      </c>
      <c r="B483" s="245" t="s">
        <v>195</v>
      </c>
      <c r="C483" s="277">
        <v>3863.3</v>
      </c>
      <c r="D483" s="279">
        <v>3889.4333333333329</v>
      </c>
      <c r="E483" s="279">
        <v>3823.8666666666659</v>
      </c>
      <c r="F483" s="277">
        <v>3784.4333333333329</v>
      </c>
      <c r="G483" s="279">
        <v>3718.8666666666659</v>
      </c>
      <c r="H483" s="279">
        <v>3928.8666666666659</v>
      </c>
      <c r="I483" s="277">
        <v>3994.4333333333325</v>
      </c>
      <c r="J483" s="279">
        <v>4033.8666666666659</v>
      </c>
      <c r="K483" s="279">
        <v>3955</v>
      </c>
      <c r="L483" s="277">
        <v>3850</v>
      </c>
      <c r="M483" s="279">
        <v>6.1420399999999997</v>
      </c>
    </row>
    <row r="484" spans="1:13">
      <c r="A484" s="268">
        <v>474</v>
      </c>
      <c r="B484" s="245" t="s">
        <v>196</v>
      </c>
      <c r="C484" s="245">
        <v>31.15</v>
      </c>
      <c r="D484" s="289">
        <v>31.333333333333332</v>
      </c>
      <c r="E484" s="289">
        <v>30.816666666666663</v>
      </c>
      <c r="F484" s="289">
        <v>30.483333333333331</v>
      </c>
      <c r="G484" s="289">
        <v>29.966666666666661</v>
      </c>
      <c r="H484" s="289">
        <v>31.666666666666664</v>
      </c>
      <c r="I484" s="289">
        <v>32.183333333333337</v>
      </c>
      <c r="J484" s="289">
        <v>32.516666666666666</v>
      </c>
      <c r="K484" s="289">
        <v>31.85</v>
      </c>
      <c r="L484" s="289">
        <v>31</v>
      </c>
      <c r="M484" s="289">
        <v>26.559470000000001</v>
      </c>
    </row>
    <row r="485" spans="1:13">
      <c r="A485" s="268">
        <v>475</v>
      </c>
      <c r="B485" s="245" t="s">
        <v>197</v>
      </c>
      <c r="C485" s="245">
        <v>458.4</v>
      </c>
      <c r="D485" s="289">
        <v>457.18333333333339</v>
      </c>
      <c r="E485" s="289">
        <v>451.56666666666678</v>
      </c>
      <c r="F485" s="289">
        <v>444.73333333333341</v>
      </c>
      <c r="G485" s="289">
        <v>439.11666666666679</v>
      </c>
      <c r="H485" s="289">
        <v>464.01666666666677</v>
      </c>
      <c r="I485" s="289">
        <v>469.63333333333333</v>
      </c>
      <c r="J485" s="289">
        <v>476.46666666666675</v>
      </c>
      <c r="K485" s="289">
        <v>462.8</v>
      </c>
      <c r="L485" s="289">
        <v>450.35</v>
      </c>
      <c r="M485" s="289">
        <v>61.541879999999999</v>
      </c>
    </row>
    <row r="486" spans="1:13">
      <c r="A486" s="268">
        <v>476</v>
      </c>
      <c r="B486" s="245" t="s">
        <v>560</v>
      </c>
      <c r="C486" s="289">
        <v>1325.9</v>
      </c>
      <c r="D486" s="289">
        <v>1323.9833333333333</v>
      </c>
      <c r="E486" s="289">
        <v>1317.9666666666667</v>
      </c>
      <c r="F486" s="289">
        <v>1310.0333333333333</v>
      </c>
      <c r="G486" s="289">
        <v>1304.0166666666667</v>
      </c>
      <c r="H486" s="289">
        <v>1331.9166666666667</v>
      </c>
      <c r="I486" s="289">
        <v>1337.9333333333336</v>
      </c>
      <c r="J486" s="289">
        <v>1345.8666666666668</v>
      </c>
      <c r="K486" s="289">
        <v>1330</v>
      </c>
      <c r="L486" s="289">
        <v>1316.05</v>
      </c>
      <c r="M486" s="289">
        <v>3.4369999999999998E-2</v>
      </c>
    </row>
    <row r="487" spans="1:13">
      <c r="A487" s="268">
        <v>477</v>
      </c>
      <c r="B487" s="245" t="s">
        <v>561</v>
      </c>
      <c r="C487" s="289">
        <v>27.5</v>
      </c>
      <c r="D487" s="289">
        <v>26.766666666666666</v>
      </c>
      <c r="E487" s="289">
        <v>26.033333333333331</v>
      </c>
      <c r="F487" s="289">
        <v>24.566666666666666</v>
      </c>
      <c r="G487" s="289">
        <v>23.833333333333332</v>
      </c>
      <c r="H487" s="289">
        <v>28.233333333333331</v>
      </c>
      <c r="I487" s="289">
        <v>28.966666666666665</v>
      </c>
      <c r="J487" s="289">
        <v>30.43333333333333</v>
      </c>
      <c r="K487" s="289">
        <v>27.5</v>
      </c>
      <c r="L487" s="289">
        <v>25.3</v>
      </c>
      <c r="M487" s="289">
        <v>47.549129999999998</v>
      </c>
    </row>
    <row r="488" spans="1:13">
      <c r="A488" s="268">
        <v>478</v>
      </c>
      <c r="B488" s="245" t="s">
        <v>285</v>
      </c>
      <c r="C488" s="289">
        <v>199.5</v>
      </c>
      <c r="D488" s="289">
        <v>200.33333333333334</v>
      </c>
      <c r="E488" s="289">
        <v>197.66666666666669</v>
      </c>
      <c r="F488" s="289">
        <v>195.83333333333334</v>
      </c>
      <c r="G488" s="289">
        <v>193.16666666666669</v>
      </c>
      <c r="H488" s="289">
        <v>202.16666666666669</v>
      </c>
      <c r="I488" s="289">
        <v>204.83333333333337</v>
      </c>
      <c r="J488" s="289">
        <v>206.66666666666669</v>
      </c>
      <c r="K488" s="289">
        <v>203</v>
      </c>
      <c r="L488" s="289">
        <v>198.5</v>
      </c>
      <c r="M488" s="289">
        <v>2.0536500000000002</v>
      </c>
    </row>
    <row r="489" spans="1:13">
      <c r="A489" s="268">
        <v>479</v>
      </c>
      <c r="B489" s="245" t="s">
        <v>563</v>
      </c>
      <c r="C489" s="289">
        <v>715.4</v>
      </c>
      <c r="D489" s="289">
        <v>717.08333333333337</v>
      </c>
      <c r="E489" s="289">
        <v>705.01666666666677</v>
      </c>
      <c r="F489" s="289">
        <v>694.63333333333344</v>
      </c>
      <c r="G489" s="289">
        <v>682.56666666666683</v>
      </c>
      <c r="H489" s="289">
        <v>727.4666666666667</v>
      </c>
      <c r="I489" s="289">
        <v>739.5333333333333</v>
      </c>
      <c r="J489" s="289">
        <v>749.91666666666663</v>
      </c>
      <c r="K489" s="289">
        <v>729.15</v>
      </c>
      <c r="L489" s="289">
        <v>706.7</v>
      </c>
      <c r="M489" s="289">
        <v>2.177</v>
      </c>
    </row>
    <row r="490" spans="1:13">
      <c r="A490" s="268">
        <v>480</v>
      </c>
      <c r="B490" s="245" t="s">
        <v>198</v>
      </c>
      <c r="C490" s="289">
        <v>110.8</v>
      </c>
      <c r="D490" s="289">
        <v>109.95</v>
      </c>
      <c r="E490" s="289">
        <v>108.5</v>
      </c>
      <c r="F490" s="289">
        <v>106.2</v>
      </c>
      <c r="G490" s="289">
        <v>104.75</v>
      </c>
      <c r="H490" s="289">
        <v>112.25</v>
      </c>
      <c r="I490" s="289">
        <v>113.70000000000002</v>
      </c>
      <c r="J490" s="289">
        <v>116</v>
      </c>
      <c r="K490" s="289">
        <v>111.4</v>
      </c>
      <c r="L490" s="289">
        <v>107.65</v>
      </c>
      <c r="M490" s="289">
        <v>205.67059</v>
      </c>
    </row>
    <row r="491" spans="1:13">
      <c r="A491" s="268">
        <v>481</v>
      </c>
      <c r="B491" s="245" t="s">
        <v>564</v>
      </c>
      <c r="C491" s="289">
        <v>1087.8499999999999</v>
      </c>
      <c r="D491" s="289">
        <v>1100.9333333333334</v>
      </c>
      <c r="E491" s="289">
        <v>1071.9166666666667</v>
      </c>
      <c r="F491" s="289">
        <v>1055.9833333333333</v>
      </c>
      <c r="G491" s="289">
        <v>1026.9666666666667</v>
      </c>
      <c r="H491" s="289">
        <v>1116.8666666666668</v>
      </c>
      <c r="I491" s="289">
        <v>1145.8833333333332</v>
      </c>
      <c r="J491" s="289">
        <v>1161.8166666666668</v>
      </c>
      <c r="K491" s="289">
        <v>1129.95</v>
      </c>
      <c r="L491" s="289">
        <v>1085</v>
      </c>
      <c r="M491" s="289">
        <v>1.8814500000000001</v>
      </c>
    </row>
    <row r="492" spans="1:13">
      <c r="A492" s="268">
        <v>482</v>
      </c>
      <c r="B492" s="245" t="s">
        <v>284</v>
      </c>
      <c r="C492" s="289">
        <v>173.25</v>
      </c>
      <c r="D492" s="289">
        <v>172.61666666666667</v>
      </c>
      <c r="E492" s="289">
        <v>170.63333333333335</v>
      </c>
      <c r="F492" s="289">
        <v>168.01666666666668</v>
      </c>
      <c r="G492" s="289">
        <v>166.03333333333336</v>
      </c>
      <c r="H492" s="289">
        <v>175.23333333333335</v>
      </c>
      <c r="I492" s="289">
        <v>177.2166666666667</v>
      </c>
      <c r="J492" s="289">
        <v>179.83333333333334</v>
      </c>
      <c r="K492" s="289">
        <v>174.6</v>
      </c>
      <c r="L492" s="289">
        <v>170</v>
      </c>
      <c r="M492" s="289">
        <v>5.8948400000000003</v>
      </c>
    </row>
    <row r="493" spans="1:13">
      <c r="A493" s="268">
        <v>483</v>
      </c>
      <c r="B493" s="245" t="s">
        <v>565</v>
      </c>
      <c r="C493" s="289">
        <v>987</v>
      </c>
      <c r="D493" s="289">
        <v>991.08333333333337</v>
      </c>
      <c r="E493" s="289">
        <v>972.16666666666674</v>
      </c>
      <c r="F493" s="289">
        <v>957.33333333333337</v>
      </c>
      <c r="G493" s="289">
        <v>938.41666666666674</v>
      </c>
      <c r="H493" s="289">
        <v>1005.9166666666667</v>
      </c>
      <c r="I493" s="289">
        <v>1024.8333333333335</v>
      </c>
      <c r="J493" s="289">
        <v>1039.6666666666667</v>
      </c>
      <c r="K493" s="289">
        <v>1010</v>
      </c>
      <c r="L493" s="289">
        <v>976.25</v>
      </c>
      <c r="M493" s="289">
        <v>1.1814100000000001</v>
      </c>
    </row>
    <row r="494" spans="1:13">
      <c r="A494" s="268">
        <v>484</v>
      </c>
      <c r="B494" s="245" t="s">
        <v>556</v>
      </c>
      <c r="C494" s="289">
        <v>284.55</v>
      </c>
      <c r="D494" s="289">
        <v>279.5</v>
      </c>
      <c r="E494" s="289">
        <v>272.60000000000002</v>
      </c>
      <c r="F494" s="289">
        <v>260.65000000000003</v>
      </c>
      <c r="G494" s="289">
        <v>253.75000000000006</v>
      </c>
      <c r="H494" s="289">
        <v>291.45</v>
      </c>
      <c r="I494" s="289">
        <v>298.34999999999997</v>
      </c>
      <c r="J494" s="289">
        <v>310.29999999999995</v>
      </c>
      <c r="K494" s="289">
        <v>286.39999999999998</v>
      </c>
      <c r="L494" s="289">
        <v>267.55</v>
      </c>
      <c r="M494" s="289">
        <v>29.982880000000002</v>
      </c>
    </row>
    <row r="495" spans="1:13">
      <c r="A495" s="268">
        <v>485</v>
      </c>
      <c r="B495" s="245" t="s">
        <v>555</v>
      </c>
      <c r="C495" s="289">
        <v>1798.95</v>
      </c>
      <c r="D495" s="289">
        <v>1806.9000000000003</v>
      </c>
      <c r="E495" s="289">
        <v>1780.9000000000005</v>
      </c>
      <c r="F495" s="289">
        <v>1762.8500000000001</v>
      </c>
      <c r="G495" s="289">
        <v>1736.8500000000004</v>
      </c>
      <c r="H495" s="289">
        <v>1824.9500000000007</v>
      </c>
      <c r="I495" s="289">
        <v>1850.9500000000003</v>
      </c>
      <c r="J495" s="289">
        <v>1869.0000000000009</v>
      </c>
      <c r="K495" s="289">
        <v>1832.9</v>
      </c>
      <c r="L495" s="289">
        <v>1788.85</v>
      </c>
      <c r="M495" s="289">
        <v>8.8099999999999998E-2</v>
      </c>
    </row>
    <row r="496" spans="1:13">
      <c r="A496" s="268">
        <v>486</v>
      </c>
      <c r="B496" s="245" t="s">
        <v>199</v>
      </c>
      <c r="C496" s="289">
        <v>596.95000000000005</v>
      </c>
      <c r="D496" s="289">
        <v>600.35</v>
      </c>
      <c r="E496" s="289">
        <v>591.20000000000005</v>
      </c>
      <c r="F496" s="289">
        <v>585.45000000000005</v>
      </c>
      <c r="G496" s="289">
        <v>576.30000000000007</v>
      </c>
      <c r="H496" s="289">
        <v>606.1</v>
      </c>
      <c r="I496" s="289">
        <v>615.24999999999989</v>
      </c>
      <c r="J496" s="289">
        <v>621</v>
      </c>
      <c r="K496" s="289">
        <v>609.5</v>
      </c>
      <c r="L496" s="289">
        <v>594.6</v>
      </c>
      <c r="M496" s="289">
        <v>28.67914</v>
      </c>
    </row>
    <row r="497" spans="1:13">
      <c r="A497" s="268">
        <v>487</v>
      </c>
      <c r="B497" s="245" t="s">
        <v>557</v>
      </c>
      <c r="C497" s="289">
        <v>155.1</v>
      </c>
      <c r="D497" s="289">
        <v>155.91666666666666</v>
      </c>
      <c r="E497" s="289">
        <v>154.08333333333331</v>
      </c>
      <c r="F497" s="289">
        <v>153.06666666666666</v>
      </c>
      <c r="G497" s="289">
        <v>151.23333333333332</v>
      </c>
      <c r="H497" s="289">
        <v>156.93333333333331</v>
      </c>
      <c r="I497" s="289">
        <v>158.76666666666662</v>
      </c>
      <c r="J497" s="289">
        <v>159.7833333333333</v>
      </c>
      <c r="K497" s="289">
        <v>157.75</v>
      </c>
      <c r="L497" s="289">
        <v>154.9</v>
      </c>
      <c r="M497" s="289">
        <v>0.51409000000000005</v>
      </c>
    </row>
    <row r="498" spans="1:13">
      <c r="A498" s="268">
        <v>488</v>
      </c>
      <c r="B498" s="245" t="s">
        <v>558</v>
      </c>
      <c r="C498" s="289">
        <v>3246.35</v>
      </c>
      <c r="D498" s="289">
        <v>3275.1666666666665</v>
      </c>
      <c r="E498" s="289">
        <v>3200.2833333333328</v>
      </c>
      <c r="F498" s="289">
        <v>3154.2166666666662</v>
      </c>
      <c r="G498" s="289">
        <v>3079.3333333333326</v>
      </c>
      <c r="H498" s="289">
        <v>3321.2333333333331</v>
      </c>
      <c r="I498" s="289">
        <v>3396.1166666666672</v>
      </c>
      <c r="J498" s="289">
        <v>3442.1833333333334</v>
      </c>
      <c r="K498" s="289">
        <v>3350.05</v>
      </c>
      <c r="L498" s="289">
        <v>3229.1</v>
      </c>
      <c r="M498" s="289">
        <v>0.25985999999999998</v>
      </c>
    </row>
    <row r="499" spans="1:13">
      <c r="A499" s="268">
        <v>489</v>
      </c>
      <c r="B499" s="245" t="s">
        <v>562</v>
      </c>
      <c r="C499" s="289">
        <v>633.75</v>
      </c>
      <c r="D499" s="289">
        <v>639.68333333333339</v>
      </c>
      <c r="E499" s="289">
        <v>626.41666666666674</v>
      </c>
      <c r="F499" s="289">
        <v>619.08333333333337</v>
      </c>
      <c r="G499" s="289">
        <v>605.81666666666672</v>
      </c>
      <c r="H499" s="289">
        <v>647.01666666666677</v>
      </c>
      <c r="I499" s="289">
        <v>660.28333333333342</v>
      </c>
      <c r="J499" s="289">
        <v>667.61666666666679</v>
      </c>
      <c r="K499" s="289">
        <v>652.95000000000005</v>
      </c>
      <c r="L499" s="289">
        <v>632.35</v>
      </c>
      <c r="M499" s="289">
        <v>0.17513999999999999</v>
      </c>
    </row>
    <row r="500" spans="1:13">
      <c r="A500" s="268">
        <v>490</v>
      </c>
      <c r="B500" s="245" t="s">
        <v>559</v>
      </c>
      <c r="C500" s="289">
        <v>119.15</v>
      </c>
      <c r="D500" s="289">
        <v>119.15000000000002</v>
      </c>
      <c r="E500" s="289">
        <v>119.15000000000003</v>
      </c>
      <c r="F500" s="289">
        <v>119.15000000000002</v>
      </c>
      <c r="G500" s="289">
        <v>119.15000000000003</v>
      </c>
      <c r="H500" s="289">
        <v>119.15000000000003</v>
      </c>
      <c r="I500" s="289">
        <v>119.15</v>
      </c>
      <c r="J500" s="289">
        <v>119.15000000000003</v>
      </c>
      <c r="K500" s="289">
        <v>119.15</v>
      </c>
      <c r="L500" s="289">
        <v>119.15</v>
      </c>
      <c r="M500" s="289">
        <v>2.4755799999999999</v>
      </c>
    </row>
    <row r="501" spans="1:13">
      <c r="A501" s="268">
        <v>491</v>
      </c>
      <c r="B501" s="245" t="s">
        <v>566</v>
      </c>
      <c r="C501" s="289">
        <v>6926.65</v>
      </c>
      <c r="D501" s="289">
        <v>6925.5333333333328</v>
      </c>
      <c r="E501" s="289">
        <v>6912.3166666666657</v>
      </c>
      <c r="F501" s="289">
        <v>6897.9833333333327</v>
      </c>
      <c r="G501" s="289">
        <v>6884.7666666666655</v>
      </c>
      <c r="H501" s="289">
        <v>6939.8666666666659</v>
      </c>
      <c r="I501" s="289">
        <v>6953.083333333333</v>
      </c>
      <c r="J501" s="289">
        <v>6967.4166666666661</v>
      </c>
      <c r="K501" s="289">
        <v>6938.75</v>
      </c>
      <c r="L501" s="289">
        <v>6911.2</v>
      </c>
      <c r="M501" s="289">
        <v>3.1730000000000001E-2</v>
      </c>
    </row>
    <row r="502" spans="1:13">
      <c r="A502" s="268">
        <v>492</v>
      </c>
      <c r="B502" s="245" t="s">
        <v>567</v>
      </c>
      <c r="C502" s="289">
        <v>81.349999999999994</v>
      </c>
      <c r="D502" s="289">
        <v>82.033333333333346</v>
      </c>
      <c r="E502" s="289">
        <v>80.116666666666688</v>
      </c>
      <c r="F502" s="289">
        <v>78.88333333333334</v>
      </c>
      <c r="G502" s="289">
        <v>76.966666666666683</v>
      </c>
      <c r="H502" s="289">
        <v>83.266666666666694</v>
      </c>
      <c r="I502" s="289">
        <v>85.183333333333351</v>
      </c>
      <c r="J502" s="289">
        <v>86.4166666666667</v>
      </c>
      <c r="K502" s="289">
        <v>83.95</v>
      </c>
      <c r="L502" s="289">
        <v>80.8</v>
      </c>
      <c r="M502" s="289">
        <v>5.6033499999999998</v>
      </c>
    </row>
    <row r="503" spans="1:13">
      <c r="A503" s="268">
        <v>493</v>
      </c>
      <c r="B503" s="245" t="s">
        <v>568</v>
      </c>
      <c r="C503" s="289">
        <v>31.45</v>
      </c>
      <c r="D503" s="289">
        <v>31.650000000000002</v>
      </c>
      <c r="E503" s="289">
        <v>31.1</v>
      </c>
      <c r="F503" s="289">
        <v>30.75</v>
      </c>
      <c r="G503" s="289">
        <v>30.2</v>
      </c>
      <c r="H503" s="289">
        <v>32</v>
      </c>
      <c r="I503" s="289">
        <v>32.550000000000011</v>
      </c>
      <c r="J503" s="289">
        <v>32.900000000000006</v>
      </c>
      <c r="K503" s="289">
        <v>32.200000000000003</v>
      </c>
      <c r="L503" s="289">
        <v>31.3</v>
      </c>
      <c r="M503" s="289">
        <v>6.3859700000000004</v>
      </c>
    </row>
    <row r="504" spans="1:13">
      <c r="A504" s="268">
        <v>494</v>
      </c>
      <c r="B504" s="245" t="s">
        <v>2852</v>
      </c>
      <c r="C504" s="289">
        <v>347.55</v>
      </c>
      <c r="D504" s="289">
        <v>345.5333333333333</v>
      </c>
      <c r="E504" s="289">
        <v>341.16666666666663</v>
      </c>
      <c r="F504" s="289">
        <v>334.7833333333333</v>
      </c>
      <c r="G504" s="289">
        <v>330.41666666666663</v>
      </c>
      <c r="H504" s="289">
        <v>351.91666666666663</v>
      </c>
      <c r="I504" s="289">
        <v>356.2833333333333</v>
      </c>
      <c r="J504" s="289">
        <v>362.66666666666663</v>
      </c>
      <c r="K504" s="289">
        <v>349.9</v>
      </c>
      <c r="L504" s="289">
        <v>339.15</v>
      </c>
      <c r="M504" s="289">
        <v>2.6813099999999999</v>
      </c>
    </row>
    <row r="505" spans="1:13">
      <c r="A505" s="268">
        <v>495</v>
      </c>
      <c r="B505" s="245" t="s">
        <v>569</v>
      </c>
      <c r="C505" s="289">
        <v>2265</v>
      </c>
      <c r="D505" s="289">
        <v>2267</v>
      </c>
      <c r="E505" s="289">
        <v>2248</v>
      </c>
      <c r="F505" s="289">
        <v>2231</v>
      </c>
      <c r="G505" s="289">
        <v>2212</v>
      </c>
      <c r="H505" s="289">
        <v>2284</v>
      </c>
      <c r="I505" s="289">
        <v>2303</v>
      </c>
      <c r="J505" s="289">
        <v>2320</v>
      </c>
      <c r="K505" s="289">
        <v>2286</v>
      </c>
      <c r="L505" s="289">
        <v>2250</v>
      </c>
      <c r="M505" s="289">
        <v>0.36176000000000003</v>
      </c>
    </row>
    <row r="506" spans="1:13">
      <c r="A506" s="268">
        <v>496</v>
      </c>
      <c r="B506" s="245" t="s">
        <v>200</v>
      </c>
      <c r="C506" s="289">
        <v>271.35000000000002</v>
      </c>
      <c r="D506" s="289">
        <v>274.11666666666667</v>
      </c>
      <c r="E506" s="289">
        <v>266.63333333333333</v>
      </c>
      <c r="F506" s="289">
        <v>261.91666666666663</v>
      </c>
      <c r="G506" s="289">
        <v>254.43333333333328</v>
      </c>
      <c r="H506" s="289">
        <v>278.83333333333337</v>
      </c>
      <c r="I506" s="289">
        <v>286.31666666666672</v>
      </c>
      <c r="J506" s="289">
        <v>291.03333333333342</v>
      </c>
      <c r="K506" s="289">
        <v>281.60000000000002</v>
      </c>
      <c r="L506" s="289">
        <v>269.39999999999998</v>
      </c>
      <c r="M506" s="289">
        <v>329.99594999999999</v>
      </c>
    </row>
    <row r="507" spans="1:13">
      <c r="A507" s="268">
        <v>497</v>
      </c>
      <c r="B507" s="245" t="s">
        <v>570</v>
      </c>
      <c r="C507" s="289">
        <v>260.8</v>
      </c>
      <c r="D507" s="289">
        <v>261.23333333333329</v>
      </c>
      <c r="E507" s="289">
        <v>254.46666666666658</v>
      </c>
      <c r="F507" s="289">
        <v>248.1333333333333</v>
      </c>
      <c r="G507" s="289">
        <v>241.36666666666659</v>
      </c>
      <c r="H507" s="289">
        <v>267.56666666666661</v>
      </c>
      <c r="I507" s="289">
        <v>274.33333333333337</v>
      </c>
      <c r="J507" s="289">
        <v>280.66666666666657</v>
      </c>
      <c r="K507" s="289">
        <v>268</v>
      </c>
      <c r="L507" s="289">
        <v>254.9</v>
      </c>
      <c r="M507" s="289">
        <v>11.407489999999999</v>
      </c>
    </row>
    <row r="508" spans="1:13">
      <c r="A508" s="268">
        <v>498</v>
      </c>
      <c r="B508" s="245" t="s">
        <v>201</v>
      </c>
      <c r="C508" s="289">
        <v>19.3</v>
      </c>
      <c r="D508" s="289">
        <v>19.183333333333334</v>
      </c>
      <c r="E508" s="289">
        <v>18.916666666666668</v>
      </c>
      <c r="F508" s="289">
        <v>18.533333333333335</v>
      </c>
      <c r="G508" s="289">
        <v>18.266666666666669</v>
      </c>
      <c r="H508" s="289">
        <v>19.566666666666666</v>
      </c>
      <c r="I508" s="289">
        <v>19.833333333333332</v>
      </c>
      <c r="J508" s="289">
        <v>20.216666666666665</v>
      </c>
      <c r="K508" s="289">
        <v>19.45</v>
      </c>
      <c r="L508" s="289">
        <v>18.8</v>
      </c>
      <c r="M508" s="289">
        <v>275.68130000000002</v>
      </c>
    </row>
    <row r="509" spans="1:13">
      <c r="A509" s="268">
        <v>499</v>
      </c>
      <c r="B509" s="245" t="s">
        <v>202</v>
      </c>
      <c r="C509" s="289">
        <v>153.75</v>
      </c>
      <c r="D509" s="289">
        <v>154</v>
      </c>
      <c r="E509" s="289">
        <v>151.75</v>
      </c>
      <c r="F509" s="289">
        <v>149.75</v>
      </c>
      <c r="G509" s="289">
        <v>147.5</v>
      </c>
      <c r="H509" s="289">
        <v>156</v>
      </c>
      <c r="I509" s="289">
        <v>158.25</v>
      </c>
      <c r="J509" s="289">
        <v>160.25</v>
      </c>
      <c r="K509" s="289">
        <v>156.25</v>
      </c>
      <c r="L509" s="289">
        <v>152</v>
      </c>
      <c r="M509" s="289">
        <v>219.68824000000001</v>
      </c>
    </row>
    <row r="510" spans="1:13">
      <c r="A510" s="268">
        <v>500</v>
      </c>
      <c r="B510" s="245" t="s">
        <v>571</v>
      </c>
      <c r="C510" s="289">
        <v>142.94999999999999</v>
      </c>
      <c r="D510" s="289">
        <v>143.16666666666666</v>
      </c>
      <c r="E510" s="289">
        <v>139.43333333333331</v>
      </c>
      <c r="F510" s="289">
        <v>135.91666666666666</v>
      </c>
      <c r="G510" s="289">
        <v>132.18333333333331</v>
      </c>
      <c r="H510" s="289">
        <v>146.68333333333331</v>
      </c>
      <c r="I510" s="289">
        <v>150.41666666666666</v>
      </c>
      <c r="J510" s="289">
        <v>153.93333333333331</v>
      </c>
      <c r="K510" s="289">
        <v>146.9</v>
      </c>
      <c r="L510" s="289">
        <v>139.65</v>
      </c>
      <c r="M510" s="289">
        <v>7.1001200000000004</v>
      </c>
    </row>
    <row r="511" spans="1:13">
      <c r="A511" s="268">
        <v>501</v>
      </c>
      <c r="B511" s="245" t="s">
        <v>572</v>
      </c>
      <c r="C511" s="289">
        <v>1486</v>
      </c>
      <c r="D511" s="289">
        <v>1475.05</v>
      </c>
      <c r="E511" s="289">
        <v>1445.1</v>
      </c>
      <c r="F511" s="289">
        <v>1404.2</v>
      </c>
      <c r="G511" s="289">
        <v>1374.25</v>
      </c>
      <c r="H511" s="289">
        <v>1515.9499999999998</v>
      </c>
      <c r="I511" s="289">
        <v>1545.9</v>
      </c>
      <c r="J511" s="289">
        <v>1586.7999999999997</v>
      </c>
      <c r="K511" s="289">
        <v>1505</v>
      </c>
      <c r="L511" s="289">
        <v>1434.15</v>
      </c>
      <c r="M511" s="289">
        <v>0.63832999999999995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27" sqref="H2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96"/>
      <c r="B5" s="596"/>
      <c r="C5" s="597"/>
      <c r="D5" s="597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98" t="s">
        <v>574</v>
      </c>
      <c r="C7" s="598"/>
      <c r="D7" s="262">
        <f>Main!B10</f>
        <v>44034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44033</v>
      </c>
      <c r="B10" s="267">
        <v>540697</v>
      </c>
      <c r="C10" s="268" t="s">
        <v>3752</v>
      </c>
      <c r="D10" s="268" t="s">
        <v>3788</v>
      </c>
      <c r="E10" s="268" t="s">
        <v>583</v>
      </c>
      <c r="F10" s="384">
        <v>100000</v>
      </c>
      <c r="G10" s="267">
        <v>5.57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44033</v>
      </c>
      <c r="B11" s="267">
        <v>540697</v>
      </c>
      <c r="C11" s="268" t="s">
        <v>3752</v>
      </c>
      <c r="D11" s="268" t="s">
        <v>3789</v>
      </c>
      <c r="E11" s="268" t="s">
        <v>584</v>
      </c>
      <c r="F11" s="384">
        <v>160832</v>
      </c>
      <c r="G11" s="267">
        <v>5.59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44033</v>
      </c>
      <c r="B12" s="267">
        <v>540697</v>
      </c>
      <c r="C12" s="268" t="s">
        <v>3752</v>
      </c>
      <c r="D12" s="268" t="s">
        <v>3753</v>
      </c>
      <c r="E12" s="268" t="s">
        <v>584</v>
      </c>
      <c r="F12" s="384">
        <v>100000</v>
      </c>
      <c r="G12" s="267">
        <v>5.59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44033</v>
      </c>
      <c r="B13" s="267">
        <v>540697</v>
      </c>
      <c r="C13" s="268" t="s">
        <v>3752</v>
      </c>
      <c r="D13" s="268" t="s">
        <v>3804</v>
      </c>
      <c r="E13" s="268" t="s">
        <v>583</v>
      </c>
      <c r="F13" s="384">
        <v>70000</v>
      </c>
      <c r="G13" s="267">
        <v>5.68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44033</v>
      </c>
      <c r="B14" s="267">
        <v>540697</v>
      </c>
      <c r="C14" s="268" t="s">
        <v>3752</v>
      </c>
      <c r="D14" s="268" t="s">
        <v>3754</v>
      </c>
      <c r="E14" s="268" t="s">
        <v>583</v>
      </c>
      <c r="F14" s="384">
        <v>198382</v>
      </c>
      <c r="G14" s="267">
        <v>5.61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44033</v>
      </c>
      <c r="B15" s="267">
        <v>540697</v>
      </c>
      <c r="C15" s="268" t="s">
        <v>3752</v>
      </c>
      <c r="D15" s="268" t="s">
        <v>3754</v>
      </c>
      <c r="E15" s="268" t="s">
        <v>584</v>
      </c>
      <c r="F15" s="384">
        <v>439111</v>
      </c>
      <c r="G15" s="267">
        <v>5.64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44033</v>
      </c>
      <c r="B16" s="267">
        <v>540024</v>
      </c>
      <c r="C16" s="268" t="s">
        <v>3755</v>
      </c>
      <c r="D16" s="268" t="s">
        <v>3805</v>
      </c>
      <c r="E16" s="268" t="s">
        <v>583</v>
      </c>
      <c r="F16" s="384">
        <v>60251</v>
      </c>
      <c r="G16" s="267">
        <v>8.9600000000000009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44033</v>
      </c>
      <c r="B17" s="267">
        <v>513375</v>
      </c>
      <c r="C17" s="268" t="s">
        <v>335</v>
      </c>
      <c r="D17" s="268" t="s">
        <v>3806</v>
      </c>
      <c r="E17" s="268" t="s">
        <v>583</v>
      </c>
      <c r="F17" s="384">
        <v>1162548</v>
      </c>
      <c r="G17" s="267">
        <v>235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44033</v>
      </c>
      <c r="B18" s="267">
        <v>513375</v>
      </c>
      <c r="C18" s="268" t="s">
        <v>335</v>
      </c>
      <c r="D18" s="268" t="s">
        <v>3807</v>
      </c>
      <c r="E18" s="268" t="s">
        <v>584</v>
      </c>
      <c r="F18" s="384">
        <v>3500000</v>
      </c>
      <c r="G18" s="267">
        <v>235.19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44033</v>
      </c>
      <c r="B19" s="267">
        <v>542918</v>
      </c>
      <c r="C19" s="268" t="s">
        <v>3808</v>
      </c>
      <c r="D19" s="268" t="s">
        <v>3809</v>
      </c>
      <c r="E19" s="268" t="s">
        <v>583</v>
      </c>
      <c r="F19" s="384">
        <v>60000</v>
      </c>
      <c r="G19" s="267">
        <v>28.12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44033</v>
      </c>
      <c r="B20" s="267">
        <v>542918</v>
      </c>
      <c r="C20" s="268" t="s">
        <v>3808</v>
      </c>
      <c r="D20" s="268" t="s">
        <v>3810</v>
      </c>
      <c r="E20" s="268" t="s">
        <v>584</v>
      </c>
      <c r="F20" s="384">
        <v>42000</v>
      </c>
      <c r="G20" s="267">
        <v>28.11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44033</v>
      </c>
      <c r="B21" s="267">
        <v>541627</v>
      </c>
      <c r="C21" s="268" t="s">
        <v>3811</v>
      </c>
      <c r="D21" s="268" t="s">
        <v>3812</v>
      </c>
      <c r="E21" s="268" t="s">
        <v>584</v>
      </c>
      <c r="F21" s="384">
        <v>26215</v>
      </c>
      <c r="G21" s="267">
        <v>12.85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44033</v>
      </c>
      <c r="B22" s="267">
        <v>542771</v>
      </c>
      <c r="C22" s="268" t="s">
        <v>3790</v>
      </c>
      <c r="D22" s="268" t="s">
        <v>3813</v>
      </c>
      <c r="E22" s="268" t="s">
        <v>584</v>
      </c>
      <c r="F22" s="384">
        <v>42000</v>
      </c>
      <c r="G22" s="267">
        <v>3.86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44033</v>
      </c>
      <c r="B23" s="267">
        <v>542725</v>
      </c>
      <c r="C23" s="268" t="s">
        <v>3814</v>
      </c>
      <c r="D23" s="268" t="s">
        <v>3815</v>
      </c>
      <c r="E23" s="268" t="s">
        <v>583</v>
      </c>
      <c r="F23" s="384">
        <v>78000</v>
      </c>
      <c r="G23" s="267">
        <v>30.58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44033</v>
      </c>
      <c r="B24" s="267">
        <v>542725</v>
      </c>
      <c r="C24" s="268" t="s">
        <v>3814</v>
      </c>
      <c r="D24" s="268" t="s">
        <v>3816</v>
      </c>
      <c r="E24" s="268" t="s">
        <v>583</v>
      </c>
      <c r="F24" s="384">
        <v>6000</v>
      </c>
      <c r="G24" s="267">
        <v>30.5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44033</v>
      </c>
      <c r="B25" s="267">
        <v>542725</v>
      </c>
      <c r="C25" s="268" t="s">
        <v>3814</v>
      </c>
      <c r="D25" s="268" t="s">
        <v>3816</v>
      </c>
      <c r="E25" s="268" t="s">
        <v>584</v>
      </c>
      <c r="F25" s="384">
        <v>66000</v>
      </c>
      <c r="G25" s="267">
        <v>30.58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44033</v>
      </c>
      <c r="B26" s="267" t="s">
        <v>1264</v>
      </c>
      <c r="C26" s="268" t="s">
        <v>3817</v>
      </c>
      <c r="D26" s="268" t="s">
        <v>3818</v>
      </c>
      <c r="E26" s="268" t="s">
        <v>583</v>
      </c>
      <c r="F26" s="384">
        <v>230000</v>
      </c>
      <c r="G26" s="267">
        <v>523.04999999999995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44033</v>
      </c>
      <c r="B27" s="267" t="s">
        <v>387</v>
      </c>
      <c r="C27" s="268" t="s">
        <v>3819</v>
      </c>
      <c r="D27" s="268" t="s">
        <v>3820</v>
      </c>
      <c r="E27" s="268" t="s">
        <v>583</v>
      </c>
      <c r="F27" s="384">
        <v>3586705</v>
      </c>
      <c r="G27" s="267">
        <v>42.59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44033</v>
      </c>
      <c r="B28" s="267" t="s">
        <v>387</v>
      </c>
      <c r="C28" s="268" t="s">
        <v>3819</v>
      </c>
      <c r="D28" s="268" t="s">
        <v>3756</v>
      </c>
      <c r="E28" s="268" t="s">
        <v>583</v>
      </c>
      <c r="F28" s="384">
        <v>2662394</v>
      </c>
      <c r="G28" s="267">
        <v>42.74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44033</v>
      </c>
      <c r="B29" s="267" t="s">
        <v>117</v>
      </c>
      <c r="C29" s="268" t="s">
        <v>3821</v>
      </c>
      <c r="D29" s="268" t="s">
        <v>3822</v>
      </c>
      <c r="E29" s="268" t="s">
        <v>583</v>
      </c>
      <c r="F29" s="384">
        <v>2455150</v>
      </c>
      <c r="G29" s="267">
        <v>228.27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44033</v>
      </c>
      <c r="B30" s="267" t="s">
        <v>1602</v>
      </c>
      <c r="C30" s="268" t="s">
        <v>3823</v>
      </c>
      <c r="D30" s="268" t="s">
        <v>3756</v>
      </c>
      <c r="E30" s="268" t="s">
        <v>583</v>
      </c>
      <c r="F30" s="384">
        <v>1627071</v>
      </c>
      <c r="G30" s="267">
        <v>42.5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44033</v>
      </c>
      <c r="B31" s="267" t="s">
        <v>509</v>
      </c>
      <c r="C31" s="268" t="s">
        <v>3774</v>
      </c>
      <c r="D31" s="268" t="s">
        <v>3756</v>
      </c>
      <c r="E31" s="268" t="s">
        <v>583</v>
      </c>
      <c r="F31" s="384">
        <v>1584468</v>
      </c>
      <c r="G31" s="267">
        <v>77.290000000000006</v>
      </c>
      <c r="H31" s="345" t="s">
        <v>2953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44033</v>
      </c>
      <c r="B32" s="267" t="s">
        <v>509</v>
      </c>
      <c r="C32" s="268" t="s">
        <v>3774</v>
      </c>
      <c r="D32" s="268" t="s">
        <v>3824</v>
      </c>
      <c r="E32" s="268" t="s">
        <v>583</v>
      </c>
      <c r="F32" s="384">
        <v>1071734</v>
      </c>
      <c r="G32" s="267">
        <v>77.040000000000006</v>
      </c>
      <c r="H32" s="345" t="s">
        <v>2953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44033</v>
      </c>
      <c r="B33" s="267" t="s">
        <v>3825</v>
      </c>
      <c r="C33" s="268" t="s">
        <v>3826</v>
      </c>
      <c r="D33" s="268" t="s">
        <v>3827</v>
      </c>
      <c r="E33" s="268" t="s">
        <v>583</v>
      </c>
      <c r="F33" s="384">
        <v>147000</v>
      </c>
      <c r="G33" s="267">
        <v>107.73</v>
      </c>
      <c r="H33" s="345" t="s">
        <v>2953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44033</v>
      </c>
      <c r="B34" s="267" t="s">
        <v>2735</v>
      </c>
      <c r="C34" s="268" t="s">
        <v>3828</v>
      </c>
      <c r="D34" s="268" t="s">
        <v>3829</v>
      </c>
      <c r="E34" s="268" t="s">
        <v>583</v>
      </c>
      <c r="F34" s="384">
        <v>3500000</v>
      </c>
      <c r="G34" s="267">
        <v>6.25</v>
      </c>
      <c r="H34" s="345" t="s">
        <v>2953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44033</v>
      </c>
      <c r="B35" s="267" t="s">
        <v>2735</v>
      </c>
      <c r="C35" s="268" t="s">
        <v>3828</v>
      </c>
      <c r="D35" s="268" t="s">
        <v>3830</v>
      </c>
      <c r="E35" s="268" t="s">
        <v>583</v>
      </c>
      <c r="F35" s="384">
        <v>1500000</v>
      </c>
      <c r="G35" s="267">
        <v>6.25</v>
      </c>
      <c r="H35" s="345" t="s">
        <v>2953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44033</v>
      </c>
      <c r="B36" s="267" t="s">
        <v>387</v>
      </c>
      <c r="C36" s="268" t="s">
        <v>3819</v>
      </c>
      <c r="D36" s="268" t="s">
        <v>3820</v>
      </c>
      <c r="E36" s="268" t="s">
        <v>584</v>
      </c>
      <c r="F36" s="384">
        <v>3563705</v>
      </c>
      <c r="G36" s="267">
        <v>42.7</v>
      </c>
      <c r="H36" s="345" t="s">
        <v>2953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44033</v>
      </c>
      <c r="B37" s="267" t="s">
        <v>387</v>
      </c>
      <c r="C37" s="268" t="s">
        <v>3819</v>
      </c>
      <c r="D37" s="268" t="s">
        <v>3756</v>
      </c>
      <c r="E37" s="268" t="s">
        <v>584</v>
      </c>
      <c r="F37" s="384">
        <v>2662394</v>
      </c>
      <c r="G37" s="267">
        <v>42.56</v>
      </c>
      <c r="H37" s="345" t="s">
        <v>2953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44033</v>
      </c>
      <c r="B38" s="267" t="s">
        <v>117</v>
      </c>
      <c r="C38" s="268" t="s">
        <v>3821</v>
      </c>
      <c r="D38" s="268" t="s">
        <v>3822</v>
      </c>
      <c r="E38" s="268" t="s">
        <v>584</v>
      </c>
      <c r="F38" s="384">
        <v>2430226</v>
      </c>
      <c r="G38" s="267">
        <v>229.06</v>
      </c>
      <c r="H38" s="345" t="s">
        <v>2953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44033</v>
      </c>
      <c r="B39" s="267" t="s">
        <v>1602</v>
      </c>
      <c r="C39" s="268" t="s">
        <v>3823</v>
      </c>
      <c r="D39" s="268" t="s">
        <v>3756</v>
      </c>
      <c r="E39" s="268" t="s">
        <v>584</v>
      </c>
      <c r="F39" s="384">
        <v>1627071</v>
      </c>
      <c r="G39" s="267">
        <v>42.4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44033</v>
      </c>
      <c r="B40" s="267" t="s">
        <v>3791</v>
      </c>
      <c r="C40" s="268" t="s">
        <v>3792</v>
      </c>
      <c r="D40" s="268" t="s">
        <v>3793</v>
      </c>
      <c r="E40" s="268" t="s">
        <v>584</v>
      </c>
      <c r="F40" s="384">
        <v>36227</v>
      </c>
      <c r="G40" s="267">
        <v>221.16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44033</v>
      </c>
      <c r="B41" s="267" t="s">
        <v>3791</v>
      </c>
      <c r="C41" s="268" t="s">
        <v>3792</v>
      </c>
      <c r="D41" s="268" t="s">
        <v>3831</v>
      </c>
      <c r="E41" s="268" t="s">
        <v>584</v>
      </c>
      <c r="F41" s="384">
        <v>20445</v>
      </c>
      <c r="G41" s="267">
        <v>220.13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44033</v>
      </c>
      <c r="B42" s="267" t="s">
        <v>509</v>
      </c>
      <c r="C42" s="268" t="s">
        <v>3774</v>
      </c>
      <c r="D42" s="268" t="s">
        <v>3756</v>
      </c>
      <c r="E42" s="268" t="s">
        <v>584</v>
      </c>
      <c r="F42" s="384">
        <v>1584468</v>
      </c>
      <c r="G42" s="267">
        <v>77.13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44033</v>
      </c>
      <c r="B43" s="267" t="s">
        <v>509</v>
      </c>
      <c r="C43" s="268" t="s">
        <v>3774</v>
      </c>
      <c r="D43" s="268" t="s">
        <v>3824</v>
      </c>
      <c r="E43" s="268" t="s">
        <v>584</v>
      </c>
      <c r="F43" s="384">
        <v>1071734</v>
      </c>
      <c r="G43" s="267">
        <v>77.2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44033</v>
      </c>
      <c r="B44" s="267" t="s">
        <v>2735</v>
      </c>
      <c r="C44" s="268" t="s">
        <v>3828</v>
      </c>
      <c r="D44" s="268" t="s">
        <v>3832</v>
      </c>
      <c r="E44" s="268" t="s">
        <v>584</v>
      </c>
      <c r="F44" s="384">
        <v>8850309</v>
      </c>
      <c r="G44" s="267">
        <v>6.27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B45" s="267"/>
      <c r="C45" s="268"/>
      <c r="D45" s="268"/>
      <c r="E45" s="268"/>
      <c r="F45" s="384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B46" s="267"/>
      <c r="C46" s="268"/>
      <c r="D46" s="268"/>
      <c r="E46" s="268"/>
      <c r="F46" s="384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B47" s="267"/>
      <c r="C47" s="268"/>
      <c r="D47" s="268"/>
      <c r="E47" s="268"/>
      <c r="F47" s="384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B48" s="267"/>
      <c r="C48" s="268"/>
      <c r="D48" s="268"/>
      <c r="E48" s="268"/>
      <c r="F48" s="384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4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4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4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4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4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4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4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4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4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4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4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4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4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4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4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4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4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4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4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4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4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4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4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4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4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4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4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4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4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4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4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4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4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4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4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4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4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4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4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4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4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4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4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4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4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4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4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4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4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4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4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4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4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4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5"/>
  <sheetViews>
    <sheetView topLeftCell="A4" zoomScale="76" zoomScaleNormal="85" workbookViewId="0">
      <selection activeCell="G34" sqref="G3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3720</v>
      </c>
      <c r="M9" s="63" t="s">
        <v>3705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92">
        <v>9900</v>
      </c>
      <c r="G10" s="493">
        <v>9400</v>
      </c>
      <c r="H10" s="492">
        <v>10440</v>
      </c>
      <c r="I10" s="494" t="s">
        <v>3631</v>
      </c>
      <c r="J10" s="479" t="s">
        <v>3692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92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1" si="1">(F11*-0.8)/100</f>
        <v>-1.8320000000000001</v>
      </c>
      <c r="M11" s="486">
        <f t="shared" ref="M11:M31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92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71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92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71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3679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92">
        <v>863</v>
      </c>
      <c r="G18" s="493">
        <v>815</v>
      </c>
      <c r="H18" s="492">
        <v>898.5</v>
      </c>
      <c r="I18" s="494" t="s">
        <v>3642</v>
      </c>
      <c r="J18" s="479" t="s">
        <v>3693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3743</v>
      </c>
      <c r="K22" s="479">
        <f t="shared" ref="K22:K23" si="10">H22-F22</f>
        <v>940</v>
      </c>
      <c r="L22" s="519">
        <f t="shared" ref="L22:L23" si="11">(F22*-0.8)/100</f>
        <v>-134.28</v>
      </c>
      <c r="M22" s="486">
        <f t="shared" ref="M22:M23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450">
        <v>14</v>
      </c>
      <c r="B23" s="451">
        <v>44018</v>
      </c>
      <c r="C23" s="452"/>
      <c r="D23" s="453" t="s">
        <v>76</v>
      </c>
      <c r="E23" s="454" t="s">
        <v>601</v>
      </c>
      <c r="F23" s="455">
        <v>366.5</v>
      </c>
      <c r="G23" s="454">
        <v>344</v>
      </c>
      <c r="H23" s="454">
        <v>383</v>
      </c>
      <c r="I23" s="456" t="s">
        <v>3636</v>
      </c>
      <c r="J23" s="457" t="s">
        <v>3794</v>
      </c>
      <c r="K23" s="457">
        <f t="shared" si="10"/>
        <v>16.5</v>
      </c>
      <c r="L23" s="546">
        <f t="shared" si="11"/>
        <v>-2.9319999999999999</v>
      </c>
      <c r="M23" s="458">
        <f t="shared" si="12"/>
        <v>3.7020463847203276E-2</v>
      </c>
      <c r="N23" s="459" t="s">
        <v>600</v>
      </c>
      <c r="O23" s="460">
        <v>44032</v>
      </c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3672</v>
      </c>
      <c r="J24" s="457" t="s">
        <v>3680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3673</v>
      </c>
      <c r="J25" s="457" t="s">
        <v>3683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3674</v>
      </c>
      <c r="J26" s="457" t="s">
        <v>3731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3684</v>
      </c>
      <c r="G27" s="443">
        <v>880</v>
      </c>
      <c r="H27" s="429"/>
      <c r="I27" s="414" t="s">
        <v>3685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71">
        <v>99</v>
      </c>
      <c r="G28" s="472">
        <v>92</v>
      </c>
      <c r="H28" s="471">
        <v>92</v>
      </c>
      <c r="I28" s="473" t="s">
        <v>3686</v>
      </c>
      <c r="J28" s="447" t="s">
        <v>3729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3687</v>
      </c>
      <c r="J29" s="481" t="s">
        <v>3721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3688</v>
      </c>
      <c r="J30" s="481" t="s">
        <v>3694</v>
      </c>
      <c r="K30" s="479">
        <f t="shared" ref="K30:K31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450">
        <v>22</v>
      </c>
      <c r="B31" s="451">
        <v>44020</v>
      </c>
      <c r="C31" s="452"/>
      <c r="D31" s="453" t="s">
        <v>533</v>
      </c>
      <c r="E31" s="454" t="s">
        <v>601</v>
      </c>
      <c r="F31" s="455">
        <v>1135</v>
      </c>
      <c r="G31" s="454">
        <v>1065</v>
      </c>
      <c r="H31" s="454">
        <v>1187.5</v>
      </c>
      <c r="I31" s="456" t="s">
        <v>3690</v>
      </c>
      <c r="J31" s="457" t="s">
        <v>3760</v>
      </c>
      <c r="K31" s="457">
        <f t="shared" si="21"/>
        <v>52.5</v>
      </c>
      <c r="L31" s="546">
        <f t="shared" si="1"/>
        <v>-9.08</v>
      </c>
      <c r="M31" s="458">
        <f t="shared" si="2"/>
        <v>3.8255506607929514E-2</v>
      </c>
      <c r="N31" s="459" t="s">
        <v>600</v>
      </c>
      <c r="O31" s="460">
        <v>44029</v>
      </c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3700</v>
      </c>
      <c r="F32" s="493">
        <v>19500</v>
      </c>
      <c r="G32" s="494">
        <v>20650</v>
      </c>
      <c r="H32" s="494">
        <v>18550</v>
      </c>
      <c r="I32" s="489" t="s">
        <v>3701</v>
      </c>
      <c r="J32" s="481" t="s">
        <v>3730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3704</v>
      </c>
      <c r="E33" s="429" t="s">
        <v>601</v>
      </c>
      <c r="F33" s="429" t="s">
        <v>3702</v>
      </c>
      <c r="G33" s="443">
        <v>370</v>
      </c>
      <c r="H33" s="429"/>
      <c r="I33" s="414" t="s">
        <v>3703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7" t="s">
        <v>3751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3725</v>
      </c>
      <c r="J35" s="457" t="s">
        <v>3732</v>
      </c>
      <c r="K35" s="457">
        <f t="shared" ref="K35:K36" si="26">H35-F35</f>
        <v>3.5</v>
      </c>
      <c r="L35" s="546">
        <f t="shared" ref="L35:L36" si="27">(F35*-0.8)/100</f>
        <v>-0.56400000000000006</v>
      </c>
      <c r="M35" s="458">
        <f t="shared" ref="M35:M36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489">
        <v>27</v>
      </c>
      <c r="B36" s="481">
        <v>44027</v>
      </c>
      <c r="C36" s="491"/>
      <c r="D36" s="491" t="s">
        <v>237</v>
      </c>
      <c r="E36" s="492" t="s">
        <v>601</v>
      </c>
      <c r="F36" s="493">
        <v>239</v>
      </c>
      <c r="G36" s="492">
        <v>224</v>
      </c>
      <c r="H36" s="494">
        <v>253.5</v>
      </c>
      <c r="I36" s="489" t="s">
        <v>3742</v>
      </c>
      <c r="J36" s="481" t="s">
        <v>3775</v>
      </c>
      <c r="K36" s="479">
        <f t="shared" si="26"/>
        <v>14.5</v>
      </c>
      <c r="L36" s="545">
        <f t="shared" si="27"/>
        <v>-1.9120000000000001</v>
      </c>
      <c r="M36" s="486">
        <f t="shared" si="28"/>
        <v>5.2669456066945605E-2</v>
      </c>
      <c r="N36" s="492" t="s">
        <v>600</v>
      </c>
      <c r="O36" s="488">
        <v>44032</v>
      </c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489">
        <v>28</v>
      </c>
      <c r="B37" s="481">
        <v>44028</v>
      </c>
      <c r="C37" s="490"/>
      <c r="D37" s="491" t="s">
        <v>338</v>
      </c>
      <c r="E37" s="492" t="s">
        <v>601</v>
      </c>
      <c r="F37" s="484">
        <v>289</v>
      </c>
      <c r="G37" s="492">
        <v>272</v>
      </c>
      <c r="H37" s="494">
        <v>305</v>
      </c>
      <c r="I37" s="494" t="s">
        <v>3744</v>
      </c>
      <c r="J37" s="479" t="s">
        <v>3777</v>
      </c>
      <c r="K37" s="479">
        <f t="shared" ref="K37" si="29">H37-F37</f>
        <v>16</v>
      </c>
      <c r="L37" s="548">
        <f t="shared" ref="L37" si="30">(F37*-0.8)/100</f>
        <v>-2.3120000000000003</v>
      </c>
      <c r="M37" s="486">
        <f t="shared" ref="M37" si="31">(K37+L37)/F37</f>
        <v>4.7363321799307953E-2</v>
      </c>
      <c r="N37" s="487" t="s">
        <v>600</v>
      </c>
      <c r="O37" s="488">
        <v>44032</v>
      </c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434" customFormat="1" ht="14.25">
      <c r="A38" s="386">
        <v>29</v>
      </c>
      <c r="B38" s="411">
        <v>44029</v>
      </c>
      <c r="C38" s="427"/>
      <c r="D38" s="513" t="s">
        <v>60</v>
      </c>
      <c r="E38" s="429" t="s">
        <v>601</v>
      </c>
      <c r="F38" s="429" t="s">
        <v>3773</v>
      </c>
      <c r="G38" s="443">
        <v>1190</v>
      </c>
      <c r="H38" s="429"/>
      <c r="I38" s="414" t="s">
        <v>3772</v>
      </c>
      <c r="J38" s="430" t="s">
        <v>602</v>
      </c>
      <c r="K38" s="430"/>
      <c r="L38" s="431"/>
      <c r="M38" s="430"/>
      <c r="N38" s="432"/>
      <c r="O38" s="433"/>
      <c r="Q38" s="435"/>
      <c r="R38" s="436" t="s">
        <v>3187</v>
      </c>
      <c r="S38" s="435"/>
      <c r="T38" s="435"/>
      <c r="U38" s="435"/>
      <c r="V38" s="435"/>
      <c r="W38" s="435"/>
      <c r="X38" s="435"/>
      <c r="Y38" s="435"/>
      <c r="Z38" s="435"/>
      <c r="AA38" s="435"/>
      <c r="AB38" s="435"/>
    </row>
    <row r="39" spans="1:38" s="434" customFormat="1" ht="14.25">
      <c r="A39" s="386">
        <v>30</v>
      </c>
      <c r="B39" s="411">
        <v>44033</v>
      </c>
      <c r="C39" s="427"/>
      <c r="D39" s="513" t="s">
        <v>313</v>
      </c>
      <c r="E39" s="429" t="s">
        <v>601</v>
      </c>
      <c r="F39" s="429" t="s">
        <v>3795</v>
      </c>
      <c r="G39" s="443">
        <v>613</v>
      </c>
      <c r="H39" s="429"/>
      <c r="I39" s="414" t="s">
        <v>3796</v>
      </c>
      <c r="J39" s="430" t="s">
        <v>602</v>
      </c>
      <c r="K39" s="430"/>
      <c r="L39" s="431"/>
      <c r="M39" s="430"/>
      <c r="N39" s="432"/>
      <c r="O39" s="433"/>
      <c r="Q39" s="435"/>
      <c r="R39" s="436" t="s">
        <v>3187</v>
      </c>
      <c r="S39" s="435"/>
      <c r="T39" s="435"/>
      <c r="U39" s="435"/>
      <c r="V39" s="435"/>
      <c r="W39" s="435"/>
      <c r="X39" s="435"/>
      <c r="Y39" s="435"/>
      <c r="Z39" s="435"/>
      <c r="AA39" s="435"/>
      <c r="AB39" s="435"/>
    </row>
    <row r="40" spans="1:38" s="434" customFormat="1" ht="14.25">
      <c r="A40" s="386"/>
      <c r="B40" s="411"/>
      <c r="C40" s="427"/>
      <c r="D40" s="513"/>
      <c r="E40" s="429"/>
      <c r="F40" s="429"/>
      <c r="G40" s="443"/>
      <c r="H40" s="429"/>
      <c r="I40" s="414"/>
      <c r="J40" s="430"/>
      <c r="K40" s="430"/>
      <c r="L40" s="431"/>
      <c r="M40" s="430"/>
      <c r="N40" s="432"/>
      <c r="O40" s="433"/>
      <c r="Q40" s="435"/>
      <c r="R40" s="436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</row>
    <row r="41" spans="1:38" s="434" customFormat="1" ht="14.25">
      <c r="A41" s="386"/>
      <c r="B41" s="411"/>
      <c r="C41" s="427"/>
      <c r="D41" s="513"/>
      <c r="E41" s="429"/>
      <c r="F41" s="429"/>
      <c r="G41" s="443"/>
      <c r="H41" s="429"/>
      <c r="I41" s="414"/>
      <c r="J41" s="430"/>
      <c r="K41" s="430"/>
      <c r="L41" s="431"/>
      <c r="M41" s="430"/>
      <c r="N41" s="432"/>
      <c r="O41" s="433"/>
      <c r="Q41" s="435"/>
      <c r="R41" s="436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</row>
    <row r="42" spans="1:38" s="434" customFormat="1" ht="14.25">
      <c r="A42" s="386"/>
      <c r="B42" s="411"/>
      <c r="C42" s="427"/>
      <c r="D42" s="513"/>
      <c r="E42" s="429"/>
      <c r="F42" s="429"/>
      <c r="G42" s="443"/>
      <c r="H42" s="429"/>
      <c r="I42" s="414"/>
      <c r="J42" s="430"/>
      <c r="K42" s="430"/>
      <c r="L42" s="431"/>
      <c r="M42" s="430"/>
      <c r="N42" s="432"/>
      <c r="O42" s="433"/>
      <c r="Q42" s="435"/>
      <c r="R42" s="436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</row>
    <row r="43" spans="1:38" s="434" customFormat="1" ht="14.25">
      <c r="A43" s="386"/>
      <c r="B43" s="411"/>
      <c r="C43" s="427"/>
      <c r="D43" s="513"/>
      <c r="E43" s="429"/>
      <c r="F43" s="429"/>
      <c r="G43" s="443"/>
      <c r="H43" s="429"/>
      <c r="I43" s="414"/>
      <c r="J43" s="430"/>
      <c r="K43" s="430"/>
      <c r="L43" s="431"/>
      <c r="M43" s="430"/>
      <c r="N43" s="432"/>
      <c r="O43" s="433"/>
      <c r="Q43" s="435"/>
      <c r="R43" s="436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</row>
    <row r="44" spans="1:38" s="5" customFormat="1" ht="14.25">
      <c r="A44" s="386"/>
      <c r="B44" s="411"/>
      <c r="C44" s="412"/>
      <c r="D44" s="393"/>
      <c r="E44" s="413"/>
      <c r="F44" s="414"/>
      <c r="G44" s="415"/>
      <c r="H44" s="415"/>
      <c r="I44" s="414"/>
      <c r="J44" s="380"/>
      <c r="K44" s="380"/>
      <c r="L44" s="379"/>
      <c r="M44" s="377"/>
      <c r="N44" s="391"/>
      <c r="O44" s="385"/>
      <c r="P44" s="434"/>
      <c r="Q44" s="64"/>
      <c r="R44" s="341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604</v>
      </c>
      <c r="B45" s="24"/>
      <c r="C45" s="25"/>
      <c r="D45" s="26"/>
      <c r="E45" s="27"/>
      <c r="F45" s="28"/>
      <c r="G45" s="28"/>
      <c r="H45" s="28"/>
      <c r="I45" s="28"/>
      <c r="J45" s="65"/>
      <c r="K45" s="28"/>
      <c r="L45" s="28"/>
      <c r="M45" s="38"/>
      <c r="N45" s="65"/>
      <c r="O45" s="66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605</v>
      </c>
      <c r="B46" s="23"/>
      <c r="C46" s="23"/>
      <c r="D46" s="23"/>
      <c r="F46" s="30" t="s">
        <v>606</v>
      </c>
      <c r="G46" s="17"/>
      <c r="H46" s="31"/>
      <c r="I46" s="36"/>
      <c r="J46" s="67"/>
      <c r="K46" s="68"/>
      <c r="L46" s="69"/>
      <c r="M46" s="69"/>
      <c r="N46" s="16"/>
      <c r="O46" s="70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607</v>
      </c>
      <c r="B47" s="23"/>
      <c r="C47" s="23"/>
      <c r="D47" s="23"/>
      <c r="E47" s="32"/>
      <c r="F47" s="30" t="s">
        <v>608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609</v>
      </c>
      <c r="C49" s="33"/>
      <c r="D49" s="33"/>
      <c r="E49" s="33"/>
      <c r="F49" s="34"/>
      <c r="G49" s="32"/>
      <c r="H49" s="32"/>
      <c r="I49" s="73"/>
      <c r="J49" s="74"/>
      <c r="K49" s="75"/>
      <c r="L49" s="12"/>
      <c r="M49" s="12"/>
      <c r="N49" s="11"/>
      <c r="O49" s="53"/>
      <c r="P49" s="7"/>
      <c r="R49" s="82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610</v>
      </c>
      <c r="H50" s="21" t="s">
        <v>592</v>
      </c>
      <c r="I50" s="21" t="s">
        <v>593</v>
      </c>
      <c r="J50" s="76" t="s">
        <v>594</v>
      </c>
      <c r="K50" s="62" t="s">
        <v>611</v>
      </c>
      <c r="L50" s="63" t="s">
        <v>3720</v>
      </c>
      <c r="M50" s="63" t="s">
        <v>3705</v>
      </c>
      <c r="N50" s="21" t="s">
        <v>597</v>
      </c>
      <c r="O50" s="78" t="s">
        <v>598</v>
      </c>
      <c r="P50" s="7"/>
      <c r="Q50" s="40"/>
      <c r="R50" s="38"/>
      <c r="S50" s="38"/>
      <c r="T50" s="38"/>
    </row>
    <row r="51" spans="1:27" s="407" customFormat="1" ht="15" customHeight="1">
      <c r="A51" s="464">
        <v>1</v>
      </c>
      <c r="B51" s="461">
        <v>44006</v>
      </c>
      <c r="C51" s="465"/>
      <c r="D51" s="445" t="s">
        <v>3638</v>
      </c>
      <c r="E51" s="446" t="s">
        <v>601</v>
      </c>
      <c r="F51" s="446">
        <v>646</v>
      </c>
      <c r="G51" s="466">
        <v>629</v>
      </c>
      <c r="H51" s="466">
        <v>625.5</v>
      </c>
      <c r="I51" s="446" t="s">
        <v>3639</v>
      </c>
      <c r="J51" s="447" t="s">
        <v>3649</v>
      </c>
      <c r="K51" s="447">
        <f t="shared" ref="K51:K53" si="32">H51-F51</f>
        <v>-20.5</v>
      </c>
      <c r="L51" s="547">
        <f>(F51*-0.8)/100</f>
        <v>-5.168000000000001</v>
      </c>
      <c r="M51" s="448">
        <f>(K51+L51)/F51</f>
        <v>-3.9733746130030959E-2</v>
      </c>
      <c r="N51" s="462" t="s">
        <v>664</v>
      </c>
      <c r="O51" s="467">
        <v>44013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64">
        <v>2</v>
      </c>
      <c r="B52" s="461">
        <v>44006</v>
      </c>
      <c r="C52" s="465"/>
      <c r="D52" s="445" t="s">
        <v>136</v>
      </c>
      <c r="E52" s="446" t="s">
        <v>601</v>
      </c>
      <c r="F52" s="446">
        <v>957</v>
      </c>
      <c r="G52" s="466">
        <v>925</v>
      </c>
      <c r="H52" s="466">
        <v>925.5</v>
      </c>
      <c r="I52" s="446">
        <v>1025</v>
      </c>
      <c r="J52" s="447" t="s">
        <v>3650</v>
      </c>
      <c r="K52" s="447">
        <f t="shared" si="32"/>
        <v>-31.5</v>
      </c>
      <c r="L52" s="547">
        <f t="shared" ref="L52:L55" si="33">(F52*-0.8)/100</f>
        <v>-7.6560000000000006</v>
      </c>
      <c r="M52" s="448">
        <f t="shared" ref="M52:M55" si="34">(K52+L52)/F52</f>
        <v>-4.0915360501567397E-2</v>
      </c>
      <c r="N52" s="462" t="s">
        <v>664</v>
      </c>
      <c r="O52" s="467">
        <v>44013</v>
      </c>
      <c r="P52" s="7"/>
      <c r="Q52" s="7"/>
      <c r="R52" s="344" t="s">
        <v>3187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80">
        <v>3</v>
      </c>
      <c r="B53" s="481">
        <v>44008</v>
      </c>
      <c r="C53" s="482"/>
      <c r="D53" s="483" t="s">
        <v>53</v>
      </c>
      <c r="E53" s="484" t="s">
        <v>601</v>
      </c>
      <c r="F53" s="484">
        <v>782</v>
      </c>
      <c r="G53" s="485">
        <v>758</v>
      </c>
      <c r="H53" s="485">
        <v>803</v>
      </c>
      <c r="I53" s="484">
        <v>825</v>
      </c>
      <c r="J53" s="479" t="s">
        <v>650</v>
      </c>
      <c r="K53" s="479">
        <f t="shared" si="32"/>
        <v>21</v>
      </c>
      <c r="L53" s="548">
        <f t="shared" si="33"/>
        <v>-6.2560000000000002</v>
      </c>
      <c r="M53" s="486">
        <f t="shared" si="34"/>
        <v>1.8854219948849105E-2</v>
      </c>
      <c r="N53" s="487" t="s">
        <v>600</v>
      </c>
      <c r="O53" s="488">
        <v>44020</v>
      </c>
      <c r="P53" s="7"/>
      <c r="Q53" s="7"/>
      <c r="R53" s="344" t="s">
        <v>3187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480">
        <v>4</v>
      </c>
      <c r="B54" s="481">
        <v>44011</v>
      </c>
      <c r="C54" s="482"/>
      <c r="D54" s="483" t="s">
        <v>98</v>
      </c>
      <c r="E54" s="484" t="s">
        <v>601</v>
      </c>
      <c r="F54" s="484">
        <v>147</v>
      </c>
      <c r="G54" s="485">
        <v>142.5</v>
      </c>
      <c r="H54" s="485">
        <v>151</v>
      </c>
      <c r="I54" s="484" t="s">
        <v>3644</v>
      </c>
      <c r="J54" s="479" t="s">
        <v>3663</v>
      </c>
      <c r="K54" s="479">
        <f t="shared" ref="K54:K55" si="35">H54-F54</f>
        <v>4</v>
      </c>
      <c r="L54" s="548">
        <f t="shared" si="33"/>
        <v>-1.1760000000000002</v>
      </c>
      <c r="M54" s="486">
        <f t="shared" si="34"/>
        <v>1.9210884353741495E-2</v>
      </c>
      <c r="N54" s="487" t="s">
        <v>600</v>
      </c>
      <c r="O54" s="488">
        <v>44014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80">
        <v>5</v>
      </c>
      <c r="B55" s="481">
        <v>44012</v>
      </c>
      <c r="C55" s="482"/>
      <c r="D55" s="483" t="s">
        <v>126</v>
      </c>
      <c r="E55" s="484" t="s">
        <v>601</v>
      </c>
      <c r="F55" s="484">
        <v>726.5</v>
      </c>
      <c r="G55" s="485">
        <v>714</v>
      </c>
      <c r="H55" s="485">
        <v>744.5</v>
      </c>
      <c r="I55" s="484" t="s">
        <v>3647</v>
      </c>
      <c r="J55" s="479" t="s">
        <v>3662</v>
      </c>
      <c r="K55" s="479">
        <f t="shared" si="35"/>
        <v>18</v>
      </c>
      <c r="L55" s="548">
        <f t="shared" si="33"/>
        <v>-5.8120000000000003</v>
      </c>
      <c r="M55" s="486">
        <f t="shared" si="34"/>
        <v>1.6776324845147968E-2</v>
      </c>
      <c r="N55" s="487" t="s">
        <v>600</v>
      </c>
      <c r="O55" s="488">
        <v>44014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64">
        <v>6</v>
      </c>
      <c r="B56" s="461">
        <v>44013</v>
      </c>
      <c r="C56" s="465"/>
      <c r="D56" s="445" t="s">
        <v>91</v>
      </c>
      <c r="E56" s="446" t="s">
        <v>601</v>
      </c>
      <c r="F56" s="446">
        <v>2255</v>
      </c>
      <c r="G56" s="466">
        <v>2200</v>
      </c>
      <c r="H56" s="466">
        <v>2195</v>
      </c>
      <c r="I56" s="446">
        <v>2350</v>
      </c>
      <c r="J56" s="447" t="s">
        <v>3660</v>
      </c>
      <c r="K56" s="447">
        <f>H56-F56</f>
        <v>-60</v>
      </c>
      <c r="L56" s="547">
        <f>(F56*-0.8)/100</f>
        <v>-18.04</v>
      </c>
      <c r="M56" s="448">
        <f>(K56+L56)/F56</f>
        <v>-3.4607538802660751E-2</v>
      </c>
      <c r="N56" s="462" t="s">
        <v>664</v>
      </c>
      <c r="O56" s="467">
        <v>44014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500">
        <v>7</v>
      </c>
      <c r="B57" s="497">
        <v>44014</v>
      </c>
      <c r="C57" s="498"/>
      <c r="D57" s="496" t="s">
        <v>46</v>
      </c>
      <c r="E57" s="499" t="s">
        <v>3628</v>
      </c>
      <c r="F57" s="500">
        <v>194</v>
      </c>
      <c r="G57" s="500">
        <v>200</v>
      </c>
      <c r="H57" s="500">
        <v>194</v>
      </c>
      <c r="I57" s="500" t="s">
        <v>3656</v>
      </c>
      <c r="J57" s="501" t="s">
        <v>709</v>
      </c>
      <c r="K57" s="502">
        <v>0</v>
      </c>
      <c r="L57" s="549">
        <f>(F57*-0.8)/100</f>
        <v>-1.5520000000000003</v>
      </c>
      <c r="M57" s="503">
        <f>(K57+L57)/F57</f>
        <v>-8.0000000000000019E-3</v>
      </c>
      <c r="N57" s="521" t="s">
        <v>664</v>
      </c>
      <c r="O57" s="504">
        <v>44015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407" customFormat="1" ht="15" customHeight="1">
      <c r="A58" s="480">
        <v>8</v>
      </c>
      <c r="B58" s="481">
        <v>44015</v>
      </c>
      <c r="C58" s="482"/>
      <c r="D58" s="483" t="s">
        <v>83</v>
      </c>
      <c r="E58" s="484" t="s">
        <v>601</v>
      </c>
      <c r="F58" s="484">
        <v>641.5</v>
      </c>
      <c r="G58" s="485">
        <v>615</v>
      </c>
      <c r="H58" s="485">
        <v>659</v>
      </c>
      <c r="I58" s="484" t="s">
        <v>3668</v>
      </c>
      <c r="J58" s="479" t="s">
        <v>3758</v>
      </c>
      <c r="K58" s="479">
        <f t="shared" ref="K58" si="36">H58-F58</f>
        <v>17.5</v>
      </c>
      <c r="L58" s="548">
        <f t="shared" ref="L58" si="37">(F58*-0.8)/100</f>
        <v>-5.1320000000000006</v>
      </c>
      <c r="M58" s="486">
        <f t="shared" ref="M58" si="38">(K58+L58)/F58</f>
        <v>1.9279812938425563E-2</v>
      </c>
      <c r="N58" s="487" t="s">
        <v>600</v>
      </c>
      <c r="O58" s="488">
        <v>44028</v>
      </c>
      <c r="P58" s="7"/>
      <c r="Q58" s="7"/>
      <c r="R58" s="344" t="s">
        <v>603</v>
      </c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s="407" customFormat="1" ht="15" customHeight="1">
      <c r="A59" s="480">
        <v>9</v>
      </c>
      <c r="B59" s="481">
        <v>44020</v>
      </c>
      <c r="C59" s="482"/>
      <c r="D59" s="483" t="s">
        <v>69</v>
      </c>
      <c r="E59" s="484" t="s">
        <v>601</v>
      </c>
      <c r="F59" s="484">
        <v>567</v>
      </c>
      <c r="G59" s="485">
        <v>549</v>
      </c>
      <c r="H59" s="485">
        <v>585</v>
      </c>
      <c r="I59" s="484" t="s">
        <v>3689</v>
      </c>
      <c r="J59" s="479" t="s">
        <v>3662</v>
      </c>
      <c r="K59" s="479">
        <f>H59-F59</f>
        <v>18</v>
      </c>
      <c r="L59" s="548">
        <f>(F59*-0.8)/100</f>
        <v>-4.5360000000000005</v>
      </c>
      <c r="M59" s="486">
        <f t="shared" ref="M59:M67" si="39">(K59+L59)/F59</f>
        <v>2.3746031746031744E-2</v>
      </c>
      <c r="N59" s="487" t="s">
        <v>600</v>
      </c>
      <c r="O59" s="488">
        <v>44025</v>
      </c>
      <c r="P59" s="7"/>
      <c r="Q59" s="7"/>
      <c r="R59" s="344" t="s">
        <v>603</v>
      </c>
      <c r="S59" s="426"/>
      <c r="T59" s="426"/>
      <c r="U59" s="426"/>
      <c r="V59" s="426"/>
      <c r="W59" s="426"/>
      <c r="X59" s="426"/>
      <c r="Y59" s="426"/>
      <c r="Z59" s="426"/>
      <c r="AA59" s="426"/>
    </row>
    <row r="60" spans="1:27" s="407" customFormat="1" ht="15" customHeight="1">
      <c r="A60" s="464">
        <v>10</v>
      </c>
      <c r="B60" s="461">
        <v>44021</v>
      </c>
      <c r="C60" s="465"/>
      <c r="D60" s="445" t="s">
        <v>108</v>
      </c>
      <c r="E60" s="446" t="s">
        <v>3628</v>
      </c>
      <c r="F60" s="446">
        <v>577.5</v>
      </c>
      <c r="G60" s="466">
        <v>596</v>
      </c>
      <c r="H60" s="466">
        <v>596</v>
      </c>
      <c r="I60" s="446" t="s">
        <v>3695</v>
      </c>
      <c r="J60" s="447" t="s">
        <v>3706</v>
      </c>
      <c r="K60" s="447">
        <f>F60-H60</f>
        <v>-18.5</v>
      </c>
      <c r="L60" s="547">
        <f>(F60*-0.8)/100</f>
        <v>-4.62</v>
      </c>
      <c r="M60" s="448">
        <f t="shared" si="39"/>
        <v>-4.0034632034632034E-2</v>
      </c>
      <c r="N60" s="462" t="s">
        <v>664</v>
      </c>
      <c r="O60" s="449">
        <v>44025</v>
      </c>
      <c r="P60" s="7"/>
      <c r="Q60" s="7"/>
      <c r="R60" s="344" t="s">
        <v>603</v>
      </c>
      <c r="S60" s="426"/>
      <c r="T60" s="426"/>
      <c r="U60" s="426"/>
      <c r="V60" s="426"/>
      <c r="W60" s="426"/>
      <c r="X60" s="426"/>
      <c r="Y60" s="426"/>
      <c r="Z60" s="426"/>
      <c r="AA60" s="426"/>
    </row>
    <row r="61" spans="1:27" s="407" customFormat="1" ht="15" customHeight="1">
      <c r="A61" s="464">
        <v>11</v>
      </c>
      <c r="B61" s="461">
        <v>44022</v>
      </c>
      <c r="C61" s="465"/>
      <c r="D61" s="445" t="s">
        <v>38</v>
      </c>
      <c r="E61" s="446" t="s">
        <v>3628</v>
      </c>
      <c r="F61" s="446">
        <v>1310</v>
      </c>
      <c r="G61" s="466">
        <v>1352</v>
      </c>
      <c r="H61" s="466">
        <v>1344</v>
      </c>
      <c r="I61" s="446" t="s">
        <v>3637</v>
      </c>
      <c r="J61" s="447" t="s">
        <v>3719</v>
      </c>
      <c r="K61" s="447">
        <f>F61-H61</f>
        <v>-34</v>
      </c>
      <c r="L61" s="547">
        <f>(F61*-0.8)/100</f>
        <v>-10.48</v>
      </c>
      <c r="M61" s="448">
        <f t="shared" si="39"/>
        <v>-3.3954198473282446E-2</v>
      </c>
      <c r="N61" s="462" t="s">
        <v>664</v>
      </c>
      <c r="O61" s="449">
        <v>44025</v>
      </c>
      <c r="P61" s="7"/>
      <c r="Q61" s="7"/>
      <c r="R61" s="344" t="s">
        <v>603</v>
      </c>
      <c r="S61" s="426"/>
      <c r="T61" s="426"/>
      <c r="U61" s="426"/>
      <c r="V61" s="426"/>
      <c r="W61" s="426"/>
      <c r="X61" s="426"/>
      <c r="Y61" s="426"/>
      <c r="Z61" s="426"/>
      <c r="AA61" s="426"/>
    </row>
    <row r="62" spans="1:27" s="407" customFormat="1" ht="15" customHeight="1">
      <c r="A62" s="480">
        <v>12</v>
      </c>
      <c r="B62" s="481">
        <v>44025</v>
      </c>
      <c r="C62" s="482"/>
      <c r="D62" s="483" t="s">
        <v>174</v>
      </c>
      <c r="E62" s="484" t="s">
        <v>601</v>
      </c>
      <c r="F62" s="484">
        <v>1130</v>
      </c>
      <c r="G62" s="485">
        <v>1093</v>
      </c>
      <c r="H62" s="485">
        <v>1145</v>
      </c>
      <c r="I62" s="484" t="s">
        <v>3707</v>
      </c>
      <c r="J62" s="479" t="s">
        <v>3708</v>
      </c>
      <c r="K62" s="479">
        <f>H62-F62</f>
        <v>15</v>
      </c>
      <c r="L62" s="548">
        <f>(F62*-0.07)/100</f>
        <v>-0.79100000000000004</v>
      </c>
      <c r="M62" s="486">
        <f t="shared" si="39"/>
        <v>1.257433628318584E-2</v>
      </c>
      <c r="N62" s="487" t="s">
        <v>600</v>
      </c>
      <c r="O62" s="522">
        <v>44025</v>
      </c>
      <c r="P62" s="7"/>
      <c r="Q62" s="7"/>
      <c r="R62" s="344" t="s">
        <v>603</v>
      </c>
      <c r="S62" s="426"/>
      <c r="T62" s="426"/>
      <c r="U62" s="426"/>
      <c r="V62" s="426"/>
      <c r="W62" s="426"/>
      <c r="X62" s="426"/>
      <c r="Y62" s="426"/>
      <c r="Z62" s="426"/>
      <c r="AA62" s="426"/>
    </row>
    <row r="63" spans="1:27" s="407" customFormat="1" ht="15" customHeight="1">
      <c r="A63" s="480">
        <v>13</v>
      </c>
      <c r="B63" s="481">
        <v>44026</v>
      </c>
      <c r="C63" s="482"/>
      <c r="D63" s="483" t="s">
        <v>93</v>
      </c>
      <c r="E63" s="484" t="s">
        <v>3628</v>
      </c>
      <c r="F63" s="484">
        <v>144</v>
      </c>
      <c r="G63" s="485">
        <v>149</v>
      </c>
      <c r="H63" s="485">
        <v>141.75</v>
      </c>
      <c r="I63" s="484" t="s">
        <v>3722</v>
      </c>
      <c r="J63" s="479" t="s">
        <v>3723</v>
      </c>
      <c r="K63" s="479">
        <f>F63-H63</f>
        <v>2.25</v>
      </c>
      <c r="L63" s="548">
        <f>(F63*-0.07)/100</f>
        <v>-0.10080000000000001</v>
      </c>
      <c r="M63" s="486">
        <f t="shared" si="39"/>
        <v>1.4925000000000001E-2</v>
      </c>
      <c r="N63" s="487" t="s">
        <v>600</v>
      </c>
      <c r="O63" s="522">
        <v>44026</v>
      </c>
      <c r="P63" s="7"/>
      <c r="Q63" s="7"/>
      <c r="R63" s="344" t="s">
        <v>603</v>
      </c>
      <c r="S63" s="426"/>
      <c r="T63" s="426"/>
      <c r="U63" s="426"/>
      <c r="V63" s="426"/>
      <c r="W63" s="426"/>
      <c r="X63" s="426"/>
      <c r="Y63" s="426"/>
      <c r="Z63" s="426"/>
      <c r="AA63" s="426"/>
    </row>
    <row r="64" spans="1:27" s="9" customFormat="1" ht="15" customHeight="1">
      <c r="A64" s="480">
        <v>14</v>
      </c>
      <c r="B64" s="481">
        <v>44026</v>
      </c>
      <c r="C64" s="482"/>
      <c r="D64" s="483" t="s">
        <v>523</v>
      </c>
      <c r="E64" s="484" t="s">
        <v>601</v>
      </c>
      <c r="F64" s="484">
        <v>232</v>
      </c>
      <c r="G64" s="485">
        <v>227</v>
      </c>
      <c r="H64" s="485">
        <v>238</v>
      </c>
      <c r="I64" s="484" t="s">
        <v>3724</v>
      </c>
      <c r="J64" s="479" t="s">
        <v>3733</v>
      </c>
      <c r="K64" s="479">
        <f>H64-F64</f>
        <v>6</v>
      </c>
      <c r="L64" s="548">
        <f>(F64*-0.8)/100</f>
        <v>-1.8560000000000003</v>
      </c>
      <c r="M64" s="486">
        <f t="shared" si="39"/>
        <v>1.7862068965517241E-2</v>
      </c>
      <c r="N64" s="487" t="s">
        <v>600</v>
      </c>
      <c r="O64" s="488">
        <v>44027</v>
      </c>
      <c r="P64" s="64"/>
      <c r="Q64" s="64"/>
      <c r="R64" s="425" t="s">
        <v>3187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0">
        <v>15</v>
      </c>
      <c r="B65" s="481">
        <v>44026</v>
      </c>
      <c r="C65" s="482"/>
      <c r="D65" s="483" t="s">
        <v>174</v>
      </c>
      <c r="E65" s="484" t="s">
        <v>601</v>
      </c>
      <c r="F65" s="484">
        <v>1130</v>
      </c>
      <c r="G65" s="485">
        <v>1093</v>
      </c>
      <c r="H65" s="485">
        <v>1157.5</v>
      </c>
      <c r="I65" s="484" t="s">
        <v>3707</v>
      </c>
      <c r="J65" s="479" t="s">
        <v>3757</v>
      </c>
      <c r="K65" s="479">
        <f>H65-F65</f>
        <v>27.5</v>
      </c>
      <c r="L65" s="548">
        <f>(F65*-0.8)/100</f>
        <v>-9.0399999999999991</v>
      </c>
      <c r="M65" s="486">
        <f t="shared" si="39"/>
        <v>1.6336283185840707E-2</v>
      </c>
      <c r="N65" s="487" t="s">
        <v>600</v>
      </c>
      <c r="O65" s="488">
        <v>44027</v>
      </c>
      <c r="P65" s="64"/>
      <c r="Q65" s="64"/>
      <c r="R65" s="425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80">
        <v>16</v>
      </c>
      <c r="B66" s="481">
        <v>44027</v>
      </c>
      <c r="C66" s="482"/>
      <c r="D66" s="483" t="s">
        <v>93</v>
      </c>
      <c r="E66" s="484" t="s">
        <v>3628</v>
      </c>
      <c r="F66" s="484">
        <v>142.5</v>
      </c>
      <c r="G66" s="485">
        <v>148</v>
      </c>
      <c r="H66" s="485">
        <v>140.25</v>
      </c>
      <c r="I66" s="484" t="s">
        <v>3722</v>
      </c>
      <c r="J66" s="479" t="s">
        <v>3723</v>
      </c>
      <c r="K66" s="479">
        <f>F66-H66</f>
        <v>2.25</v>
      </c>
      <c r="L66" s="548">
        <f>(F66*-0.07)/100</f>
        <v>-9.9750000000000019E-2</v>
      </c>
      <c r="M66" s="486">
        <f t="shared" si="39"/>
        <v>1.5089473684210524E-2</v>
      </c>
      <c r="N66" s="487" t="s">
        <v>600</v>
      </c>
      <c r="O66" s="522">
        <v>44027</v>
      </c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0">
        <v>17</v>
      </c>
      <c r="B67" s="481">
        <v>44027</v>
      </c>
      <c r="C67" s="482"/>
      <c r="D67" s="483" t="s">
        <v>135</v>
      </c>
      <c r="E67" s="484" t="s">
        <v>3628</v>
      </c>
      <c r="F67" s="484">
        <v>266.5</v>
      </c>
      <c r="G67" s="485">
        <v>274</v>
      </c>
      <c r="H67" s="485">
        <v>262.25</v>
      </c>
      <c r="I67" s="484" t="s">
        <v>3735</v>
      </c>
      <c r="J67" s="479" t="s">
        <v>3734</v>
      </c>
      <c r="K67" s="479">
        <f>F67-H67</f>
        <v>4.25</v>
      </c>
      <c r="L67" s="548">
        <f>(F67*-0.07)/100</f>
        <v>-0.18655000000000002</v>
      </c>
      <c r="M67" s="486">
        <f t="shared" si="39"/>
        <v>1.524746716697936E-2</v>
      </c>
      <c r="N67" s="487" t="s">
        <v>600</v>
      </c>
      <c r="O67" s="522">
        <v>44027</v>
      </c>
      <c r="P67" s="64"/>
      <c r="Q67" s="64"/>
      <c r="R67" s="425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64">
        <v>18</v>
      </c>
      <c r="B68" s="461">
        <v>44027</v>
      </c>
      <c r="C68" s="465"/>
      <c r="D68" s="445" t="s">
        <v>527</v>
      </c>
      <c r="E68" s="446" t="s">
        <v>601</v>
      </c>
      <c r="F68" s="446">
        <v>164.75</v>
      </c>
      <c r="G68" s="466">
        <v>160</v>
      </c>
      <c r="H68" s="466">
        <v>160</v>
      </c>
      <c r="I68" s="446" t="s">
        <v>3736</v>
      </c>
      <c r="J68" s="447" t="s">
        <v>3747</v>
      </c>
      <c r="K68" s="447">
        <f>H68-F68</f>
        <v>-4.75</v>
      </c>
      <c r="L68" s="547">
        <f>(F68*-0.8)/100</f>
        <v>-1.3180000000000001</v>
      </c>
      <c r="M68" s="448">
        <f>(K68+L68)/F68</f>
        <v>-3.6831562974203334E-2</v>
      </c>
      <c r="N68" s="462" t="s">
        <v>664</v>
      </c>
      <c r="O68" s="467">
        <v>44028</v>
      </c>
      <c r="P68" s="64"/>
      <c r="Q68" s="64"/>
      <c r="R68" s="425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63">
        <v>19</v>
      </c>
      <c r="B69" s="497">
        <v>44027</v>
      </c>
      <c r="C69" s="498"/>
      <c r="D69" s="564" t="s">
        <v>69</v>
      </c>
      <c r="E69" s="499" t="s">
        <v>601</v>
      </c>
      <c r="F69" s="499">
        <v>568</v>
      </c>
      <c r="G69" s="565">
        <v>549</v>
      </c>
      <c r="H69" s="565">
        <v>573</v>
      </c>
      <c r="I69" s="499" t="s">
        <v>3689</v>
      </c>
      <c r="J69" s="502" t="s">
        <v>3776</v>
      </c>
      <c r="K69" s="502">
        <f>H69-F69</f>
        <v>5</v>
      </c>
      <c r="L69" s="549">
        <f>(F69*-0.8)/100</f>
        <v>-4.5440000000000005</v>
      </c>
      <c r="M69" s="503">
        <f t="shared" ref="M69" si="40">(K69+L69)/F69</f>
        <v>8.0281690140844987E-4</v>
      </c>
      <c r="N69" s="501" t="s">
        <v>709</v>
      </c>
      <c r="O69" s="566">
        <v>44032</v>
      </c>
      <c r="P69" s="64"/>
      <c r="Q69" s="64"/>
      <c r="R69" s="425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80">
        <v>20</v>
      </c>
      <c r="B70" s="481">
        <v>44028</v>
      </c>
      <c r="C70" s="482"/>
      <c r="D70" s="483" t="s">
        <v>183</v>
      </c>
      <c r="E70" s="484" t="s">
        <v>3628</v>
      </c>
      <c r="F70" s="484">
        <v>104</v>
      </c>
      <c r="G70" s="485">
        <v>106.5</v>
      </c>
      <c r="H70" s="485">
        <v>101.5</v>
      </c>
      <c r="I70" s="484" t="s">
        <v>3746</v>
      </c>
      <c r="J70" s="479" t="s">
        <v>3745</v>
      </c>
      <c r="K70" s="479">
        <f>F70-H70</f>
        <v>2.5</v>
      </c>
      <c r="L70" s="548">
        <f>(F70*-0.07)/100</f>
        <v>-7.2800000000000017E-2</v>
      </c>
      <c r="M70" s="486">
        <f t="shared" ref="M70:M72" si="41">(K70+L70)/F70</f>
        <v>2.3338461538461537E-2</v>
      </c>
      <c r="N70" s="487" t="s">
        <v>600</v>
      </c>
      <c r="O70" s="522">
        <v>44028</v>
      </c>
      <c r="P70" s="64"/>
      <c r="Q70" s="64"/>
      <c r="R70" s="425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80">
        <v>21</v>
      </c>
      <c r="B71" s="481">
        <v>44028</v>
      </c>
      <c r="C71" s="482"/>
      <c r="D71" s="483" t="s">
        <v>86</v>
      </c>
      <c r="E71" s="484" t="s">
        <v>601</v>
      </c>
      <c r="F71" s="484">
        <v>421</v>
      </c>
      <c r="G71" s="485">
        <v>410</v>
      </c>
      <c r="H71" s="485">
        <v>429.5</v>
      </c>
      <c r="I71" s="484">
        <v>440</v>
      </c>
      <c r="J71" s="479" t="s">
        <v>3748</v>
      </c>
      <c r="K71" s="479">
        <f>H71-F71</f>
        <v>8.5</v>
      </c>
      <c r="L71" s="548">
        <f>(F71*-0.07)/100</f>
        <v>-0.29470000000000002</v>
      </c>
      <c r="M71" s="486">
        <f t="shared" si="41"/>
        <v>1.949002375296912E-2</v>
      </c>
      <c r="N71" s="487" t="s">
        <v>600</v>
      </c>
      <c r="O71" s="522">
        <v>44028</v>
      </c>
      <c r="P71" s="64"/>
      <c r="Q71" s="64"/>
      <c r="R71" s="425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80">
        <v>22</v>
      </c>
      <c r="B72" s="481">
        <v>44028</v>
      </c>
      <c r="C72" s="482"/>
      <c r="D72" s="483" t="s">
        <v>193</v>
      </c>
      <c r="E72" s="484" t="s">
        <v>601</v>
      </c>
      <c r="F72" s="484">
        <v>972.5</v>
      </c>
      <c r="G72" s="485">
        <v>947</v>
      </c>
      <c r="H72" s="485">
        <v>996</v>
      </c>
      <c r="I72" s="484">
        <v>1020</v>
      </c>
      <c r="J72" s="479" t="s">
        <v>3768</v>
      </c>
      <c r="K72" s="479">
        <f>H72-F72</f>
        <v>23.5</v>
      </c>
      <c r="L72" s="548">
        <f>(F72*-0.8)/100</f>
        <v>-7.78</v>
      </c>
      <c r="M72" s="486">
        <f t="shared" si="41"/>
        <v>1.6164524421593829E-2</v>
      </c>
      <c r="N72" s="487" t="s">
        <v>600</v>
      </c>
      <c r="O72" s="488">
        <v>44029</v>
      </c>
      <c r="P72" s="64"/>
      <c r="Q72" s="64"/>
      <c r="R72" s="425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532">
        <v>23</v>
      </c>
      <c r="B73" s="533">
        <v>44029</v>
      </c>
      <c r="C73" s="534"/>
      <c r="D73" s="535" t="s">
        <v>186</v>
      </c>
      <c r="E73" s="536" t="s">
        <v>601</v>
      </c>
      <c r="F73" s="536" t="s">
        <v>3766</v>
      </c>
      <c r="G73" s="537">
        <v>344</v>
      </c>
      <c r="H73" s="537"/>
      <c r="I73" s="536" t="s">
        <v>3767</v>
      </c>
      <c r="J73" s="538" t="s">
        <v>602</v>
      </c>
      <c r="K73" s="538"/>
      <c r="L73" s="539"/>
      <c r="M73" s="540"/>
      <c r="N73" s="541"/>
      <c r="O73" s="542"/>
      <c r="P73" s="64"/>
      <c r="Q73" s="64"/>
      <c r="R73" s="425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0">
        <v>24</v>
      </c>
      <c r="B74" s="481">
        <v>44029</v>
      </c>
      <c r="C74" s="482"/>
      <c r="D74" s="483" t="s">
        <v>730</v>
      </c>
      <c r="E74" s="484" t="s">
        <v>601</v>
      </c>
      <c r="F74" s="484">
        <v>367</v>
      </c>
      <c r="G74" s="485">
        <v>358</v>
      </c>
      <c r="H74" s="485">
        <v>376</v>
      </c>
      <c r="I74" s="484" t="s">
        <v>3769</v>
      </c>
      <c r="J74" s="479" t="s">
        <v>3406</v>
      </c>
      <c r="K74" s="479">
        <f>H74-F74</f>
        <v>9</v>
      </c>
      <c r="L74" s="548">
        <f>(F74*-0.8)/100</f>
        <v>-2.9360000000000004</v>
      </c>
      <c r="M74" s="486">
        <f t="shared" ref="M74" si="42">(K74+L74)/F74</f>
        <v>1.652316076294278E-2</v>
      </c>
      <c r="N74" s="487" t="s">
        <v>600</v>
      </c>
      <c r="O74" s="488">
        <v>44033</v>
      </c>
      <c r="P74" s="64"/>
      <c r="Q74" s="64"/>
      <c r="R74" s="425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0">
        <v>25</v>
      </c>
      <c r="B75" s="481">
        <v>44032</v>
      </c>
      <c r="C75" s="482"/>
      <c r="D75" s="483" t="s">
        <v>48</v>
      </c>
      <c r="E75" s="484" t="s">
        <v>3628</v>
      </c>
      <c r="F75" s="484">
        <v>111.4</v>
      </c>
      <c r="G75" s="485">
        <v>115</v>
      </c>
      <c r="H75" s="485">
        <v>109.25</v>
      </c>
      <c r="I75" s="484" t="s">
        <v>3781</v>
      </c>
      <c r="J75" s="479" t="s">
        <v>3782</v>
      </c>
      <c r="K75" s="479">
        <f>F75-H75</f>
        <v>2.1500000000000057</v>
      </c>
      <c r="L75" s="548">
        <f>(F75*-0.07)/100</f>
        <v>-7.7980000000000008E-2</v>
      </c>
      <c r="M75" s="486">
        <f t="shared" ref="M75" si="43">(K75+L75)/F75</f>
        <v>1.8599820466786404E-2</v>
      </c>
      <c r="N75" s="487" t="s">
        <v>600</v>
      </c>
      <c r="O75" s="522">
        <v>44032</v>
      </c>
      <c r="P75" s="64"/>
      <c r="Q75" s="64"/>
      <c r="R75" s="425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64">
        <v>26</v>
      </c>
      <c r="B76" s="461">
        <v>44032</v>
      </c>
      <c r="C76" s="465"/>
      <c r="D76" s="445" t="s">
        <v>163</v>
      </c>
      <c r="E76" s="446" t="s">
        <v>3628</v>
      </c>
      <c r="F76" s="446">
        <v>1413</v>
      </c>
      <c r="G76" s="466">
        <v>1445</v>
      </c>
      <c r="H76" s="466">
        <v>1440</v>
      </c>
      <c r="I76" s="446">
        <v>1350</v>
      </c>
      <c r="J76" s="447" t="s">
        <v>3783</v>
      </c>
      <c r="K76" s="447">
        <f>F76-H76</f>
        <v>-27</v>
      </c>
      <c r="L76" s="547">
        <f>(F76*-0.07)/100</f>
        <v>-0.98910000000000009</v>
      </c>
      <c r="M76" s="448">
        <f t="shared" ref="M76:M78" si="44">(K76+L76)/F76</f>
        <v>-1.9808280254777072E-2</v>
      </c>
      <c r="N76" s="462" t="s">
        <v>664</v>
      </c>
      <c r="O76" s="573">
        <v>44032</v>
      </c>
      <c r="P76" s="64"/>
      <c r="Q76" s="64"/>
      <c r="R76" s="425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80">
        <v>27</v>
      </c>
      <c r="B77" s="481">
        <v>44032</v>
      </c>
      <c r="C77" s="482"/>
      <c r="D77" s="483" t="s">
        <v>47</v>
      </c>
      <c r="E77" s="484" t="s">
        <v>601</v>
      </c>
      <c r="F77" s="484">
        <v>1482</v>
      </c>
      <c r="G77" s="485">
        <v>1445</v>
      </c>
      <c r="H77" s="485">
        <v>1520</v>
      </c>
      <c r="I77" s="484" t="s">
        <v>3784</v>
      </c>
      <c r="J77" s="479" t="s">
        <v>3797</v>
      </c>
      <c r="K77" s="479">
        <f>H77-F77</f>
        <v>38</v>
      </c>
      <c r="L77" s="548">
        <f>(F77*-0.8)/100</f>
        <v>-11.856000000000002</v>
      </c>
      <c r="M77" s="486">
        <f t="shared" si="44"/>
        <v>1.764102564102564E-2</v>
      </c>
      <c r="N77" s="487" t="s">
        <v>600</v>
      </c>
      <c r="O77" s="488">
        <v>44033</v>
      </c>
      <c r="P77" s="64"/>
      <c r="Q77" s="64"/>
      <c r="R77" s="425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80">
        <v>28</v>
      </c>
      <c r="B78" s="481">
        <v>44033</v>
      </c>
      <c r="C78" s="534"/>
      <c r="D78" s="483" t="s">
        <v>48</v>
      </c>
      <c r="E78" s="484" t="s">
        <v>3628</v>
      </c>
      <c r="F78" s="484">
        <v>112</v>
      </c>
      <c r="G78" s="485">
        <v>115</v>
      </c>
      <c r="H78" s="485">
        <v>110.35</v>
      </c>
      <c r="I78" s="484" t="s">
        <v>3781</v>
      </c>
      <c r="J78" s="479" t="s">
        <v>3803</v>
      </c>
      <c r="K78" s="479">
        <f>F78-H78</f>
        <v>1.6500000000000057</v>
      </c>
      <c r="L78" s="548">
        <f>(F78*-0.07)/100</f>
        <v>-7.8400000000000011E-2</v>
      </c>
      <c r="M78" s="486">
        <f t="shared" si="44"/>
        <v>1.4032142857142908E-2</v>
      </c>
      <c r="N78" s="487" t="s">
        <v>600</v>
      </c>
      <c r="O78" s="522">
        <v>44033</v>
      </c>
      <c r="P78" s="64"/>
      <c r="Q78" s="64"/>
      <c r="R78" s="425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74">
        <v>29</v>
      </c>
      <c r="B79" s="575">
        <v>44033</v>
      </c>
      <c r="C79" s="576"/>
      <c r="D79" s="577" t="s">
        <v>135</v>
      </c>
      <c r="E79" s="578" t="s">
        <v>3628</v>
      </c>
      <c r="F79" s="578">
        <v>271</v>
      </c>
      <c r="G79" s="579">
        <v>278</v>
      </c>
      <c r="H79" s="579">
        <v>269.5</v>
      </c>
      <c r="I79" s="578" t="s">
        <v>3798</v>
      </c>
      <c r="J79" s="580" t="s">
        <v>3799</v>
      </c>
      <c r="K79" s="580">
        <f>F79-H79</f>
        <v>1.5</v>
      </c>
      <c r="L79" s="581">
        <f>(F79*-0.07)/100</f>
        <v>-0.18970000000000004</v>
      </c>
      <c r="M79" s="582">
        <f t="shared" ref="M79" si="45">(K79+L79)/F79</f>
        <v>4.8350553505535059E-3</v>
      </c>
      <c r="N79" s="583" t="s">
        <v>600</v>
      </c>
      <c r="O79" s="584">
        <v>44033</v>
      </c>
      <c r="P79" s="64"/>
      <c r="Q79" s="64"/>
      <c r="R79" s="425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32"/>
      <c r="B80" s="533"/>
      <c r="C80" s="534"/>
      <c r="D80" s="535"/>
      <c r="E80" s="536"/>
      <c r="F80" s="536"/>
      <c r="G80" s="537"/>
      <c r="H80" s="537"/>
      <c r="I80" s="536"/>
      <c r="J80" s="538"/>
      <c r="K80" s="538"/>
      <c r="L80" s="539"/>
      <c r="M80" s="540"/>
      <c r="N80" s="541"/>
      <c r="O80" s="542"/>
      <c r="P80" s="64"/>
      <c r="Q80" s="64"/>
      <c r="R80" s="425"/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532"/>
      <c r="B81" s="533"/>
      <c r="C81" s="534"/>
      <c r="D81" s="535"/>
      <c r="E81" s="536"/>
      <c r="F81" s="536"/>
      <c r="G81" s="537"/>
      <c r="H81" s="537"/>
      <c r="I81" s="536"/>
      <c r="J81" s="538"/>
      <c r="K81" s="538"/>
      <c r="L81" s="539"/>
      <c r="M81" s="540"/>
      <c r="N81" s="541"/>
      <c r="O81" s="542"/>
      <c r="P81" s="64"/>
      <c r="Q81" s="64"/>
      <c r="R81" s="425"/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532"/>
      <c r="B82" s="533"/>
      <c r="C82" s="534"/>
      <c r="D82" s="535"/>
      <c r="E82" s="536"/>
      <c r="F82" s="536"/>
      <c r="G82" s="537"/>
      <c r="H82" s="537"/>
      <c r="I82" s="536"/>
      <c r="J82" s="538"/>
      <c r="K82" s="538"/>
      <c r="L82" s="539"/>
      <c r="M82" s="540"/>
      <c r="N82" s="541"/>
      <c r="O82" s="542"/>
      <c r="P82" s="64"/>
      <c r="Q82" s="64"/>
      <c r="R82" s="425"/>
      <c r="S82" s="6"/>
      <c r="T82" s="6"/>
      <c r="U82" s="6"/>
      <c r="V82" s="6"/>
      <c r="W82" s="6"/>
      <c r="X82" s="6"/>
      <c r="Y82" s="6"/>
      <c r="Z82" s="6"/>
      <c r="AA82" s="6"/>
    </row>
    <row r="83" spans="1:34" ht="15" customHeight="1">
      <c r="A83" s="417"/>
      <c r="B83" s="417"/>
      <c r="C83" s="417"/>
      <c r="D83" s="417"/>
      <c r="E83" s="417"/>
      <c r="F83" s="444"/>
      <c r="G83" s="444"/>
      <c r="H83" s="444"/>
      <c r="I83" s="444"/>
      <c r="J83" s="495"/>
      <c r="K83" s="444"/>
      <c r="L83" s="444"/>
      <c r="M83" s="378"/>
      <c r="N83" s="380"/>
      <c r="O83" s="380"/>
      <c r="P83" s="7"/>
      <c r="Q83" s="11"/>
      <c r="R83" s="12"/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44.25" customHeight="1">
      <c r="A84" s="23" t="s">
        <v>604</v>
      </c>
      <c r="B84" s="39"/>
      <c r="C84" s="39"/>
      <c r="D84" s="40"/>
      <c r="E84" s="36"/>
      <c r="F84" s="36"/>
      <c r="G84" s="35"/>
      <c r="H84" s="35"/>
      <c r="I84" s="36"/>
      <c r="J84" s="17"/>
      <c r="K84" s="79"/>
      <c r="L84" s="80"/>
      <c r="M84" s="79"/>
      <c r="N84" s="81"/>
      <c r="O84" s="79"/>
      <c r="P84" s="7"/>
      <c r="Q84" s="16"/>
      <c r="R84" s="12"/>
      <c r="S84" s="16"/>
      <c r="T84" s="16"/>
      <c r="U84" s="16"/>
      <c r="V84" s="16"/>
      <c r="W84" s="16"/>
      <c r="X84" s="16"/>
      <c r="Y84" s="16"/>
      <c r="Z84" s="5"/>
      <c r="AA84" s="5"/>
      <c r="AB84" s="5"/>
    </row>
    <row r="85" spans="1:34" s="6" customFormat="1">
      <c r="A85" s="29" t="s">
        <v>605</v>
      </c>
      <c r="B85" s="23"/>
      <c r="C85" s="23"/>
      <c r="D85" s="23"/>
      <c r="E85" s="5"/>
      <c r="F85" s="30" t="s">
        <v>606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9" customFormat="1" ht="14.25" customHeight="1">
      <c r="A86" s="29"/>
      <c r="B86" s="23"/>
      <c r="C86" s="23"/>
      <c r="D86" s="23"/>
      <c r="E86" s="32"/>
      <c r="F86" s="30" t="s">
        <v>608</v>
      </c>
      <c r="G86" s="41"/>
      <c r="H86" s="42"/>
      <c r="I86" s="82"/>
      <c r="J86" s="17"/>
      <c r="K86" s="83"/>
      <c r="L86" s="84"/>
      <c r="M86" s="85"/>
      <c r="N86" s="86"/>
      <c r="O86" s="87"/>
      <c r="P86" s="5"/>
      <c r="Q86" s="4"/>
      <c r="R86" s="12"/>
      <c r="S86" s="6"/>
      <c r="Y86" s="6"/>
      <c r="Z86" s="6"/>
    </row>
    <row r="87" spans="1:34" s="9" customFormat="1" ht="14.25" customHeight="1">
      <c r="A87" s="23"/>
      <c r="B87" s="23"/>
      <c r="C87" s="23"/>
      <c r="D87" s="23"/>
      <c r="E87" s="32"/>
      <c r="F87" s="17"/>
      <c r="G87" s="17"/>
      <c r="H87" s="31"/>
      <c r="I87" s="36"/>
      <c r="J87" s="71"/>
      <c r="K87" s="68"/>
      <c r="L87" s="69"/>
      <c r="M87" s="17"/>
      <c r="N87" s="72"/>
      <c r="O87" s="57"/>
      <c r="P87" s="8"/>
      <c r="Q87" s="4"/>
      <c r="R87" s="12"/>
      <c r="S87" s="6"/>
      <c r="Y87" s="6"/>
      <c r="Z87" s="6"/>
    </row>
    <row r="88" spans="1:34" s="9" customFormat="1" ht="15">
      <c r="A88" s="43" t="s">
        <v>615</v>
      </c>
      <c r="B88" s="43"/>
      <c r="C88" s="43"/>
      <c r="D88" s="43"/>
      <c r="E88" s="32"/>
      <c r="F88" s="17"/>
      <c r="G88" s="12"/>
      <c r="H88" s="17"/>
      <c r="I88" s="12"/>
      <c r="J88" s="88"/>
      <c r="K88" s="12"/>
      <c r="L88" s="12"/>
      <c r="M88" s="12"/>
      <c r="N88" s="12"/>
      <c r="O88" s="89"/>
      <c r="P88"/>
      <c r="Q88" s="4"/>
      <c r="R88" s="12"/>
      <c r="S88" s="6"/>
      <c r="Y88" s="6"/>
      <c r="Z88" s="6"/>
    </row>
    <row r="89" spans="1:34" s="9" customFormat="1" ht="38.25">
      <c r="A89" s="21" t="s">
        <v>16</v>
      </c>
      <c r="B89" s="21" t="s">
        <v>575</v>
      </c>
      <c r="C89" s="21"/>
      <c r="D89" s="22" t="s">
        <v>588</v>
      </c>
      <c r="E89" s="21" t="s">
        <v>589</v>
      </c>
      <c r="F89" s="21" t="s">
        <v>590</v>
      </c>
      <c r="G89" s="21" t="s">
        <v>610</v>
      </c>
      <c r="H89" s="21" t="s">
        <v>592</v>
      </c>
      <c r="I89" s="21" t="s">
        <v>593</v>
      </c>
      <c r="J89" s="20" t="s">
        <v>594</v>
      </c>
      <c r="K89" s="77" t="s">
        <v>616</v>
      </c>
      <c r="L89" s="63" t="s">
        <v>3720</v>
      </c>
      <c r="M89" s="77" t="s">
        <v>612</v>
      </c>
      <c r="N89" s="21" t="s">
        <v>613</v>
      </c>
      <c r="O89" s="20" t="s">
        <v>597</v>
      </c>
      <c r="P89" s="90" t="s">
        <v>598</v>
      </c>
      <c r="Q89" s="4"/>
      <c r="R89" s="17"/>
      <c r="S89" s="6"/>
      <c r="Y89" s="6"/>
      <c r="Z89" s="6"/>
    </row>
    <row r="90" spans="1:34" s="9" customFormat="1" ht="14.25">
      <c r="A90" s="601">
        <v>1</v>
      </c>
      <c r="B90" s="613">
        <v>44013</v>
      </c>
      <c r="C90" s="474"/>
      <c r="D90" s="475" t="s">
        <v>3651</v>
      </c>
      <c r="E90" s="476" t="s">
        <v>3628</v>
      </c>
      <c r="F90" s="476">
        <v>10395</v>
      </c>
      <c r="G90" s="476">
        <v>10555</v>
      </c>
      <c r="H90" s="476">
        <v>10555</v>
      </c>
      <c r="I90" s="476">
        <v>10200</v>
      </c>
      <c r="J90" s="613" t="s">
        <v>3661</v>
      </c>
      <c r="K90" s="477" t="s">
        <v>3658</v>
      </c>
      <c r="L90" s="601">
        <f>(((F90*-0.06)/100)*N90)-100</f>
        <v>-567.77499999999986</v>
      </c>
      <c r="M90" s="601">
        <f>-8100-568</f>
        <v>-8668</v>
      </c>
      <c r="N90" s="601">
        <v>75</v>
      </c>
      <c r="O90" s="601" t="s">
        <v>664</v>
      </c>
      <c r="P90" s="615">
        <v>44014</v>
      </c>
      <c r="Q90" s="394"/>
      <c r="R90" s="344" t="s">
        <v>603</v>
      </c>
      <c r="S90" s="40"/>
      <c r="Y90" s="6"/>
      <c r="Z90" s="6"/>
    </row>
    <row r="91" spans="1:34" s="9" customFormat="1" ht="14.25">
      <c r="A91" s="602"/>
      <c r="B91" s="614"/>
      <c r="C91" s="474"/>
      <c r="D91" s="475" t="s">
        <v>3652</v>
      </c>
      <c r="E91" s="476" t="s">
        <v>3628</v>
      </c>
      <c r="F91" s="478" t="s">
        <v>3657</v>
      </c>
      <c r="G91" s="476"/>
      <c r="H91" s="476">
        <v>36</v>
      </c>
      <c r="I91" s="476"/>
      <c r="J91" s="614"/>
      <c r="K91" s="477" t="s">
        <v>3659</v>
      </c>
      <c r="L91" s="602"/>
      <c r="M91" s="602"/>
      <c r="N91" s="602"/>
      <c r="O91" s="602"/>
      <c r="P91" s="616"/>
      <c r="Q91" s="4"/>
      <c r="R91" s="425"/>
      <c r="S91" s="6"/>
      <c r="Y91" s="6"/>
      <c r="Z91" s="6"/>
    </row>
    <row r="92" spans="1:34" s="407" customFormat="1" ht="14.25">
      <c r="A92" s="603">
        <v>2</v>
      </c>
      <c r="B92" s="604">
        <v>44021</v>
      </c>
      <c r="C92" s="531"/>
      <c r="D92" s="524" t="s">
        <v>3651</v>
      </c>
      <c r="E92" s="530" t="s">
        <v>3628</v>
      </c>
      <c r="F92" s="526">
        <v>10765</v>
      </c>
      <c r="G92" s="530">
        <v>11010</v>
      </c>
      <c r="H92" s="530">
        <v>10690</v>
      </c>
      <c r="I92" s="530" t="s">
        <v>3697</v>
      </c>
      <c r="J92" s="607" t="s">
        <v>3728</v>
      </c>
      <c r="K92" s="529" t="s">
        <v>3727</v>
      </c>
      <c r="L92" s="605">
        <f>((F92*75)*-0.06%)-100</f>
        <v>-584.42499999999995</v>
      </c>
      <c r="M92" s="605">
        <v>6541</v>
      </c>
      <c r="N92" s="605">
        <v>75</v>
      </c>
      <c r="O92" s="605" t="s">
        <v>600</v>
      </c>
      <c r="P92" s="617">
        <v>44026</v>
      </c>
      <c r="Q92" s="394"/>
      <c r="R92" s="344" t="s">
        <v>603</v>
      </c>
      <c r="S92" s="40"/>
      <c r="Y92" s="40"/>
      <c r="Z92" s="40"/>
    </row>
    <row r="93" spans="1:34" s="407" customFormat="1" ht="14.25">
      <c r="A93" s="603"/>
      <c r="B93" s="604"/>
      <c r="C93" s="531"/>
      <c r="D93" s="524" t="s">
        <v>3696</v>
      </c>
      <c r="E93" s="530" t="s">
        <v>3628</v>
      </c>
      <c r="F93" s="528" t="s">
        <v>3726</v>
      </c>
      <c r="G93" s="530"/>
      <c r="H93" s="530">
        <v>76</v>
      </c>
      <c r="I93" s="530"/>
      <c r="J93" s="608"/>
      <c r="K93" s="529" t="s">
        <v>3739</v>
      </c>
      <c r="L93" s="606"/>
      <c r="M93" s="606"/>
      <c r="N93" s="606"/>
      <c r="O93" s="606"/>
      <c r="P93" s="618"/>
      <c r="Q93" s="394"/>
      <c r="R93" s="344"/>
      <c r="S93" s="40"/>
      <c r="Y93" s="40"/>
      <c r="Z93" s="40"/>
    </row>
    <row r="94" spans="1:34" s="407" customFormat="1" ht="14.25">
      <c r="A94" s="603">
        <v>3</v>
      </c>
      <c r="B94" s="604">
        <v>44025</v>
      </c>
      <c r="C94" s="523"/>
      <c r="D94" s="524" t="s">
        <v>3713</v>
      </c>
      <c r="E94" s="525" t="s">
        <v>3628</v>
      </c>
      <c r="F94" s="526">
        <v>22530</v>
      </c>
      <c r="G94" s="525">
        <v>23100</v>
      </c>
      <c r="H94" s="525">
        <v>22145</v>
      </c>
      <c r="I94" s="525">
        <v>21800</v>
      </c>
      <c r="J94" s="607" t="s">
        <v>3718</v>
      </c>
      <c r="K94" s="529" t="s">
        <v>3716</v>
      </c>
      <c r="L94" s="605">
        <f>(((-(F94*N94)*0.06))/100)-100</f>
        <v>-370.36</v>
      </c>
      <c r="M94" s="605">
        <v>4380</v>
      </c>
      <c r="N94" s="605">
        <v>20</v>
      </c>
      <c r="O94" s="605" t="s">
        <v>600</v>
      </c>
      <c r="P94" s="617">
        <v>44025</v>
      </c>
      <c r="Q94" s="394"/>
      <c r="R94" s="344" t="s">
        <v>603</v>
      </c>
      <c r="S94" s="40"/>
      <c r="Y94" s="40"/>
      <c r="Z94" s="40"/>
    </row>
    <row r="95" spans="1:34" s="407" customFormat="1" ht="14.25">
      <c r="A95" s="603"/>
      <c r="B95" s="604"/>
      <c r="C95" s="523"/>
      <c r="D95" s="524" t="s">
        <v>3714</v>
      </c>
      <c r="E95" s="525" t="s">
        <v>3628</v>
      </c>
      <c r="F95" s="528" t="s">
        <v>3715</v>
      </c>
      <c r="G95" s="525"/>
      <c r="H95" s="525">
        <v>512.5</v>
      </c>
      <c r="I95" s="525"/>
      <c r="J95" s="608"/>
      <c r="K95" s="529" t="s">
        <v>3717</v>
      </c>
      <c r="L95" s="606"/>
      <c r="M95" s="606"/>
      <c r="N95" s="606"/>
      <c r="O95" s="606"/>
      <c r="P95" s="618"/>
      <c r="Q95" s="394"/>
      <c r="R95" s="344"/>
      <c r="S95" s="40"/>
      <c r="Y95" s="40"/>
      <c r="Z95" s="40"/>
    </row>
    <row r="96" spans="1:34" s="553" customFormat="1" ht="14.25">
      <c r="A96" s="603">
        <v>4</v>
      </c>
      <c r="B96" s="604">
        <v>44027</v>
      </c>
      <c r="C96" s="544"/>
      <c r="D96" s="524" t="s">
        <v>3651</v>
      </c>
      <c r="E96" s="543" t="s">
        <v>3628</v>
      </c>
      <c r="F96" s="526">
        <v>10780</v>
      </c>
      <c r="G96" s="543">
        <v>11010</v>
      </c>
      <c r="H96" s="543">
        <v>10665</v>
      </c>
      <c r="I96" s="543">
        <v>10500</v>
      </c>
      <c r="J96" s="607" t="s">
        <v>3741</v>
      </c>
      <c r="K96" s="529" t="s">
        <v>3738</v>
      </c>
      <c r="L96" s="605">
        <f>((F96*75)*-0.03%)-50</f>
        <v>-292.54999999999995</v>
      </c>
      <c r="M96" s="605">
        <v>6645</v>
      </c>
      <c r="N96" s="605">
        <v>75</v>
      </c>
      <c r="O96" s="605" t="s">
        <v>600</v>
      </c>
      <c r="P96" s="619">
        <v>44027</v>
      </c>
      <c r="Q96" s="550"/>
      <c r="R96" s="551" t="s">
        <v>603</v>
      </c>
      <c r="S96" s="552"/>
      <c r="Y96" s="552"/>
      <c r="Z96" s="552"/>
    </row>
    <row r="97" spans="1:34" s="553" customFormat="1" ht="14.25">
      <c r="A97" s="603"/>
      <c r="B97" s="604"/>
      <c r="C97" s="544"/>
      <c r="D97" s="524" t="s">
        <v>3696</v>
      </c>
      <c r="E97" s="543" t="s">
        <v>3628</v>
      </c>
      <c r="F97" s="528" t="s">
        <v>3737</v>
      </c>
      <c r="G97" s="543"/>
      <c r="H97" s="543">
        <v>102.5</v>
      </c>
      <c r="I97" s="543"/>
      <c r="J97" s="608"/>
      <c r="K97" s="529" t="s">
        <v>3740</v>
      </c>
      <c r="L97" s="606"/>
      <c r="M97" s="606"/>
      <c r="N97" s="606"/>
      <c r="O97" s="606"/>
      <c r="P97" s="620"/>
      <c r="Q97" s="550"/>
      <c r="R97" s="551"/>
      <c r="S97" s="552"/>
      <c r="Y97" s="552"/>
      <c r="Z97" s="552"/>
    </row>
    <row r="98" spans="1:34" s="553" customFormat="1" ht="14.25">
      <c r="A98" s="603">
        <v>5</v>
      </c>
      <c r="B98" s="604">
        <v>44028</v>
      </c>
      <c r="C98" s="555"/>
      <c r="D98" s="524" t="s">
        <v>3749</v>
      </c>
      <c r="E98" s="554" t="s">
        <v>601</v>
      </c>
      <c r="F98" s="526">
        <v>185</v>
      </c>
      <c r="G98" s="554">
        <v>179</v>
      </c>
      <c r="H98" s="554">
        <v>188.3</v>
      </c>
      <c r="I98" s="554">
        <v>195</v>
      </c>
      <c r="J98" s="607" t="s">
        <v>3765</v>
      </c>
      <c r="K98" s="529" t="s">
        <v>3763</v>
      </c>
      <c r="L98" s="605">
        <v>-433</v>
      </c>
      <c r="M98" s="605">
        <v>9317</v>
      </c>
      <c r="N98" s="605">
        <v>3000</v>
      </c>
      <c r="O98" s="605" t="s">
        <v>600</v>
      </c>
      <c r="P98" s="617">
        <v>44029</v>
      </c>
      <c r="Q98" s="550"/>
      <c r="R98" s="551" t="s">
        <v>603</v>
      </c>
      <c r="S98" s="552"/>
      <c r="Y98" s="552"/>
      <c r="Z98" s="552"/>
    </row>
    <row r="99" spans="1:34" s="553" customFormat="1" ht="14.25">
      <c r="A99" s="603"/>
      <c r="B99" s="604"/>
      <c r="C99" s="555"/>
      <c r="D99" s="524" t="s">
        <v>3750</v>
      </c>
      <c r="E99" s="554" t="s">
        <v>3628</v>
      </c>
      <c r="F99" s="528" t="s">
        <v>3759</v>
      </c>
      <c r="G99" s="554"/>
      <c r="H99" s="554">
        <v>5.05</v>
      </c>
      <c r="I99" s="554"/>
      <c r="J99" s="608"/>
      <c r="K99" s="527" t="s">
        <v>3764</v>
      </c>
      <c r="L99" s="606"/>
      <c r="M99" s="606"/>
      <c r="N99" s="606"/>
      <c r="O99" s="606"/>
      <c r="P99" s="618"/>
      <c r="Q99" s="550"/>
      <c r="R99" s="551"/>
      <c r="S99" s="552"/>
      <c r="Y99" s="552"/>
      <c r="Z99" s="552"/>
    </row>
    <row r="100" spans="1:34" s="553" customFormat="1" ht="14.25">
      <c r="A100" s="599">
        <v>6</v>
      </c>
      <c r="B100" s="600">
        <v>44029</v>
      </c>
      <c r="C100" s="474"/>
      <c r="D100" s="475" t="s">
        <v>3761</v>
      </c>
      <c r="E100" s="476" t="s">
        <v>3628</v>
      </c>
      <c r="F100" s="571">
        <v>10780</v>
      </c>
      <c r="G100" s="476">
        <v>11010</v>
      </c>
      <c r="H100" s="476">
        <v>10965</v>
      </c>
      <c r="I100" s="476">
        <v>10500</v>
      </c>
      <c r="J100" s="600" t="s">
        <v>3780</v>
      </c>
      <c r="K100" s="477" t="s">
        <v>3779</v>
      </c>
      <c r="L100" s="601">
        <f>((F100*75)*-0.06%)-100</f>
        <v>-585.09999999999991</v>
      </c>
      <c r="M100" s="601">
        <v>-11085.1</v>
      </c>
      <c r="N100" s="601">
        <v>75</v>
      </c>
      <c r="O100" s="601" t="s">
        <v>664</v>
      </c>
      <c r="P100" s="615">
        <v>44032</v>
      </c>
      <c r="Q100" s="550"/>
      <c r="R100" s="551" t="s">
        <v>603</v>
      </c>
      <c r="S100" s="552"/>
      <c r="Y100" s="552"/>
      <c r="Z100" s="552"/>
    </row>
    <row r="101" spans="1:34" s="553" customFormat="1" ht="14.25">
      <c r="A101" s="599"/>
      <c r="B101" s="600"/>
      <c r="C101" s="474"/>
      <c r="D101" s="475" t="s">
        <v>3762</v>
      </c>
      <c r="E101" s="476" t="s">
        <v>3628</v>
      </c>
      <c r="F101" s="571">
        <v>87.5</v>
      </c>
      <c r="G101" s="476"/>
      <c r="H101" s="476">
        <v>42.5</v>
      </c>
      <c r="I101" s="476"/>
      <c r="J101" s="600"/>
      <c r="K101" s="572" t="s">
        <v>3710</v>
      </c>
      <c r="L101" s="602"/>
      <c r="M101" s="602"/>
      <c r="N101" s="602"/>
      <c r="O101" s="602"/>
      <c r="P101" s="616"/>
      <c r="Q101" s="550"/>
      <c r="R101" s="551"/>
      <c r="S101" s="552"/>
      <c r="Y101" s="552"/>
      <c r="Z101" s="552"/>
    </row>
    <row r="102" spans="1:34" s="9" customFormat="1" ht="13.9" customHeight="1">
      <c r="A102" s="609"/>
      <c r="B102" s="610"/>
      <c r="C102" s="437"/>
      <c r="D102" s="393"/>
      <c r="E102" s="438"/>
      <c r="F102" s="439"/>
      <c r="G102" s="438"/>
      <c r="H102" s="438"/>
      <c r="I102" s="438"/>
      <c r="J102" s="610"/>
      <c r="K102" s="440"/>
      <c r="L102" s="611"/>
      <c r="M102" s="611"/>
      <c r="N102" s="514"/>
      <c r="O102" s="514"/>
      <c r="P102" s="516"/>
      <c r="Q102" s="4"/>
      <c r="R102" s="425"/>
      <c r="S102" s="6"/>
      <c r="Y102" s="6"/>
      <c r="Z102" s="6"/>
    </row>
    <row r="103" spans="1:34" s="9" customFormat="1" ht="14.25" customHeight="1">
      <c r="A103" s="609"/>
      <c r="B103" s="610"/>
      <c r="C103" s="437"/>
      <c r="D103" s="393"/>
      <c r="E103" s="438"/>
      <c r="F103" s="439"/>
      <c r="G103" s="438"/>
      <c r="H103" s="438"/>
      <c r="I103" s="438"/>
      <c r="J103" s="610"/>
      <c r="K103" s="505"/>
      <c r="L103" s="612"/>
      <c r="M103" s="612"/>
      <c r="N103" s="515"/>
      <c r="O103" s="515"/>
      <c r="P103" s="517"/>
      <c r="Q103" s="4"/>
      <c r="R103" s="425"/>
      <c r="S103" s="6"/>
      <c r="Y103" s="6"/>
      <c r="Z103" s="6"/>
    </row>
    <row r="104" spans="1:34" s="9" customFormat="1" ht="14.25">
      <c r="A104" s="418"/>
      <c r="B104" s="419"/>
      <c r="C104" s="419"/>
      <c r="D104" s="420"/>
      <c r="E104" s="418"/>
      <c r="F104" s="421"/>
      <c r="G104" s="418"/>
      <c r="H104" s="418"/>
      <c r="I104" s="418"/>
      <c r="J104" s="422"/>
      <c r="K104" s="422"/>
      <c r="L104" s="423"/>
      <c r="M104" s="422"/>
      <c r="N104" s="422"/>
      <c r="O104" s="424"/>
      <c r="P104" s="4"/>
      <c r="Q104" s="4"/>
      <c r="R104" s="93"/>
      <c r="S104" s="6"/>
      <c r="Y104" s="6"/>
      <c r="Z104" s="6"/>
    </row>
    <row r="105" spans="1:34" s="9" customFormat="1" ht="15">
      <c r="A105" s="381"/>
      <c r="B105" s="382"/>
      <c r="C105" s="382"/>
      <c r="D105" s="383"/>
      <c r="E105" s="381"/>
      <c r="F105" s="389"/>
      <c r="G105" s="381"/>
      <c r="H105" s="381"/>
      <c r="I105" s="381"/>
      <c r="J105" s="382"/>
      <c r="K105" s="79"/>
      <c r="L105" s="381"/>
      <c r="M105" s="381"/>
      <c r="N105" s="381"/>
      <c r="O105" s="390"/>
      <c r="P105" s="4"/>
      <c r="Q105" s="4"/>
      <c r="R105" s="93"/>
      <c r="S105" s="6"/>
      <c r="Y105" s="6"/>
      <c r="Z105" s="6"/>
    </row>
    <row r="106" spans="1:34" s="6" customFormat="1">
      <c r="A106" s="44"/>
      <c r="B106" s="45"/>
      <c r="C106" s="46"/>
      <c r="D106" s="47"/>
      <c r="E106" s="48"/>
      <c r="F106" s="49"/>
      <c r="G106" s="49"/>
      <c r="H106" s="49"/>
      <c r="I106" s="49"/>
      <c r="J106" s="17"/>
      <c r="K106" s="91"/>
      <c r="L106" s="91"/>
      <c r="M106" s="17"/>
      <c r="N106" s="16"/>
      <c r="O106" s="92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0" t="s">
        <v>617</v>
      </c>
      <c r="B107" s="50"/>
      <c r="C107" s="50"/>
      <c r="D107" s="50"/>
      <c r="E107" s="51"/>
      <c r="F107" s="49"/>
      <c r="G107" s="49"/>
      <c r="H107" s="49"/>
      <c r="I107" s="49"/>
      <c r="J107" s="53"/>
      <c r="K107" s="12"/>
      <c r="L107" s="12"/>
      <c r="M107" s="12"/>
      <c r="N107" s="11"/>
      <c r="O107" s="53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38.25">
      <c r="A108" s="21" t="s">
        <v>16</v>
      </c>
      <c r="B108" s="21" t="s">
        <v>575</v>
      </c>
      <c r="C108" s="21"/>
      <c r="D108" s="22" t="s">
        <v>588</v>
      </c>
      <c r="E108" s="21" t="s">
        <v>589</v>
      </c>
      <c r="F108" s="21" t="s">
        <v>590</v>
      </c>
      <c r="G108" s="52" t="s">
        <v>610</v>
      </c>
      <c r="H108" s="21" t="s">
        <v>592</v>
      </c>
      <c r="I108" s="21" t="s">
        <v>593</v>
      </c>
      <c r="J108" s="20" t="s">
        <v>594</v>
      </c>
      <c r="K108" s="20" t="s">
        <v>618</v>
      </c>
      <c r="L108" s="63" t="s">
        <v>3720</v>
      </c>
      <c r="M108" s="77" t="s">
        <v>612</v>
      </c>
      <c r="N108" s="21" t="s">
        <v>613</v>
      </c>
      <c r="O108" s="21" t="s">
        <v>597</v>
      </c>
      <c r="P108" s="22" t="s">
        <v>598</v>
      </c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40" customFormat="1" ht="14.25">
      <c r="A109" s="509">
        <v>1</v>
      </c>
      <c r="B109" s="510">
        <v>44018</v>
      </c>
      <c r="C109" s="510"/>
      <c r="D109" s="445" t="s">
        <v>3675</v>
      </c>
      <c r="E109" s="446" t="s">
        <v>601</v>
      </c>
      <c r="F109" s="446">
        <v>58</v>
      </c>
      <c r="G109" s="472">
        <v>18</v>
      </c>
      <c r="H109" s="472">
        <v>18</v>
      </c>
      <c r="I109" s="511" t="s">
        <v>3676</v>
      </c>
      <c r="J109" s="447" t="s">
        <v>3691</v>
      </c>
      <c r="K109" s="447">
        <f>H109-F109</f>
        <v>-40</v>
      </c>
      <c r="L109" s="447">
        <v>-100</v>
      </c>
      <c r="M109" s="447">
        <f>(K109*N109)-L109</f>
        <v>-2900</v>
      </c>
      <c r="N109" s="447">
        <v>75</v>
      </c>
      <c r="O109" s="447" t="s">
        <v>664</v>
      </c>
      <c r="P109" s="512">
        <v>44020</v>
      </c>
      <c r="Q109" s="394"/>
      <c r="R109" s="344" t="s">
        <v>603</v>
      </c>
      <c r="Z109" s="407"/>
      <c r="AA109" s="407"/>
      <c r="AB109" s="407"/>
      <c r="AC109" s="407"/>
      <c r="AD109" s="407"/>
      <c r="AE109" s="407"/>
      <c r="AF109" s="407"/>
      <c r="AG109" s="407"/>
      <c r="AH109" s="407"/>
    </row>
    <row r="110" spans="1:34" s="40" customFormat="1" ht="14.25" customHeight="1">
      <c r="A110" s="603">
        <v>2</v>
      </c>
      <c r="B110" s="604">
        <v>44018</v>
      </c>
      <c r="C110" s="523"/>
      <c r="D110" s="524" t="s">
        <v>3677</v>
      </c>
      <c r="E110" s="525" t="s">
        <v>601</v>
      </c>
      <c r="F110" s="526">
        <v>56</v>
      </c>
      <c r="G110" s="525"/>
      <c r="H110" s="525">
        <v>101</v>
      </c>
      <c r="I110" s="525"/>
      <c r="J110" s="604" t="s">
        <v>3712</v>
      </c>
      <c r="K110" s="527" t="s">
        <v>3710</v>
      </c>
      <c r="L110" s="605">
        <v>-200</v>
      </c>
      <c r="M110" s="605">
        <f>8.5*300</f>
        <v>2550</v>
      </c>
      <c r="N110" s="605">
        <v>300</v>
      </c>
      <c r="O110" s="605" t="s">
        <v>600</v>
      </c>
      <c r="P110" s="617">
        <v>44025</v>
      </c>
      <c r="Q110" s="394"/>
      <c r="R110" s="344" t="s">
        <v>603</v>
      </c>
      <c r="Z110" s="407"/>
      <c r="AA110" s="407"/>
      <c r="AB110" s="407"/>
      <c r="AC110" s="407"/>
      <c r="AD110" s="407"/>
      <c r="AE110" s="407"/>
      <c r="AF110" s="407"/>
      <c r="AG110" s="407"/>
      <c r="AH110" s="407"/>
    </row>
    <row r="111" spans="1:34" s="40" customFormat="1" ht="14.25" customHeight="1">
      <c r="A111" s="603"/>
      <c r="B111" s="604"/>
      <c r="C111" s="523"/>
      <c r="D111" s="524" t="s">
        <v>3678</v>
      </c>
      <c r="E111" s="525" t="s">
        <v>3628</v>
      </c>
      <c r="F111" s="528" t="s">
        <v>3709</v>
      </c>
      <c r="G111" s="525"/>
      <c r="H111" s="525">
        <v>77.5</v>
      </c>
      <c r="I111" s="525"/>
      <c r="J111" s="604"/>
      <c r="K111" s="527" t="s">
        <v>3711</v>
      </c>
      <c r="L111" s="606"/>
      <c r="M111" s="606"/>
      <c r="N111" s="606"/>
      <c r="O111" s="606"/>
      <c r="P111" s="618"/>
      <c r="Q111" s="394"/>
      <c r="R111" s="344"/>
      <c r="Z111" s="407"/>
      <c r="AA111" s="407"/>
      <c r="AB111" s="407"/>
      <c r="AC111" s="407"/>
      <c r="AD111" s="407"/>
      <c r="AE111" s="407"/>
      <c r="AF111" s="407"/>
      <c r="AG111" s="407"/>
      <c r="AH111" s="407"/>
    </row>
    <row r="112" spans="1:34" s="40" customFormat="1" ht="14.25">
      <c r="A112" s="509">
        <v>3</v>
      </c>
      <c r="B112" s="510">
        <v>44019</v>
      </c>
      <c r="C112" s="510"/>
      <c r="D112" s="445" t="s">
        <v>3681</v>
      </c>
      <c r="E112" s="446" t="s">
        <v>601</v>
      </c>
      <c r="F112" s="446" t="s">
        <v>3698</v>
      </c>
      <c r="G112" s="472">
        <v>60</v>
      </c>
      <c r="H112" s="472">
        <v>70</v>
      </c>
      <c r="I112" s="511" t="s">
        <v>3682</v>
      </c>
      <c r="J112" s="447" t="s">
        <v>3699</v>
      </c>
      <c r="K112" s="447">
        <f>H112-F112</f>
        <v>-230</v>
      </c>
      <c r="L112" s="447">
        <v>-100</v>
      </c>
      <c r="M112" s="447">
        <f>(K112*N112)-L112</f>
        <v>-4500</v>
      </c>
      <c r="N112" s="447">
        <v>20</v>
      </c>
      <c r="O112" s="447" t="s">
        <v>664</v>
      </c>
      <c r="P112" s="512">
        <v>44021</v>
      </c>
      <c r="Q112" s="394"/>
      <c r="R112" s="344" t="s">
        <v>603</v>
      </c>
      <c r="Z112" s="407"/>
      <c r="AA112" s="407"/>
      <c r="AB112" s="407"/>
      <c r="AC112" s="407"/>
      <c r="AD112" s="407"/>
      <c r="AE112" s="407"/>
      <c r="AF112" s="407"/>
      <c r="AG112" s="407"/>
      <c r="AH112" s="407"/>
    </row>
    <row r="113" spans="1:34" s="40" customFormat="1" ht="14.25">
      <c r="A113" s="567">
        <v>4</v>
      </c>
      <c r="B113" s="568">
        <v>44029</v>
      </c>
      <c r="C113" s="568"/>
      <c r="D113" s="483" t="s">
        <v>3770</v>
      </c>
      <c r="E113" s="484" t="s">
        <v>601</v>
      </c>
      <c r="F113" s="484">
        <v>195</v>
      </c>
      <c r="G113" s="493">
        <v>90</v>
      </c>
      <c r="H113" s="493">
        <v>237.5</v>
      </c>
      <c r="I113" s="569" t="s">
        <v>3771</v>
      </c>
      <c r="J113" s="479" t="s">
        <v>3778</v>
      </c>
      <c r="K113" s="479">
        <f>H113-F113</f>
        <v>42.5</v>
      </c>
      <c r="L113" s="479">
        <v>-100</v>
      </c>
      <c r="M113" s="479">
        <f>(K113*N113)-L113</f>
        <v>2225</v>
      </c>
      <c r="N113" s="479">
        <v>50</v>
      </c>
      <c r="O113" s="479" t="s">
        <v>664</v>
      </c>
      <c r="P113" s="570">
        <v>44032</v>
      </c>
      <c r="Q113" s="394"/>
      <c r="R113" s="344" t="s">
        <v>603</v>
      </c>
      <c r="Z113" s="407"/>
      <c r="AA113" s="407"/>
      <c r="AB113" s="407"/>
      <c r="AC113" s="407"/>
      <c r="AD113" s="407"/>
      <c r="AE113" s="407"/>
      <c r="AF113" s="407"/>
      <c r="AG113" s="407"/>
      <c r="AH113" s="407"/>
    </row>
    <row r="114" spans="1:34" s="40" customFormat="1" ht="14.25">
      <c r="A114" s="556">
        <v>5</v>
      </c>
      <c r="B114" s="557">
        <v>44032</v>
      </c>
      <c r="C114" s="557"/>
      <c r="D114" s="558" t="s">
        <v>3785</v>
      </c>
      <c r="E114" s="559" t="s">
        <v>601</v>
      </c>
      <c r="F114" s="559" t="s">
        <v>3786</v>
      </c>
      <c r="G114" s="443"/>
      <c r="H114" s="443"/>
      <c r="I114" s="560" t="s">
        <v>3787</v>
      </c>
      <c r="J114" s="561" t="s">
        <v>602</v>
      </c>
      <c r="K114" s="561"/>
      <c r="L114" s="561"/>
      <c r="M114" s="561"/>
      <c r="N114" s="561"/>
      <c r="O114" s="561"/>
      <c r="P114" s="562"/>
      <c r="Q114" s="394"/>
      <c r="R114" s="344" t="s">
        <v>603</v>
      </c>
      <c r="Z114" s="407"/>
      <c r="AA114" s="407"/>
      <c r="AB114" s="407"/>
      <c r="AC114" s="407"/>
      <c r="AD114" s="407"/>
      <c r="AE114" s="407"/>
      <c r="AF114" s="407"/>
      <c r="AG114" s="407"/>
      <c r="AH114" s="407"/>
    </row>
    <row r="115" spans="1:34" s="40" customFormat="1" ht="14.25">
      <c r="A115" s="556">
        <v>6</v>
      </c>
      <c r="B115" s="557">
        <v>44033</v>
      </c>
      <c r="C115" s="557"/>
      <c r="D115" s="558" t="s">
        <v>3800</v>
      </c>
      <c r="E115" s="559" t="s">
        <v>601</v>
      </c>
      <c r="F115" s="559" t="s">
        <v>3801</v>
      </c>
      <c r="G115" s="443">
        <v>0.45</v>
      </c>
      <c r="H115" s="443"/>
      <c r="I115" s="560" t="s">
        <v>3802</v>
      </c>
      <c r="J115" s="561" t="s">
        <v>602</v>
      </c>
      <c r="K115" s="561"/>
      <c r="L115" s="561"/>
      <c r="M115" s="561"/>
      <c r="N115" s="561"/>
      <c r="O115" s="561"/>
      <c r="P115" s="562"/>
      <c r="Q115" s="394"/>
      <c r="R115" s="344" t="s">
        <v>603</v>
      </c>
      <c r="Z115" s="407"/>
      <c r="AA115" s="407"/>
      <c r="AB115" s="407"/>
      <c r="AC115" s="407"/>
      <c r="AD115" s="407"/>
      <c r="AE115" s="407"/>
      <c r="AF115" s="407"/>
      <c r="AG115" s="407"/>
      <c r="AH115" s="407"/>
    </row>
    <row r="116" spans="1:34" s="40" customFormat="1" ht="14.25">
      <c r="A116" s="556"/>
      <c r="B116" s="557"/>
      <c r="C116" s="557"/>
      <c r="D116" s="558"/>
      <c r="E116" s="559"/>
      <c r="F116" s="559"/>
      <c r="G116" s="443"/>
      <c r="H116" s="443"/>
      <c r="I116" s="560"/>
      <c r="J116" s="561"/>
      <c r="K116" s="561"/>
      <c r="L116" s="561"/>
      <c r="M116" s="561"/>
      <c r="N116" s="561"/>
      <c r="O116" s="561"/>
      <c r="P116" s="562"/>
      <c r="Q116" s="394"/>
      <c r="R116" s="344"/>
      <c r="Z116" s="407"/>
      <c r="AA116" s="407"/>
      <c r="AB116" s="407"/>
      <c r="AC116" s="407"/>
      <c r="AD116" s="407"/>
      <c r="AE116" s="407"/>
      <c r="AF116" s="407"/>
      <c r="AG116" s="407"/>
      <c r="AH116" s="407"/>
    </row>
    <row r="117" spans="1:34" s="40" customFormat="1" ht="14.25">
      <c r="A117" s="556"/>
      <c r="B117" s="557"/>
      <c r="C117" s="557"/>
      <c r="D117" s="558"/>
      <c r="E117" s="559"/>
      <c r="F117" s="559"/>
      <c r="G117" s="443"/>
      <c r="H117" s="443"/>
      <c r="I117" s="560"/>
      <c r="J117" s="561"/>
      <c r="K117" s="561"/>
      <c r="L117" s="561"/>
      <c r="M117" s="561"/>
      <c r="N117" s="561"/>
      <c r="O117" s="561"/>
      <c r="P117" s="562"/>
      <c r="Q117" s="394"/>
      <c r="R117" s="344"/>
      <c r="Z117" s="407"/>
      <c r="AA117" s="407"/>
      <c r="AB117" s="407"/>
      <c r="AC117" s="407"/>
      <c r="AD117" s="407"/>
      <c r="AE117" s="407"/>
      <c r="AF117" s="407"/>
      <c r="AG117" s="407"/>
      <c r="AH117" s="407"/>
    </row>
    <row r="118" spans="1:34" s="40" customFormat="1" ht="15">
      <c r="A118" s="506"/>
      <c r="B118" s="507"/>
      <c r="C118" s="507"/>
      <c r="D118" s="393"/>
      <c r="E118" s="506"/>
      <c r="F118" s="441"/>
      <c r="G118" s="506"/>
      <c r="H118" s="506"/>
      <c r="I118" s="506"/>
      <c r="J118" s="507"/>
      <c r="K118" s="505"/>
      <c r="L118" s="506"/>
      <c r="M118" s="518"/>
      <c r="N118" s="518"/>
      <c r="O118" s="518"/>
      <c r="P118" s="508"/>
      <c r="Q118" s="394"/>
      <c r="R118" s="344"/>
      <c r="Z118" s="407"/>
      <c r="AA118" s="407"/>
      <c r="AB118" s="407"/>
      <c r="AC118" s="407"/>
      <c r="AD118" s="407"/>
      <c r="AE118" s="407"/>
      <c r="AF118" s="407"/>
      <c r="AG118" s="407"/>
      <c r="AH118" s="407"/>
    </row>
    <row r="119" spans="1:34" s="40" customFormat="1" ht="14.25">
      <c r="A119" s="381"/>
      <c r="B119" s="382"/>
      <c r="C119" s="382"/>
      <c r="D119" s="383"/>
      <c r="E119" s="381"/>
      <c r="F119" s="408"/>
      <c r="G119" s="381"/>
      <c r="H119" s="381"/>
      <c r="I119" s="381"/>
      <c r="J119" s="382"/>
      <c r="K119" s="409"/>
      <c r="L119" s="381"/>
      <c r="M119" s="381"/>
      <c r="N119" s="381"/>
      <c r="O119" s="410"/>
      <c r="P119" s="394"/>
      <c r="Q119" s="394"/>
      <c r="R119" s="344"/>
      <c r="Z119" s="407"/>
      <c r="AA119" s="407"/>
      <c r="AB119" s="407"/>
      <c r="AC119" s="407"/>
      <c r="AD119" s="407"/>
      <c r="AE119" s="407"/>
      <c r="AF119" s="407"/>
      <c r="AG119" s="407"/>
      <c r="AH119" s="407"/>
    </row>
    <row r="120" spans="1:34" ht="15">
      <c r="A120" s="100" t="s">
        <v>619</v>
      </c>
      <c r="B120" s="101"/>
      <c r="C120" s="101"/>
      <c r="D120" s="102"/>
      <c r="E120" s="34"/>
      <c r="F120" s="32"/>
      <c r="G120" s="32"/>
      <c r="H120" s="73"/>
      <c r="I120" s="120"/>
      <c r="J120" s="121"/>
      <c r="K120" s="17"/>
      <c r="L120" s="17"/>
      <c r="M120" s="17"/>
      <c r="N120" s="11"/>
      <c r="O120" s="53"/>
      <c r="Q120" s="9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4" ht="38.25">
      <c r="A121" s="20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21" t="s">
        <v>591</v>
      </c>
      <c r="H121" s="21" t="s">
        <v>592</v>
      </c>
      <c r="I121" s="21" t="s">
        <v>593</v>
      </c>
      <c r="J121" s="20" t="s">
        <v>594</v>
      </c>
      <c r="K121" s="21" t="s">
        <v>595</v>
      </c>
      <c r="L121" s="21" t="s">
        <v>596</v>
      </c>
      <c r="M121" s="21" t="s">
        <v>597</v>
      </c>
      <c r="N121" s="22" t="s">
        <v>598</v>
      </c>
      <c r="O121" s="21" t="s">
        <v>599</v>
      </c>
      <c r="P121" s="98"/>
      <c r="Q121" s="11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34" s="8" customFormat="1">
      <c r="A122" s="395"/>
      <c r="B122" s="396"/>
      <c r="C122" s="397"/>
      <c r="D122" s="398"/>
      <c r="E122" s="399"/>
      <c r="F122" s="399"/>
      <c r="G122" s="400"/>
      <c r="H122" s="400"/>
      <c r="I122" s="399"/>
      <c r="J122" s="401"/>
      <c r="K122" s="402"/>
      <c r="L122" s="403"/>
      <c r="M122" s="404"/>
      <c r="N122" s="405"/>
      <c r="O122" s="406"/>
      <c r="P122" s="124"/>
      <c r="Q122"/>
      <c r="R122" s="95"/>
      <c r="T122" s="57"/>
      <c r="U122" s="57"/>
      <c r="V122" s="57"/>
      <c r="W122" s="57"/>
      <c r="X122" s="57"/>
      <c r="Y122" s="57"/>
      <c r="Z122" s="57"/>
    </row>
    <row r="123" spans="1:34">
      <c r="A123" s="23" t="s">
        <v>604</v>
      </c>
      <c r="B123" s="23"/>
      <c r="C123" s="23"/>
      <c r="D123" s="23"/>
      <c r="E123" s="5"/>
      <c r="F123" s="30" t="s">
        <v>606</v>
      </c>
      <c r="G123" s="82"/>
      <c r="H123" s="82"/>
      <c r="I123" s="38"/>
      <c r="J123" s="85"/>
      <c r="K123" s="83"/>
      <c r="L123" s="84"/>
      <c r="M123" s="85"/>
      <c r="N123" s="86"/>
      <c r="O123" s="125"/>
      <c r="P123" s="11"/>
      <c r="Q123" s="16"/>
      <c r="R123" s="97"/>
      <c r="S123" s="16"/>
      <c r="T123" s="16"/>
      <c r="U123" s="16"/>
      <c r="V123" s="16"/>
      <c r="W123" s="16"/>
      <c r="X123" s="16"/>
      <c r="Y123" s="16"/>
    </row>
    <row r="124" spans="1:34">
      <c r="A124" s="29" t="s">
        <v>605</v>
      </c>
      <c r="B124" s="23"/>
      <c r="C124" s="23"/>
      <c r="D124" s="23"/>
      <c r="E124" s="32"/>
      <c r="F124" s="30" t="s">
        <v>608</v>
      </c>
      <c r="G124" s="12"/>
      <c r="H124" s="12"/>
      <c r="I124" s="12"/>
      <c r="J124" s="53"/>
      <c r="K124" s="12"/>
      <c r="L124" s="12"/>
      <c r="M124" s="12"/>
      <c r="N124" s="11"/>
      <c r="O124" s="53"/>
      <c r="Q124" s="7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>
      <c r="A125" s="29"/>
      <c r="B125" s="23"/>
      <c r="C125" s="23"/>
      <c r="D125" s="23"/>
      <c r="E125" s="32"/>
      <c r="F125" s="30"/>
      <c r="G125" s="12"/>
      <c r="H125" s="12"/>
      <c r="I125" s="12"/>
      <c r="J125" s="53"/>
      <c r="K125" s="12"/>
      <c r="L125" s="12"/>
      <c r="M125" s="12"/>
      <c r="N125" s="11"/>
      <c r="O125" s="53"/>
      <c r="Q125" s="7"/>
      <c r="R125" s="82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29"/>
      <c r="B126" s="23"/>
      <c r="C126" s="23"/>
      <c r="D126" s="23"/>
      <c r="E126" s="32"/>
      <c r="F126" s="30"/>
      <c r="G126" s="12"/>
      <c r="H126" s="12"/>
      <c r="I126" s="12"/>
      <c r="J126" s="53"/>
      <c r="K126" s="12"/>
      <c r="L126" s="12"/>
      <c r="M126" s="12"/>
      <c r="N126" s="11"/>
      <c r="O126" s="53"/>
      <c r="Q126" s="7"/>
      <c r="R126" s="82"/>
      <c r="S126" s="16"/>
      <c r="T126" s="16"/>
      <c r="U126" s="16"/>
      <c r="V126" s="16"/>
      <c r="W126" s="16"/>
      <c r="X126" s="16"/>
      <c r="Y126" s="16"/>
      <c r="Z126" s="16"/>
    </row>
    <row r="127" spans="1:34">
      <c r="A127" s="29"/>
      <c r="B127" s="23"/>
      <c r="C127" s="23"/>
      <c r="D127" s="23"/>
      <c r="E127" s="32"/>
      <c r="F127" s="30"/>
      <c r="G127" s="41"/>
      <c r="H127" s="42"/>
      <c r="I127" s="82"/>
      <c r="J127" s="17"/>
      <c r="K127" s="83"/>
      <c r="L127" s="84"/>
      <c r="M127" s="85"/>
      <c r="N127" s="86"/>
      <c r="O127" s="87"/>
      <c r="P127" s="5"/>
      <c r="Q127" s="11"/>
      <c r="R127" s="82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37"/>
      <c r="B128" s="45"/>
      <c r="C128" s="103"/>
      <c r="D128" s="6"/>
      <c r="E128" s="38"/>
      <c r="F128" s="82"/>
      <c r="G128" s="41"/>
      <c r="H128" s="42"/>
      <c r="I128" s="82"/>
      <c r="J128" s="17"/>
      <c r="K128" s="83"/>
      <c r="L128" s="84"/>
      <c r="M128" s="85"/>
      <c r="N128" s="86"/>
      <c r="O128" s="87"/>
      <c r="P128" s="5"/>
      <c r="Q128" s="11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 ht="15">
      <c r="A129" s="5"/>
      <c r="B129" s="104" t="s">
        <v>620</v>
      </c>
      <c r="C129" s="104"/>
      <c r="D129" s="104"/>
      <c r="E129" s="104"/>
      <c r="F129" s="17"/>
      <c r="G129" s="17"/>
      <c r="H129" s="105"/>
      <c r="I129" s="17"/>
      <c r="J129" s="74"/>
      <c r="K129" s="75"/>
      <c r="L129" s="17"/>
      <c r="M129" s="17"/>
      <c r="N129" s="16"/>
      <c r="O129" s="99"/>
      <c r="P129" s="7"/>
      <c r="Q129" s="11"/>
      <c r="R129" s="142"/>
      <c r="S129" s="16"/>
      <c r="T129" s="16"/>
      <c r="U129" s="16"/>
      <c r="V129" s="16"/>
      <c r="W129" s="16"/>
      <c r="X129" s="16"/>
      <c r="Y129" s="16"/>
      <c r="Z129" s="16"/>
    </row>
    <row r="130" spans="1:26" ht="38.25">
      <c r="A130" s="20" t="s">
        <v>16</v>
      </c>
      <c r="B130" s="21" t="s">
        <v>575</v>
      </c>
      <c r="C130" s="21"/>
      <c r="D130" s="22" t="s">
        <v>588</v>
      </c>
      <c r="E130" s="21" t="s">
        <v>589</v>
      </c>
      <c r="F130" s="21" t="s">
        <v>590</v>
      </c>
      <c r="G130" s="21" t="s">
        <v>621</v>
      </c>
      <c r="H130" s="21" t="s">
        <v>622</v>
      </c>
      <c r="I130" s="21" t="s">
        <v>593</v>
      </c>
      <c r="J130" s="61" t="s">
        <v>594</v>
      </c>
      <c r="K130" s="21" t="s">
        <v>595</v>
      </c>
      <c r="L130" s="21" t="s">
        <v>596</v>
      </c>
      <c r="M130" s="21" t="s">
        <v>597</v>
      </c>
      <c r="N130" s="22" t="s">
        <v>598</v>
      </c>
      <c r="O130" s="99"/>
      <c r="P130" s="7"/>
      <c r="Q130" s="11"/>
      <c r="R130" s="142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</v>
      </c>
      <c r="B131" s="106">
        <v>41579</v>
      </c>
      <c r="C131" s="106"/>
      <c r="D131" s="107" t="s">
        <v>623</v>
      </c>
      <c r="E131" s="108" t="s">
        <v>624</v>
      </c>
      <c r="F131" s="109">
        <v>82</v>
      </c>
      <c r="G131" s="108" t="s">
        <v>625</v>
      </c>
      <c r="H131" s="108">
        <v>100</v>
      </c>
      <c r="I131" s="126">
        <v>100</v>
      </c>
      <c r="J131" s="127" t="s">
        <v>626</v>
      </c>
      <c r="K131" s="128">
        <f t="shared" ref="K131:K162" si="46">H131-F131</f>
        <v>18</v>
      </c>
      <c r="L131" s="129">
        <f t="shared" ref="L131:L162" si="47">K131/F131</f>
        <v>0.21951219512195122</v>
      </c>
      <c r="M131" s="130" t="s">
        <v>600</v>
      </c>
      <c r="N131" s="131">
        <v>42657</v>
      </c>
      <c r="O131" s="53"/>
      <c r="P131" s="11"/>
      <c r="Q131" s="16"/>
      <c r="R131" s="142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2</v>
      </c>
      <c r="B132" s="106">
        <v>41794</v>
      </c>
      <c r="C132" s="106"/>
      <c r="D132" s="107" t="s">
        <v>627</v>
      </c>
      <c r="E132" s="108" t="s">
        <v>601</v>
      </c>
      <c r="F132" s="109">
        <v>257</v>
      </c>
      <c r="G132" s="108" t="s">
        <v>625</v>
      </c>
      <c r="H132" s="108">
        <v>300</v>
      </c>
      <c r="I132" s="126">
        <v>300</v>
      </c>
      <c r="J132" s="127" t="s">
        <v>626</v>
      </c>
      <c r="K132" s="128">
        <f t="shared" si="46"/>
        <v>43</v>
      </c>
      <c r="L132" s="129">
        <f t="shared" si="47"/>
        <v>0.16731517509727625</v>
      </c>
      <c r="M132" s="130" t="s">
        <v>600</v>
      </c>
      <c r="N132" s="131">
        <v>41822</v>
      </c>
      <c r="O132" s="53"/>
      <c r="P132" s="11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3</v>
      </c>
      <c r="B133" s="106">
        <v>41828</v>
      </c>
      <c r="C133" s="106"/>
      <c r="D133" s="107" t="s">
        <v>628</v>
      </c>
      <c r="E133" s="108" t="s">
        <v>601</v>
      </c>
      <c r="F133" s="109">
        <v>393</v>
      </c>
      <c r="G133" s="108" t="s">
        <v>625</v>
      </c>
      <c r="H133" s="108">
        <v>468</v>
      </c>
      <c r="I133" s="126">
        <v>468</v>
      </c>
      <c r="J133" s="127" t="s">
        <v>626</v>
      </c>
      <c r="K133" s="128">
        <f t="shared" si="46"/>
        <v>75</v>
      </c>
      <c r="L133" s="129">
        <f t="shared" si="47"/>
        <v>0.19083969465648856</v>
      </c>
      <c r="M133" s="130" t="s">
        <v>600</v>
      </c>
      <c r="N133" s="131">
        <v>41863</v>
      </c>
      <c r="O133" s="53"/>
      <c r="P133" s="11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4</v>
      </c>
      <c r="B134" s="106">
        <v>41857</v>
      </c>
      <c r="C134" s="106"/>
      <c r="D134" s="107" t="s">
        <v>629</v>
      </c>
      <c r="E134" s="108" t="s">
        <v>601</v>
      </c>
      <c r="F134" s="109">
        <v>205</v>
      </c>
      <c r="G134" s="108" t="s">
        <v>625</v>
      </c>
      <c r="H134" s="108">
        <v>275</v>
      </c>
      <c r="I134" s="126">
        <v>250</v>
      </c>
      <c r="J134" s="127" t="s">
        <v>626</v>
      </c>
      <c r="K134" s="128">
        <f t="shared" si="46"/>
        <v>70</v>
      </c>
      <c r="L134" s="129">
        <f t="shared" si="47"/>
        <v>0.34146341463414637</v>
      </c>
      <c r="M134" s="130" t="s">
        <v>600</v>
      </c>
      <c r="N134" s="131">
        <v>41962</v>
      </c>
      <c r="O134" s="53"/>
      <c r="P134" s="11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5</v>
      </c>
      <c r="B135" s="106">
        <v>41886</v>
      </c>
      <c r="C135" s="106"/>
      <c r="D135" s="107" t="s">
        <v>630</v>
      </c>
      <c r="E135" s="108" t="s">
        <v>601</v>
      </c>
      <c r="F135" s="109">
        <v>162</v>
      </c>
      <c r="G135" s="108" t="s">
        <v>625</v>
      </c>
      <c r="H135" s="108">
        <v>190</v>
      </c>
      <c r="I135" s="126">
        <v>190</v>
      </c>
      <c r="J135" s="127" t="s">
        <v>626</v>
      </c>
      <c r="K135" s="128">
        <f t="shared" si="46"/>
        <v>28</v>
      </c>
      <c r="L135" s="129">
        <f t="shared" si="47"/>
        <v>0.1728395061728395</v>
      </c>
      <c r="M135" s="130" t="s">
        <v>600</v>
      </c>
      <c r="N135" s="131">
        <v>42006</v>
      </c>
      <c r="O135" s="53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6</v>
      </c>
      <c r="B136" s="106">
        <v>41886</v>
      </c>
      <c r="C136" s="106"/>
      <c r="D136" s="107" t="s">
        <v>631</v>
      </c>
      <c r="E136" s="108" t="s">
        <v>601</v>
      </c>
      <c r="F136" s="109">
        <v>75</v>
      </c>
      <c r="G136" s="108" t="s">
        <v>625</v>
      </c>
      <c r="H136" s="108">
        <v>91.5</v>
      </c>
      <c r="I136" s="126" t="s">
        <v>632</v>
      </c>
      <c r="J136" s="127" t="s">
        <v>633</v>
      </c>
      <c r="K136" s="128">
        <f t="shared" si="46"/>
        <v>16.5</v>
      </c>
      <c r="L136" s="129">
        <f t="shared" si="47"/>
        <v>0.22</v>
      </c>
      <c r="M136" s="130" t="s">
        <v>600</v>
      </c>
      <c r="N136" s="131">
        <v>41954</v>
      </c>
      <c r="O136" s="53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7</v>
      </c>
      <c r="B137" s="106">
        <v>41913</v>
      </c>
      <c r="C137" s="106"/>
      <c r="D137" s="107" t="s">
        <v>634</v>
      </c>
      <c r="E137" s="108" t="s">
        <v>601</v>
      </c>
      <c r="F137" s="109">
        <v>850</v>
      </c>
      <c r="G137" s="108" t="s">
        <v>625</v>
      </c>
      <c r="H137" s="108">
        <v>982.5</v>
      </c>
      <c r="I137" s="126">
        <v>1050</v>
      </c>
      <c r="J137" s="127" t="s">
        <v>635</v>
      </c>
      <c r="K137" s="128">
        <f t="shared" si="46"/>
        <v>132.5</v>
      </c>
      <c r="L137" s="129">
        <f t="shared" si="47"/>
        <v>0.15588235294117647</v>
      </c>
      <c r="M137" s="130" t="s">
        <v>600</v>
      </c>
      <c r="N137" s="131">
        <v>42039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8</v>
      </c>
      <c r="B138" s="106">
        <v>41913</v>
      </c>
      <c r="C138" s="106"/>
      <c r="D138" s="107" t="s">
        <v>636</v>
      </c>
      <c r="E138" s="108" t="s">
        <v>601</v>
      </c>
      <c r="F138" s="109">
        <v>475</v>
      </c>
      <c r="G138" s="108" t="s">
        <v>625</v>
      </c>
      <c r="H138" s="108">
        <v>515</v>
      </c>
      <c r="I138" s="126">
        <v>600</v>
      </c>
      <c r="J138" s="127" t="s">
        <v>637</v>
      </c>
      <c r="K138" s="128">
        <f t="shared" si="46"/>
        <v>40</v>
      </c>
      <c r="L138" s="129">
        <f t="shared" si="47"/>
        <v>8.4210526315789472E-2</v>
      </c>
      <c r="M138" s="130" t="s">
        <v>600</v>
      </c>
      <c r="N138" s="131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9</v>
      </c>
      <c r="B139" s="106">
        <v>41913</v>
      </c>
      <c r="C139" s="106"/>
      <c r="D139" s="107" t="s">
        <v>638</v>
      </c>
      <c r="E139" s="108" t="s">
        <v>601</v>
      </c>
      <c r="F139" s="109">
        <v>86</v>
      </c>
      <c r="G139" s="108" t="s">
        <v>625</v>
      </c>
      <c r="H139" s="108">
        <v>99</v>
      </c>
      <c r="I139" s="126">
        <v>140</v>
      </c>
      <c r="J139" s="127" t="s">
        <v>639</v>
      </c>
      <c r="K139" s="128">
        <f t="shared" si="46"/>
        <v>13</v>
      </c>
      <c r="L139" s="129">
        <f t="shared" si="47"/>
        <v>0.15116279069767441</v>
      </c>
      <c r="M139" s="130" t="s">
        <v>600</v>
      </c>
      <c r="N139" s="131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10</v>
      </c>
      <c r="B140" s="106">
        <v>41926</v>
      </c>
      <c r="C140" s="106"/>
      <c r="D140" s="107" t="s">
        <v>640</v>
      </c>
      <c r="E140" s="108" t="s">
        <v>601</v>
      </c>
      <c r="F140" s="109">
        <v>496.6</v>
      </c>
      <c r="G140" s="108" t="s">
        <v>625</v>
      </c>
      <c r="H140" s="108">
        <v>621</v>
      </c>
      <c r="I140" s="126">
        <v>580</v>
      </c>
      <c r="J140" s="127" t="s">
        <v>626</v>
      </c>
      <c r="K140" s="128">
        <f t="shared" si="46"/>
        <v>124.39999999999998</v>
      </c>
      <c r="L140" s="129">
        <f t="shared" si="47"/>
        <v>0.25050342327829234</v>
      </c>
      <c r="M140" s="130" t="s">
        <v>600</v>
      </c>
      <c r="N140" s="131">
        <v>42605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11</v>
      </c>
      <c r="B141" s="106">
        <v>41926</v>
      </c>
      <c r="C141" s="106"/>
      <c r="D141" s="107" t="s">
        <v>641</v>
      </c>
      <c r="E141" s="108" t="s">
        <v>601</v>
      </c>
      <c r="F141" s="109">
        <v>2481.9</v>
      </c>
      <c r="G141" s="108" t="s">
        <v>625</v>
      </c>
      <c r="H141" s="108">
        <v>2840</v>
      </c>
      <c r="I141" s="126">
        <v>2870</v>
      </c>
      <c r="J141" s="127" t="s">
        <v>642</v>
      </c>
      <c r="K141" s="128">
        <f t="shared" si="46"/>
        <v>358.09999999999991</v>
      </c>
      <c r="L141" s="129">
        <f t="shared" si="47"/>
        <v>0.14428462065353154</v>
      </c>
      <c r="M141" s="130" t="s">
        <v>600</v>
      </c>
      <c r="N141" s="131">
        <v>42017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12</v>
      </c>
      <c r="B142" s="106">
        <v>41928</v>
      </c>
      <c r="C142" s="106"/>
      <c r="D142" s="107" t="s">
        <v>643</v>
      </c>
      <c r="E142" s="108" t="s">
        <v>601</v>
      </c>
      <c r="F142" s="109">
        <v>84.5</v>
      </c>
      <c r="G142" s="108" t="s">
        <v>625</v>
      </c>
      <c r="H142" s="108">
        <v>93</v>
      </c>
      <c r="I142" s="126">
        <v>110</v>
      </c>
      <c r="J142" s="127" t="s">
        <v>644</v>
      </c>
      <c r="K142" s="128">
        <f t="shared" si="46"/>
        <v>8.5</v>
      </c>
      <c r="L142" s="129">
        <f t="shared" si="47"/>
        <v>0.10059171597633136</v>
      </c>
      <c r="M142" s="130" t="s">
        <v>600</v>
      </c>
      <c r="N142" s="131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13</v>
      </c>
      <c r="B143" s="106">
        <v>41928</v>
      </c>
      <c r="C143" s="106"/>
      <c r="D143" s="107" t="s">
        <v>645</v>
      </c>
      <c r="E143" s="108" t="s">
        <v>601</v>
      </c>
      <c r="F143" s="109">
        <v>401</v>
      </c>
      <c r="G143" s="108" t="s">
        <v>625</v>
      </c>
      <c r="H143" s="108">
        <v>428</v>
      </c>
      <c r="I143" s="126">
        <v>450</v>
      </c>
      <c r="J143" s="127" t="s">
        <v>646</v>
      </c>
      <c r="K143" s="128">
        <f t="shared" si="46"/>
        <v>27</v>
      </c>
      <c r="L143" s="129">
        <f t="shared" si="47"/>
        <v>6.7331670822942641E-2</v>
      </c>
      <c r="M143" s="130" t="s">
        <v>600</v>
      </c>
      <c r="N143" s="131">
        <v>42020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14</v>
      </c>
      <c r="B144" s="106">
        <v>41928</v>
      </c>
      <c r="C144" s="106"/>
      <c r="D144" s="107" t="s">
        <v>647</v>
      </c>
      <c r="E144" s="108" t="s">
        <v>601</v>
      </c>
      <c r="F144" s="109">
        <v>101</v>
      </c>
      <c r="G144" s="108" t="s">
        <v>625</v>
      </c>
      <c r="H144" s="108">
        <v>112</v>
      </c>
      <c r="I144" s="126">
        <v>120</v>
      </c>
      <c r="J144" s="127" t="s">
        <v>648</v>
      </c>
      <c r="K144" s="128">
        <f t="shared" si="46"/>
        <v>11</v>
      </c>
      <c r="L144" s="129">
        <f t="shared" si="47"/>
        <v>0.10891089108910891</v>
      </c>
      <c r="M144" s="130" t="s">
        <v>600</v>
      </c>
      <c r="N144" s="131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15</v>
      </c>
      <c r="B145" s="106">
        <v>41954</v>
      </c>
      <c r="C145" s="106"/>
      <c r="D145" s="107" t="s">
        <v>649</v>
      </c>
      <c r="E145" s="108" t="s">
        <v>601</v>
      </c>
      <c r="F145" s="109">
        <v>59</v>
      </c>
      <c r="G145" s="108" t="s">
        <v>625</v>
      </c>
      <c r="H145" s="108">
        <v>76</v>
      </c>
      <c r="I145" s="126">
        <v>76</v>
      </c>
      <c r="J145" s="127" t="s">
        <v>626</v>
      </c>
      <c r="K145" s="128">
        <f t="shared" si="46"/>
        <v>17</v>
      </c>
      <c r="L145" s="129">
        <f t="shared" si="47"/>
        <v>0.28813559322033899</v>
      </c>
      <c r="M145" s="130" t="s">
        <v>600</v>
      </c>
      <c r="N145" s="131">
        <v>43032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16</v>
      </c>
      <c r="B146" s="106">
        <v>41954</v>
      </c>
      <c r="C146" s="106"/>
      <c r="D146" s="107" t="s">
        <v>638</v>
      </c>
      <c r="E146" s="108" t="s">
        <v>601</v>
      </c>
      <c r="F146" s="109">
        <v>99</v>
      </c>
      <c r="G146" s="108" t="s">
        <v>625</v>
      </c>
      <c r="H146" s="108">
        <v>120</v>
      </c>
      <c r="I146" s="126">
        <v>120</v>
      </c>
      <c r="J146" s="127" t="s">
        <v>650</v>
      </c>
      <c r="K146" s="128">
        <f t="shared" si="46"/>
        <v>21</v>
      </c>
      <c r="L146" s="129">
        <f t="shared" si="47"/>
        <v>0.21212121212121213</v>
      </c>
      <c r="M146" s="130" t="s">
        <v>600</v>
      </c>
      <c r="N146" s="131">
        <v>41960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17</v>
      </c>
      <c r="B147" s="106">
        <v>41956</v>
      </c>
      <c r="C147" s="106"/>
      <c r="D147" s="107" t="s">
        <v>651</v>
      </c>
      <c r="E147" s="108" t="s">
        <v>601</v>
      </c>
      <c r="F147" s="109">
        <v>22</v>
      </c>
      <c r="G147" s="108" t="s">
        <v>625</v>
      </c>
      <c r="H147" s="108">
        <v>33.549999999999997</v>
      </c>
      <c r="I147" s="126">
        <v>32</v>
      </c>
      <c r="J147" s="127" t="s">
        <v>652</v>
      </c>
      <c r="K147" s="128">
        <f t="shared" si="46"/>
        <v>11.549999999999997</v>
      </c>
      <c r="L147" s="129">
        <f t="shared" si="47"/>
        <v>0.52499999999999991</v>
      </c>
      <c r="M147" s="130" t="s">
        <v>600</v>
      </c>
      <c r="N147" s="131">
        <v>42188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18</v>
      </c>
      <c r="B148" s="106">
        <v>41976</v>
      </c>
      <c r="C148" s="106"/>
      <c r="D148" s="107" t="s">
        <v>653</v>
      </c>
      <c r="E148" s="108" t="s">
        <v>601</v>
      </c>
      <c r="F148" s="109">
        <v>440</v>
      </c>
      <c r="G148" s="108" t="s">
        <v>625</v>
      </c>
      <c r="H148" s="108">
        <v>520</v>
      </c>
      <c r="I148" s="126">
        <v>520</v>
      </c>
      <c r="J148" s="127" t="s">
        <v>654</v>
      </c>
      <c r="K148" s="128">
        <f t="shared" si="46"/>
        <v>80</v>
      </c>
      <c r="L148" s="129">
        <f t="shared" si="47"/>
        <v>0.18181818181818182</v>
      </c>
      <c r="M148" s="130" t="s">
        <v>600</v>
      </c>
      <c r="N148" s="131">
        <v>42208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19</v>
      </c>
      <c r="B149" s="106">
        <v>41976</v>
      </c>
      <c r="C149" s="106"/>
      <c r="D149" s="107" t="s">
        <v>655</v>
      </c>
      <c r="E149" s="108" t="s">
        <v>601</v>
      </c>
      <c r="F149" s="109">
        <v>360</v>
      </c>
      <c r="G149" s="108" t="s">
        <v>625</v>
      </c>
      <c r="H149" s="108">
        <v>427</v>
      </c>
      <c r="I149" s="126">
        <v>425</v>
      </c>
      <c r="J149" s="127" t="s">
        <v>656</v>
      </c>
      <c r="K149" s="128">
        <f t="shared" si="46"/>
        <v>67</v>
      </c>
      <c r="L149" s="129">
        <f t="shared" si="47"/>
        <v>0.18611111111111112</v>
      </c>
      <c r="M149" s="130" t="s">
        <v>600</v>
      </c>
      <c r="N149" s="131">
        <v>42058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20</v>
      </c>
      <c r="B150" s="106">
        <v>42012</v>
      </c>
      <c r="C150" s="106"/>
      <c r="D150" s="107" t="s">
        <v>657</v>
      </c>
      <c r="E150" s="108" t="s">
        <v>601</v>
      </c>
      <c r="F150" s="109">
        <v>360</v>
      </c>
      <c r="G150" s="108" t="s">
        <v>625</v>
      </c>
      <c r="H150" s="108">
        <v>455</v>
      </c>
      <c r="I150" s="126">
        <v>420</v>
      </c>
      <c r="J150" s="127" t="s">
        <v>658</v>
      </c>
      <c r="K150" s="128">
        <f t="shared" si="46"/>
        <v>95</v>
      </c>
      <c r="L150" s="129">
        <f t="shared" si="47"/>
        <v>0.2638888888888889</v>
      </c>
      <c r="M150" s="130" t="s">
        <v>600</v>
      </c>
      <c r="N150" s="131">
        <v>42024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21</v>
      </c>
      <c r="B151" s="106">
        <v>42012</v>
      </c>
      <c r="C151" s="106"/>
      <c r="D151" s="107" t="s">
        <v>659</v>
      </c>
      <c r="E151" s="108" t="s">
        <v>601</v>
      </c>
      <c r="F151" s="109">
        <v>130</v>
      </c>
      <c r="G151" s="108"/>
      <c r="H151" s="108">
        <v>175.5</v>
      </c>
      <c r="I151" s="126">
        <v>165</v>
      </c>
      <c r="J151" s="127" t="s">
        <v>660</v>
      </c>
      <c r="K151" s="128">
        <f t="shared" si="46"/>
        <v>45.5</v>
      </c>
      <c r="L151" s="129">
        <f t="shared" si="47"/>
        <v>0.35</v>
      </c>
      <c r="M151" s="130" t="s">
        <v>600</v>
      </c>
      <c r="N151" s="131">
        <v>43088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22</v>
      </c>
      <c r="B152" s="106">
        <v>42040</v>
      </c>
      <c r="C152" s="106"/>
      <c r="D152" s="107" t="s">
        <v>390</v>
      </c>
      <c r="E152" s="108" t="s">
        <v>624</v>
      </c>
      <c r="F152" s="109">
        <v>98</v>
      </c>
      <c r="G152" s="108"/>
      <c r="H152" s="108">
        <v>120</v>
      </c>
      <c r="I152" s="126">
        <v>120</v>
      </c>
      <c r="J152" s="127" t="s">
        <v>626</v>
      </c>
      <c r="K152" s="128">
        <f t="shared" si="46"/>
        <v>22</v>
      </c>
      <c r="L152" s="129">
        <f t="shared" si="47"/>
        <v>0.22448979591836735</v>
      </c>
      <c r="M152" s="130" t="s">
        <v>600</v>
      </c>
      <c r="N152" s="131">
        <v>42753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23</v>
      </c>
      <c r="B153" s="106">
        <v>42040</v>
      </c>
      <c r="C153" s="106"/>
      <c r="D153" s="107" t="s">
        <v>661</v>
      </c>
      <c r="E153" s="108" t="s">
        <v>624</v>
      </c>
      <c r="F153" s="109">
        <v>196</v>
      </c>
      <c r="G153" s="108"/>
      <c r="H153" s="108">
        <v>262</v>
      </c>
      <c r="I153" s="126">
        <v>255</v>
      </c>
      <c r="J153" s="127" t="s">
        <v>626</v>
      </c>
      <c r="K153" s="128">
        <f t="shared" si="46"/>
        <v>66</v>
      </c>
      <c r="L153" s="129">
        <f t="shared" si="47"/>
        <v>0.33673469387755101</v>
      </c>
      <c r="M153" s="130" t="s">
        <v>600</v>
      </c>
      <c r="N153" s="131">
        <v>42599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24</v>
      </c>
      <c r="B154" s="110">
        <v>42067</v>
      </c>
      <c r="C154" s="110"/>
      <c r="D154" s="111" t="s">
        <v>389</v>
      </c>
      <c r="E154" s="112" t="s">
        <v>624</v>
      </c>
      <c r="F154" s="113">
        <v>235</v>
      </c>
      <c r="G154" s="113"/>
      <c r="H154" s="114">
        <v>77</v>
      </c>
      <c r="I154" s="132" t="s">
        <v>662</v>
      </c>
      <c r="J154" s="133" t="s">
        <v>663</v>
      </c>
      <c r="K154" s="134">
        <f t="shared" si="46"/>
        <v>-158</v>
      </c>
      <c r="L154" s="135">
        <f t="shared" si="47"/>
        <v>-0.67234042553191486</v>
      </c>
      <c r="M154" s="136" t="s">
        <v>664</v>
      </c>
      <c r="N154" s="137">
        <v>43522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25</v>
      </c>
      <c r="B155" s="106">
        <v>42067</v>
      </c>
      <c r="C155" s="106"/>
      <c r="D155" s="107" t="s">
        <v>481</v>
      </c>
      <c r="E155" s="108" t="s">
        <v>624</v>
      </c>
      <c r="F155" s="109">
        <v>185</v>
      </c>
      <c r="G155" s="108"/>
      <c r="H155" s="108">
        <v>224</v>
      </c>
      <c r="I155" s="126" t="s">
        <v>665</v>
      </c>
      <c r="J155" s="127" t="s">
        <v>626</v>
      </c>
      <c r="K155" s="128">
        <f t="shared" si="46"/>
        <v>39</v>
      </c>
      <c r="L155" s="129">
        <f t="shared" si="47"/>
        <v>0.21081081081081082</v>
      </c>
      <c r="M155" s="130" t="s">
        <v>600</v>
      </c>
      <c r="N155" s="131">
        <v>42647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365">
        <v>26</v>
      </c>
      <c r="B156" s="115">
        <v>42090</v>
      </c>
      <c r="C156" s="115"/>
      <c r="D156" s="116" t="s">
        <v>666</v>
      </c>
      <c r="E156" s="117" t="s">
        <v>624</v>
      </c>
      <c r="F156" s="118">
        <v>49.5</v>
      </c>
      <c r="G156" s="119"/>
      <c r="H156" s="119">
        <v>15.85</v>
      </c>
      <c r="I156" s="119">
        <v>67</v>
      </c>
      <c r="J156" s="138" t="s">
        <v>667</v>
      </c>
      <c r="K156" s="119">
        <f t="shared" si="46"/>
        <v>-33.65</v>
      </c>
      <c r="L156" s="139">
        <f t="shared" si="47"/>
        <v>-0.67979797979797973</v>
      </c>
      <c r="M156" s="136" t="s">
        <v>664</v>
      </c>
      <c r="N156" s="140">
        <v>43627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27</v>
      </c>
      <c r="B157" s="106">
        <v>42093</v>
      </c>
      <c r="C157" s="106"/>
      <c r="D157" s="107" t="s">
        <v>668</v>
      </c>
      <c r="E157" s="108" t="s">
        <v>624</v>
      </c>
      <c r="F157" s="109">
        <v>183.5</v>
      </c>
      <c r="G157" s="108"/>
      <c r="H157" s="108">
        <v>219</v>
      </c>
      <c r="I157" s="126">
        <v>218</v>
      </c>
      <c r="J157" s="127" t="s">
        <v>669</v>
      </c>
      <c r="K157" s="128">
        <f t="shared" si="46"/>
        <v>35.5</v>
      </c>
      <c r="L157" s="129">
        <f t="shared" si="47"/>
        <v>0.19346049046321526</v>
      </c>
      <c r="M157" s="130" t="s">
        <v>600</v>
      </c>
      <c r="N157" s="131">
        <v>42103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28</v>
      </c>
      <c r="B158" s="106">
        <v>42114</v>
      </c>
      <c r="C158" s="106"/>
      <c r="D158" s="107" t="s">
        <v>670</v>
      </c>
      <c r="E158" s="108" t="s">
        <v>624</v>
      </c>
      <c r="F158" s="109">
        <f>(227+237)/2</f>
        <v>232</v>
      </c>
      <c r="G158" s="108"/>
      <c r="H158" s="108">
        <v>298</v>
      </c>
      <c r="I158" s="126">
        <v>298</v>
      </c>
      <c r="J158" s="127" t="s">
        <v>626</v>
      </c>
      <c r="K158" s="128">
        <f t="shared" si="46"/>
        <v>66</v>
      </c>
      <c r="L158" s="129">
        <f t="shared" si="47"/>
        <v>0.28448275862068967</v>
      </c>
      <c r="M158" s="130" t="s">
        <v>600</v>
      </c>
      <c r="N158" s="131">
        <v>42823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29</v>
      </c>
      <c r="B159" s="106">
        <v>42128</v>
      </c>
      <c r="C159" s="106"/>
      <c r="D159" s="107" t="s">
        <v>671</v>
      </c>
      <c r="E159" s="108" t="s">
        <v>601</v>
      </c>
      <c r="F159" s="109">
        <v>385</v>
      </c>
      <c r="G159" s="108"/>
      <c r="H159" s="108">
        <f>212.5+331</f>
        <v>543.5</v>
      </c>
      <c r="I159" s="126">
        <v>510</v>
      </c>
      <c r="J159" s="127" t="s">
        <v>672</v>
      </c>
      <c r="K159" s="128">
        <f t="shared" si="46"/>
        <v>158.5</v>
      </c>
      <c r="L159" s="129">
        <f t="shared" si="47"/>
        <v>0.41168831168831171</v>
      </c>
      <c r="M159" s="130" t="s">
        <v>600</v>
      </c>
      <c r="N159" s="131">
        <v>42235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30</v>
      </c>
      <c r="B160" s="106">
        <v>42128</v>
      </c>
      <c r="C160" s="106"/>
      <c r="D160" s="107" t="s">
        <v>673</v>
      </c>
      <c r="E160" s="108" t="s">
        <v>601</v>
      </c>
      <c r="F160" s="109">
        <v>115.5</v>
      </c>
      <c r="G160" s="108"/>
      <c r="H160" s="108">
        <v>146</v>
      </c>
      <c r="I160" s="126">
        <v>142</v>
      </c>
      <c r="J160" s="127" t="s">
        <v>674</v>
      </c>
      <c r="K160" s="128">
        <f t="shared" si="46"/>
        <v>30.5</v>
      </c>
      <c r="L160" s="129">
        <f t="shared" si="47"/>
        <v>0.26406926406926406</v>
      </c>
      <c r="M160" s="130" t="s">
        <v>600</v>
      </c>
      <c r="N160" s="131">
        <v>42202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31</v>
      </c>
      <c r="B161" s="106">
        <v>42151</v>
      </c>
      <c r="C161" s="106"/>
      <c r="D161" s="107" t="s">
        <v>675</v>
      </c>
      <c r="E161" s="108" t="s">
        <v>601</v>
      </c>
      <c r="F161" s="109">
        <v>237.5</v>
      </c>
      <c r="G161" s="108"/>
      <c r="H161" s="108">
        <v>279.5</v>
      </c>
      <c r="I161" s="126">
        <v>278</v>
      </c>
      <c r="J161" s="127" t="s">
        <v>626</v>
      </c>
      <c r="K161" s="128">
        <f t="shared" si="46"/>
        <v>42</v>
      </c>
      <c r="L161" s="129">
        <f t="shared" si="47"/>
        <v>0.17684210526315788</v>
      </c>
      <c r="M161" s="130" t="s">
        <v>600</v>
      </c>
      <c r="N161" s="131">
        <v>42222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32</v>
      </c>
      <c r="B162" s="106">
        <v>42174</v>
      </c>
      <c r="C162" s="106"/>
      <c r="D162" s="107" t="s">
        <v>645</v>
      </c>
      <c r="E162" s="108" t="s">
        <v>624</v>
      </c>
      <c r="F162" s="109">
        <v>340</v>
      </c>
      <c r="G162" s="108"/>
      <c r="H162" s="108">
        <v>448</v>
      </c>
      <c r="I162" s="126">
        <v>448</v>
      </c>
      <c r="J162" s="127" t="s">
        <v>626</v>
      </c>
      <c r="K162" s="128">
        <f t="shared" si="46"/>
        <v>108</v>
      </c>
      <c r="L162" s="129">
        <f t="shared" si="47"/>
        <v>0.31764705882352939</v>
      </c>
      <c r="M162" s="130" t="s">
        <v>600</v>
      </c>
      <c r="N162" s="131">
        <v>43018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33</v>
      </c>
      <c r="B163" s="106">
        <v>42191</v>
      </c>
      <c r="C163" s="106"/>
      <c r="D163" s="107" t="s">
        <v>676</v>
      </c>
      <c r="E163" s="108" t="s">
        <v>624</v>
      </c>
      <c r="F163" s="109">
        <v>390</v>
      </c>
      <c r="G163" s="108"/>
      <c r="H163" s="108">
        <v>460</v>
      </c>
      <c r="I163" s="126">
        <v>460</v>
      </c>
      <c r="J163" s="127" t="s">
        <v>626</v>
      </c>
      <c r="K163" s="128">
        <f t="shared" ref="K163:K183" si="48">H163-F163</f>
        <v>70</v>
      </c>
      <c r="L163" s="129">
        <f t="shared" ref="L163:L183" si="49">K163/F163</f>
        <v>0.17948717948717949</v>
      </c>
      <c r="M163" s="130" t="s">
        <v>600</v>
      </c>
      <c r="N163" s="131">
        <v>42478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34</v>
      </c>
      <c r="B164" s="110">
        <v>42195</v>
      </c>
      <c r="C164" s="110"/>
      <c r="D164" s="111" t="s">
        <v>677</v>
      </c>
      <c r="E164" s="112" t="s">
        <v>624</v>
      </c>
      <c r="F164" s="113">
        <v>122.5</v>
      </c>
      <c r="G164" s="113"/>
      <c r="H164" s="114">
        <v>61</v>
      </c>
      <c r="I164" s="132">
        <v>172</v>
      </c>
      <c r="J164" s="133" t="s">
        <v>678</v>
      </c>
      <c r="K164" s="134">
        <f t="shared" si="48"/>
        <v>-61.5</v>
      </c>
      <c r="L164" s="135">
        <f t="shared" si="49"/>
        <v>-0.50204081632653064</v>
      </c>
      <c r="M164" s="136" t="s">
        <v>664</v>
      </c>
      <c r="N164" s="137">
        <v>43333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35</v>
      </c>
      <c r="B165" s="106">
        <v>42219</v>
      </c>
      <c r="C165" s="106"/>
      <c r="D165" s="107" t="s">
        <v>679</v>
      </c>
      <c r="E165" s="108" t="s">
        <v>624</v>
      </c>
      <c r="F165" s="109">
        <v>297.5</v>
      </c>
      <c r="G165" s="108"/>
      <c r="H165" s="108">
        <v>350</v>
      </c>
      <c r="I165" s="126">
        <v>360</v>
      </c>
      <c r="J165" s="127" t="s">
        <v>680</v>
      </c>
      <c r="K165" s="128">
        <f t="shared" si="48"/>
        <v>52.5</v>
      </c>
      <c r="L165" s="129">
        <f t="shared" si="49"/>
        <v>0.17647058823529413</v>
      </c>
      <c r="M165" s="130" t="s">
        <v>600</v>
      </c>
      <c r="N165" s="131">
        <v>42232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36</v>
      </c>
      <c r="B166" s="106">
        <v>42219</v>
      </c>
      <c r="C166" s="106"/>
      <c r="D166" s="107" t="s">
        <v>681</v>
      </c>
      <c r="E166" s="108" t="s">
        <v>624</v>
      </c>
      <c r="F166" s="109">
        <v>115.5</v>
      </c>
      <c r="G166" s="108"/>
      <c r="H166" s="108">
        <v>149</v>
      </c>
      <c r="I166" s="126">
        <v>140</v>
      </c>
      <c r="J166" s="141" t="s">
        <v>682</v>
      </c>
      <c r="K166" s="128">
        <f t="shared" si="48"/>
        <v>33.5</v>
      </c>
      <c r="L166" s="129">
        <f t="shared" si="49"/>
        <v>0.29004329004329005</v>
      </c>
      <c r="M166" s="130" t="s">
        <v>600</v>
      </c>
      <c r="N166" s="131">
        <v>42740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37</v>
      </c>
      <c r="B167" s="106">
        <v>42251</v>
      </c>
      <c r="C167" s="106"/>
      <c r="D167" s="107" t="s">
        <v>675</v>
      </c>
      <c r="E167" s="108" t="s">
        <v>624</v>
      </c>
      <c r="F167" s="109">
        <v>226</v>
      </c>
      <c r="G167" s="108"/>
      <c r="H167" s="108">
        <v>292</v>
      </c>
      <c r="I167" s="126">
        <v>292</v>
      </c>
      <c r="J167" s="127" t="s">
        <v>683</v>
      </c>
      <c r="K167" s="128">
        <f t="shared" si="48"/>
        <v>66</v>
      </c>
      <c r="L167" s="129">
        <f t="shared" si="49"/>
        <v>0.29203539823008851</v>
      </c>
      <c r="M167" s="130" t="s">
        <v>600</v>
      </c>
      <c r="N167" s="131">
        <v>42286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38</v>
      </c>
      <c r="B168" s="106">
        <v>42254</v>
      </c>
      <c r="C168" s="106"/>
      <c r="D168" s="107" t="s">
        <v>670</v>
      </c>
      <c r="E168" s="108" t="s">
        <v>624</v>
      </c>
      <c r="F168" s="109">
        <v>232.5</v>
      </c>
      <c r="G168" s="108"/>
      <c r="H168" s="108">
        <v>312.5</v>
      </c>
      <c r="I168" s="126">
        <v>310</v>
      </c>
      <c r="J168" s="127" t="s">
        <v>626</v>
      </c>
      <c r="K168" s="128">
        <f t="shared" si="48"/>
        <v>80</v>
      </c>
      <c r="L168" s="129">
        <f t="shared" si="49"/>
        <v>0.34408602150537637</v>
      </c>
      <c r="M168" s="130" t="s">
        <v>600</v>
      </c>
      <c r="N168" s="131">
        <v>42823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39</v>
      </c>
      <c r="B169" s="106">
        <v>42268</v>
      </c>
      <c r="C169" s="106"/>
      <c r="D169" s="107" t="s">
        <v>684</v>
      </c>
      <c r="E169" s="108" t="s">
        <v>624</v>
      </c>
      <c r="F169" s="109">
        <v>196.5</v>
      </c>
      <c r="G169" s="108"/>
      <c r="H169" s="108">
        <v>238</v>
      </c>
      <c r="I169" s="126">
        <v>238</v>
      </c>
      <c r="J169" s="127" t="s">
        <v>683</v>
      </c>
      <c r="K169" s="128">
        <f t="shared" si="48"/>
        <v>41.5</v>
      </c>
      <c r="L169" s="129">
        <f t="shared" si="49"/>
        <v>0.21119592875318066</v>
      </c>
      <c r="M169" s="130" t="s">
        <v>600</v>
      </c>
      <c r="N169" s="131">
        <v>42291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40</v>
      </c>
      <c r="B170" s="106">
        <v>42271</v>
      </c>
      <c r="C170" s="106"/>
      <c r="D170" s="107" t="s">
        <v>623</v>
      </c>
      <c r="E170" s="108" t="s">
        <v>624</v>
      </c>
      <c r="F170" s="109">
        <v>65</v>
      </c>
      <c r="G170" s="108"/>
      <c r="H170" s="108">
        <v>82</v>
      </c>
      <c r="I170" s="126">
        <v>82</v>
      </c>
      <c r="J170" s="127" t="s">
        <v>683</v>
      </c>
      <c r="K170" s="128">
        <f t="shared" si="48"/>
        <v>17</v>
      </c>
      <c r="L170" s="129">
        <f t="shared" si="49"/>
        <v>0.26153846153846155</v>
      </c>
      <c r="M170" s="130" t="s">
        <v>600</v>
      </c>
      <c r="N170" s="131">
        <v>42578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41</v>
      </c>
      <c r="B171" s="106">
        <v>42291</v>
      </c>
      <c r="C171" s="106"/>
      <c r="D171" s="107" t="s">
        <v>685</v>
      </c>
      <c r="E171" s="108" t="s">
        <v>624</v>
      </c>
      <c r="F171" s="109">
        <v>144</v>
      </c>
      <c r="G171" s="108"/>
      <c r="H171" s="108">
        <v>182.5</v>
      </c>
      <c r="I171" s="126">
        <v>181</v>
      </c>
      <c r="J171" s="127" t="s">
        <v>683</v>
      </c>
      <c r="K171" s="128">
        <f t="shared" si="48"/>
        <v>38.5</v>
      </c>
      <c r="L171" s="129">
        <f t="shared" si="49"/>
        <v>0.2673611111111111</v>
      </c>
      <c r="M171" s="130" t="s">
        <v>600</v>
      </c>
      <c r="N171" s="131">
        <v>42817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42</v>
      </c>
      <c r="B172" s="106">
        <v>42291</v>
      </c>
      <c r="C172" s="106"/>
      <c r="D172" s="107" t="s">
        <v>686</v>
      </c>
      <c r="E172" s="108" t="s">
        <v>624</v>
      </c>
      <c r="F172" s="109">
        <v>264</v>
      </c>
      <c r="G172" s="108"/>
      <c r="H172" s="108">
        <v>311</v>
      </c>
      <c r="I172" s="126">
        <v>311</v>
      </c>
      <c r="J172" s="127" t="s">
        <v>683</v>
      </c>
      <c r="K172" s="128">
        <f t="shared" si="48"/>
        <v>47</v>
      </c>
      <c r="L172" s="129">
        <f t="shared" si="49"/>
        <v>0.17803030303030304</v>
      </c>
      <c r="M172" s="130" t="s">
        <v>600</v>
      </c>
      <c r="N172" s="131">
        <v>42604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43</v>
      </c>
      <c r="B173" s="106">
        <v>42318</v>
      </c>
      <c r="C173" s="106"/>
      <c r="D173" s="107" t="s">
        <v>687</v>
      </c>
      <c r="E173" s="108" t="s">
        <v>601</v>
      </c>
      <c r="F173" s="109">
        <v>549.5</v>
      </c>
      <c r="G173" s="108"/>
      <c r="H173" s="108">
        <v>630</v>
      </c>
      <c r="I173" s="126">
        <v>630</v>
      </c>
      <c r="J173" s="127" t="s">
        <v>683</v>
      </c>
      <c r="K173" s="128">
        <f t="shared" si="48"/>
        <v>80.5</v>
      </c>
      <c r="L173" s="129">
        <f t="shared" si="49"/>
        <v>0.1464968152866242</v>
      </c>
      <c r="M173" s="130" t="s">
        <v>600</v>
      </c>
      <c r="N173" s="131">
        <v>42419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44</v>
      </c>
      <c r="B174" s="106">
        <v>42342</v>
      </c>
      <c r="C174" s="106"/>
      <c r="D174" s="107" t="s">
        <v>688</v>
      </c>
      <c r="E174" s="108" t="s">
        <v>624</v>
      </c>
      <c r="F174" s="109">
        <v>1027.5</v>
      </c>
      <c r="G174" s="108"/>
      <c r="H174" s="108">
        <v>1315</v>
      </c>
      <c r="I174" s="126">
        <v>1250</v>
      </c>
      <c r="J174" s="127" t="s">
        <v>683</v>
      </c>
      <c r="K174" s="128">
        <f t="shared" si="48"/>
        <v>287.5</v>
      </c>
      <c r="L174" s="129">
        <f t="shared" si="49"/>
        <v>0.27980535279805352</v>
      </c>
      <c r="M174" s="130" t="s">
        <v>600</v>
      </c>
      <c r="N174" s="131">
        <v>43244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45</v>
      </c>
      <c r="B175" s="106">
        <v>42367</v>
      </c>
      <c r="C175" s="106"/>
      <c r="D175" s="107" t="s">
        <v>689</v>
      </c>
      <c r="E175" s="108" t="s">
        <v>624</v>
      </c>
      <c r="F175" s="109">
        <v>465</v>
      </c>
      <c r="G175" s="108"/>
      <c r="H175" s="108">
        <v>540</v>
      </c>
      <c r="I175" s="126">
        <v>540</v>
      </c>
      <c r="J175" s="127" t="s">
        <v>683</v>
      </c>
      <c r="K175" s="128">
        <f t="shared" si="48"/>
        <v>75</v>
      </c>
      <c r="L175" s="129">
        <f t="shared" si="49"/>
        <v>0.16129032258064516</v>
      </c>
      <c r="M175" s="130" t="s">
        <v>600</v>
      </c>
      <c r="N175" s="131">
        <v>42530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46</v>
      </c>
      <c r="B176" s="106">
        <v>42380</v>
      </c>
      <c r="C176" s="106"/>
      <c r="D176" s="107" t="s">
        <v>390</v>
      </c>
      <c r="E176" s="108" t="s">
        <v>601</v>
      </c>
      <c r="F176" s="109">
        <v>81</v>
      </c>
      <c r="G176" s="108"/>
      <c r="H176" s="108">
        <v>110</v>
      </c>
      <c r="I176" s="126">
        <v>110</v>
      </c>
      <c r="J176" s="127" t="s">
        <v>683</v>
      </c>
      <c r="K176" s="128">
        <f t="shared" si="48"/>
        <v>29</v>
      </c>
      <c r="L176" s="129">
        <f t="shared" si="49"/>
        <v>0.35802469135802467</v>
      </c>
      <c r="M176" s="130" t="s">
        <v>600</v>
      </c>
      <c r="N176" s="131">
        <v>42745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47</v>
      </c>
      <c r="B177" s="106">
        <v>42382</v>
      </c>
      <c r="C177" s="106"/>
      <c r="D177" s="107" t="s">
        <v>690</v>
      </c>
      <c r="E177" s="108" t="s">
        <v>601</v>
      </c>
      <c r="F177" s="109">
        <v>417.5</v>
      </c>
      <c r="G177" s="108"/>
      <c r="H177" s="108">
        <v>547</v>
      </c>
      <c r="I177" s="126">
        <v>535</v>
      </c>
      <c r="J177" s="127" t="s">
        <v>683</v>
      </c>
      <c r="K177" s="128">
        <f t="shared" si="48"/>
        <v>129.5</v>
      </c>
      <c r="L177" s="129">
        <f t="shared" si="49"/>
        <v>0.31017964071856285</v>
      </c>
      <c r="M177" s="130" t="s">
        <v>600</v>
      </c>
      <c r="N177" s="131">
        <v>42578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48</v>
      </c>
      <c r="B178" s="106">
        <v>42408</v>
      </c>
      <c r="C178" s="106"/>
      <c r="D178" s="107" t="s">
        <v>691</v>
      </c>
      <c r="E178" s="108" t="s">
        <v>624</v>
      </c>
      <c r="F178" s="109">
        <v>650</v>
      </c>
      <c r="G178" s="108"/>
      <c r="H178" s="108">
        <v>800</v>
      </c>
      <c r="I178" s="126">
        <v>800</v>
      </c>
      <c r="J178" s="127" t="s">
        <v>683</v>
      </c>
      <c r="K178" s="128">
        <f t="shared" si="48"/>
        <v>150</v>
      </c>
      <c r="L178" s="129">
        <f t="shared" si="49"/>
        <v>0.23076923076923078</v>
      </c>
      <c r="M178" s="130" t="s">
        <v>600</v>
      </c>
      <c r="N178" s="131">
        <v>43154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49</v>
      </c>
      <c r="B179" s="106">
        <v>42433</v>
      </c>
      <c r="C179" s="106"/>
      <c r="D179" s="107" t="s">
        <v>197</v>
      </c>
      <c r="E179" s="108" t="s">
        <v>624</v>
      </c>
      <c r="F179" s="109">
        <v>437.5</v>
      </c>
      <c r="G179" s="108"/>
      <c r="H179" s="108">
        <v>504.5</v>
      </c>
      <c r="I179" s="126">
        <v>522</v>
      </c>
      <c r="J179" s="127" t="s">
        <v>692</v>
      </c>
      <c r="K179" s="128">
        <f t="shared" si="48"/>
        <v>67</v>
      </c>
      <c r="L179" s="129">
        <f t="shared" si="49"/>
        <v>0.15314285714285714</v>
      </c>
      <c r="M179" s="130" t="s">
        <v>600</v>
      </c>
      <c r="N179" s="131">
        <v>42480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50</v>
      </c>
      <c r="B180" s="106">
        <v>42438</v>
      </c>
      <c r="C180" s="106"/>
      <c r="D180" s="107" t="s">
        <v>693</v>
      </c>
      <c r="E180" s="108" t="s">
        <v>624</v>
      </c>
      <c r="F180" s="109">
        <v>189.5</v>
      </c>
      <c r="G180" s="108"/>
      <c r="H180" s="108">
        <v>218</v>
      </c>
      <c r="I180" s="126">
        <v>218</v>
      </c>
      <c r="J180" s="127" t="s">
        <v>683</v>
      </c>
      <c r="K180" s="128">
        <f t="shared" si="48"/>
        <v>28.5</v>
      </c>
      <c r="L180" s="129">
        <f t="shared" si="49"/>
        <v>0.15039577836411611</v>
      </c>
      <c r="M180" s="130" t="s">
        <v>600</v>
      </c>
      <c r="N180" s="131">
        <v>43034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65">
        <v>51</v>
      </c>
      <c r="B181" s="115">
        <v>42471</v>
      </c>
      <c r="C181" s="115"/>
      <c r="D181" s="116" t="s">
        <v>694</v>
      </c>
      <c r="E181" s="117" t="s">
        <v>624</v>
      </c>
      <c r="F181" s="118">
        <v>36.5</v>
      </c>
      <c r="G181" s="119"/>
      <c r="H181" s="119">
        <v>15.85</v>
      </c>
      <c r="I181" s="119">
        <v>60</v>
      </c>
      <c r="J181" s="138" t="s">
        <v>695</v>
      </c>
      <c r="K181" s="134">
        <f t="shared" si="48"/>
        <v>-20.65</v>
      </c>
      <c r="L181" s="168">
        <f t="shared" si="49"/>
        <v>-0.5657534246575342</v>
      </c>
      <c r="M181" s="136" t="s">
        <v>664</v>
      </c>
      <c r="N181" s="169">
        <v>43627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52</v>
      </c>
      <c r="B182" s="106">
        <v>42472</v>
      </c>
      <c r="C182" s="106"/>
      <c r="D182" s="107" t="s">
        <v>696</v>
      </c>
      <c r="E182" s="108" t="s">
        <v>624</v>
      </c>
      <c r="F182" s="109">
        <v>93</v>
      </c>
      <c r="G182" s="108"/>
      <c r="H182" s="108">
        <v>149</v>
      </c>
      <c r="I182" s="126">
        <v>140</v>
      </c>
      <c r="J182" s="141" t="s">
        <v>697</v>
      </c>
      <c r="K182" s="128">
        <f t="shared" si="48"/>
        <v>56</v>
      </c>
      <c r="L182" s="129">
        <f t="shared" si="49"/>
        <v>0.60215053763440862</v>
      </c>
      <c r="M182" s="130" t="s">
        <v>600</v>
      </c>
      <c r="N182" s="131">
        <v>42740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53</v>
      </c>
      <c r="B183" s="106">
        <v>42472</v>
      </c>
      <c r="C183" s="106"/>
      <c r="D183" s="107" t="s">
        <v>698</v>
      </c>
      <c r="E183" s="108" t="s">
        <v>624</v>
      </c>
      <c r="F183" s="109">
        <v>130</v>
      </c>
      <c r="G183" s="108"/>
      <c r="H183" s="108">
        <v>150</v>
      </c>
      <c r="I183" s="126" t="s">
        <v>699</v>
      </c>
      <c r="J183" s="127" t="s">
        <v>683</v>
      </c>
      <c r="K183" s="128">
        <f t="shared" si="48"/>
        <v>20</v>
      </c>
      <c r="L183" s="129">
        <f t="shared" si="49"/>
        <v>0.15384615384615385</v>
      </c>
      <c r="M183" s="130" t="s">
        <v>600</v>
      </c>
      <c r="N183" s="131">
        <v>42564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54</v>
      </c>
      <c r="B184" s="106">
        <v>42473</v>
      </c>
      <c r="C184" s="106"/>
      <c r="D184" s="107" t="s">
        <v>354</v>
      </c>
      <c r="E184" s="108" t="s">
        <v>624</v>
      </c>
      <c r="F184" s="109">
        <v>196</v>
      </c>
      <c r="G184" s="108"/>
      <c r="H184" s="108">
        <v>299</v>
      </c>
      <c r="I184" s="126">
        <v>299</v>
      </c>
      <c r="J184" s="127" t="s">
        <v>683</v>
      </c>
      <c r="K184" s="128">
        <v>103</v>
      </c>
      <c r="L184" s="129">
        <v>0.52551020408163296</v>
      </c>
      <c r="M184" s="130" t="s">
        <v>600</v>
      </c>
      <c r="N184" s="131">
        <v>42620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55</v>
      </c>
      <c r="B185" s="106">
        <v>42473</v>
      </c>
      <c r="C185" s="106"/>
      <c r="D185" s="107" t="s">
        <v>757</v>
      </c>
      <c r="E185" s="108" t="s">
        <v>624</v>
      </c>
      <c r="F185" s="109">
        <v>88</v>
      </c>
      <c r="G185" s="108"/>
      <c r="H185" s="108">
        <v>103</v>
      </c>
      <c r="I185" s="126">
        <v>103</v>
      </c>
      <c r="J185" s="127" t="s">
        <v>683</v>
      </c>
      <c r="K185" s="128">
        <v>15</v>
      </c>
      <c r="L185" s="129">
        <v>0.170454545454545</v>
      </c>
      <c r="M185" s="130" t="s">
        <v>600</v>
      </c>
      <c r="N185" s="131">
        <v>42530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56</v>
      </c>
      <c r="B186" s="106">
        <v>42492</v>
      </c>
      <c r="C186" s="106"/>
      <c r="D186" s="107" t="s">
        <v>700</v>
      </c>
      <c r="E186" s="108" t="s">
        <v>624</v>
      </c>
      <c r="F186" s="109">
        <v>127.5</v>
      </c>
      <c r="G186" s="108"/>
      <c r="H186" s="108">
        <v>148</v>
      </c>
      <c r="I186" s="126" t="s">
        <v>701</v>
      </c>
      <c r="J186" s="127" t="s">
        <v>683</v>
      </c>
      <c r="K186" s="128">
        <f>H186-F186</f>
        <v>20.5</v>
      </c>
      <c r="L186" s="129">
        <f>K186/F186</f>
        <v>0.16078431372549021</v>
      </c>
      <c r="M186" s="130" t="s">
        <v>600</v>
      </c>
      <c r="N186" s="131">
        <v>42564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57</v>
      </c>
      <c r="B187" s="106">
        <v>42493</v>
      </c>
      <c r="C187" s="106"/>
      <c r="D187" s="107" t="s">
        <v>702</v>
      </c>
      <c r="E187" s="108" t="s">
        <v>624</v>
      </c>
      <c r="F187" s="109">
        <v>675</v>
      </c>
      <c r="G187" s="108"/>
      <c r="H187" s="108">
        <v>815</v>
      </c>
      <c r="I187" s="126" t="s">
        <v>703</v>
      </c>
      <c r="J187" s="127" t="s">
        <v>683</v>
      </c>
      <c r="K187" s="128">
        <f>H187-F187</f>
        <v>140</v>
      </c>
      <c r="L187" s="129">
        <f>K187/F187</f>
        <v>0.2074074074074074</v>
      </c>
      <c r="M187" s="130" t="s">
        <v>600</v>
      </c>
      <c r="N187" s="131">
        <v>43154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58</v>
      </c>
      <c r="B188" s="110">
        <v>42522</v>
      </c>
      <c r="C188" s="110"/>
      <c r="D188" s="111" t="s">
        <v>758</v>
      </c>
      <c r="E188" s="112" t="s">
        <v>624</v>
      </c>
      <c r="F188" s="113">
        <v>500</v>
      </c>
      <c r="G188" s="113"/>
      <c r="H188" s="114">
        <v>232.5</v>
      </c>
      <c r="I188" s="132" t="s">
        <v>759</v>
      </c>
      <c r="J188" s="133" t="s">
        <v>760</v>
      </c>
      <c r="K188" s="134">
        <f>H188-F188</f>
        <v>-267.5</v>
      </c>
      <c r="L188" s="135">
        <f>K188/F188</f>
        <v>-0.53500000000000003</v>
      </c>
      <c r="M188" s="136" t="s">
        <v>664</v>
      </c>
      <c r="N188" s="137">
        <v>43735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59</v>
      </c>
      <c r="B189" s="106">
        <v>42527</v>
      </c>
      <c r="C189" s="106"/>
      <c r="D189" s="107" t="s">
        <v>704</v>
      </c>
      <c r="E189" s="108" t="s">
        <v>624</v>
      </c>
      <c r="F189" s="109">
        <v>110</v>
      </c>
      <c r="G189" s="108"/>
      <c r="H189" s="108">
        <v>126.5</v>
      </c>
      <c r="I189" s="126">
        <v>125</v>
      </c>
      <c r="J189" s="127" t="s">
        <v>633</v>
      </c>
      <c r="K189" s="128">
        <f>H189-F189</f>
        <v>16.5</v>
      </c>
      <c r="L189" s="129">
        <f>K189/F189</f>
        <v>0.15</v>
      </c>
      <c r="M189" s="130" t="s">
        <v>600</v>
      </c>
      <c r="N189" s="131">
        <v>42552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60</v>
      </c>
      <c r="B190" s="106">
        <v>42538</v>
      </c>
      <c r="C190" s="106"/>
      <c r="D190" s="107" t="s">
        <v>705</v>
      </c>
      <c r="E190" s="108" t="s">
        <v>624</v>
      </c>
      <c r="F190" s="109">
        <v>44</v>
      </c>
      <c r="G190" s="108"/>
      <c r="H190" s="108">
        <v>69.5</v>
      </c>
      <c r="I190" s="126">
        <v>69.5</v>
      </c>
      <c r="J190" s="127" t="s">
        <v>706</v>
      </c>
      <c r="K190" s="128">
        <f>H190-F190</f>
        <v>25.5</v>
      </c>
      <c r="L190" s="129">
        <f>K190/F190</f>
        <v>0.57954545454545459</v>
      </c>
      <c r="M190" s="130" t="s">
        <v>600</v>
      </c>
      <c r="N190" s="131">
        <v>42977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61</v>
      </c>
      <c r="B191" s="106">
        <v>42549</v>
      </c>
      <c r="C191" s="106"/>
      <c r="D191" s="148" t="s">
        <v>761</v>
      </c>
      <c r="E191" s="108" t="s">
        <v>624</v>
      </c>
      <c r="F191" s="109">
        <v>262.5</v>
      </c>
      <c r="G191" s="108"/>
      <c r="H191" s="108">
        <v>340</v>
      </c>
      <c r="I191" s="126">
        <v>333</v>
      </c>
      <c r="J191" s="127" t="s">
        <v>762</v>
      </c>
      <c r="K191" s="128">
        <v>77.5</v>
      </c>
      <c r="L191" s="129">
        <v>0.29523809523809502</v>
      </c>
      <c r="M191" s="130" t="s">
        <v>600</v>
      </c>
      <c r="N191" s="131">
        <v>43017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62</v>
      </c>
      <c r="B192" s="106">
        <v>42549</v>
      </c>
      <c r="C192" s="106"/>
      <c r="D192" s="148" t="s">
        <v>763</v>
      </c>
      <c r="E192" s="108" t="s">
        <v>624</v>
      </c>
      <c r="F192" s="109">
        <v>840</v>
      </c>
      <c r="G192" s="108"/>
      <c r="H192" s="108">
        <v>1230</v>
      </c>
      <c r="I192" s="126">
        <v>1230</v>
      </c>
      <c r="J192" s="127" t="s">
        <v>683</v>
      </c>
      <c r="K192" s="128">
        <v>390</v>
      </c>
      <c r="L192" s="129">
        <v>0.46428571428571402</v>
      </c>
      <c r="M192" s="130" t="s">
        <v>600</v>
      </c>
      <c r="N192" s="131">
        <v>42649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63</v>
      </c>
      <c r="B193" s="143">
        <v>42556</v>
      </c>
      <c r="C193" s="143"/>
      <c r="D193" s="144" t="s">
        <v>707</v>
      </c>
      <c r="E193" s="145" t="s">
        <v>624</v>
      </c>
      <c r="F193" s="146">
        <v>395</v>
      </c>
      <c r="G193" s="147"/>
      <c r="H193" s="147">
        <f>(468.5+342.5)/2</f>
        <v>405.5</v>
      </c>
      <c r="I193" s="147">
        <v>510</v>
      </c>
      <c r="J193" s="170" t="s">
        <v>708</v>
      </c>
      <c r="K193" s="171">
        <f t="shared" ref="K193:K199" si="50">H193-F193</f>
        <v>10.5</v>
      </c>
      <c r="L193" s="172">
        <f t="shared" ref="L193:L199" si="51">K193/F193</f>
        <v>2.6582278481012658E-2</v>
      </c>
      <c r="M193" s="173" t="s">
        <v>709</v>
      </c>
      <c r="N193" s="174">
        <v>43606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64</v>
      </c>
      <c r="B194" s="110">
        <v>42584</v>
      </c>
      <c r="C194" s="110"/>
      <c r="D194" s="111" t="s">
        <v>710</v>
      </c>
      <c r="E194" s="112" t="s">
        <v>601</v>
      </c>
      <c r="F194" s="113">
        <f>169.5-12.8</f>
        <v>156.69999999999999</v>
      </c>
      <c r="G194" s="113"/>
      <c r="H194" s="114">
        <v>77</v>
      </c>
      <c r="I194" s="132" t="s">
        <v>711</v>
      </c>
      <c r="J194" s="387" t="s">
        <v>3402</v>
      </c>
      <c r="K194" s="134">
        <f t="shared" si="50"/>
        <v>-79.699999999999989</v>
      </c>
      <c r="L194" s="135">
        <f t="shared" si="51"/>
        <v>-0.50861518825781749</v>
      </c>
      <c r="M194" s="136" t="s">
        <v>664</v>
      </c>
      <c r="N194" s="137">
        <v>43522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65</v>
      </c>
      <c r="B195" s="110">
        <v>42586</v>
      </c>
      <c r="C195" s="110"/>
      <c r="D195" s="111" t="s">
        <v>712</v>
      </c>
      <c r="E195" s="112" t="s">
        <v>624</v>
      </c>
      <c r="F195" s="113">
        <v>400</v>
      </c>
      <c r="G195" s="113"/>
      <c r="H195" s="114">
        <v>305</v>
      </c>
      <c r="I195" s="132">
        <v>475</v>
      </c>
      <c r="J195" s="133" t="s">
        <v>713</v>
      </c>
      <c r="K195" s="134">
        <f t="shared" si="50"/>
        <v>-95</v>
      </c>
      <c r="L195" s="135">
        <f t="shared" si="51"/>
        <v>-0.23749999999999999</v>
      </c>
      <c r="M195" s="136" t="s">
        <v>664</v>
      </c>
      <c r="N195" s="137">
        <v>43606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66</v>
      </c>
      <c r="B196" s="106">
        <v>42593</v>
      </c>
      <c r="C196" s="106"/>
      <c r="D196" s="107" t="s">
        <v>714</v>
      </c>
      <c r="E196" s="108" t="s">
        <v>624</v>
      </c>
      <c r="F196" s="109">
        <v>86.5</v>
      </c>
      <c r="G196" s="108"/>
      <c r="H196" s="108">
        <v>130</v>
      </c>
      <c r="I196" s="126">
        <v>130</v>
      </c>
      <c r="J196" s="141" t="s">
        <v>715</v>
      </c>
      <c r="K196" s="128">
        <f t="shared" si="50"/>
        <v>43.5</v>
      </c>
      <c r="L196" s="129">
        <f t="shared" si="51"/>
        <v>0.50289017341040465</v>
      </c>
      <c r="M196" s="130" t="s">
        <v>600</v>
      </c>
      <c r="N196" s="131">
        <v>43091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67</v>
      </c>
      <c r="B197" s="110">
        <v>42600</v>
      </c>
      <c r="C197" s="110"/>
      <c r="D197" s="111" t="s">
        <v>381</v>
      </c>
      <c r="E197" s="112" t="s">
        <v>624</v>
      </c>
      <c r="F197" s="113">
        <v>133.5</v>
      </c>
      <c r="G197" s="113"/>
      <c r="H197" s="114">
        <v>126.5</v>
      </c>
      <c r="I197" s="132">
        <v>178</v>
      </c>
      <c r="J197" s="133" t="s">
        <v>716</v>
      </c>
      <c r="K197" s="134">
        <f t="shared" si="50"/>
        <v>-7</v>
      </c>
      <c r="L197" s="135">
        <f t="shared" si="51"/>
        <v>-5.2434456928838954E-2</v>
      </c>
      <c r="M197" s="136" t="s">
        <v>664</v>
      </c>
      <c r="N197" s="137">
        <v>42615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68</v>
      </c>
      <c r="B198" s="106">
        <v>42613</v>
      </c>
      <c r="C198" s="106"/>
      <c r="D198" s="107" t="s">
        <v>717</v>
      </c>
      <c r="E198" s="108" t="s">
        <v>624</v>
      </c>
      <c r="F198" s="109">
        <v>560</v>
      </c>
      <c r="G198" s="108"/>
      <c r="H198" s="108">
        <v>725</v>
      </c>
      <c r="I198" s="126">
        <v>725</v>
      </c>
      <c r="J198" s="127" t="s">
        <v>626</v>
      </c>
      <c r="K198" s="128">
        <f t="shared" si="50"/>
        <v>165</v>
      </c>
      <c r="L198" s="129">
        <f t="shared" si="51"/>
        <v>0.29464285714285715</v>
      </c>
      <c r="M198" s="130" t="s">
        <v>600</v>
      </c>
      <c r="N198" s="131">
        <v>42456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69</v>
      </c>
      <c r="B199" s="106">
        <v>42614</v>
      </c>
      <c r="C199" s="106"/>
      <c r="D199" s="107" t="s">
        <v>718</v>
      </c>
      <c r="E199" s="108" t="s">
        <v>624</v>
      </c>
      <c r="F199" s="109">
        <v>160.5</v>
      </c>
      <c r="G199" s="108"/>
      <c r="H199" s="108">
        <v>210</v>
      </c>
      <c r="I199" s="126">
        <v>210</v>
      </c>
      <c r="J199" s="127" t="s">
        <v>626</v>
      </c>
      <c r="K199" s="128">
        <f t="shared" si="50"/>
        <v>49.5</v>
      </c>
      <c r="L199" s="129">
        <f t="shared" si="51"/>
        <v>0.30841121495327101</v>
      </c>
      <c r="M199" s="130" t="s">
        <v>600</v>
      </c>
      <c r="N199" s="131">
        <v>42871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70</v>
      </c>
      <c r="B200" s="106">
        <v>42646</v>
      </c>
      <c r="C200" s="106"/>
      <c r="D200" s="148" t="s">
        <v>405</v>
      </c>
      <c r="E200" s="108" t="s">
        <v>624</v>
      </c>
      <c r="F200" s="109">
        <v>430</v>
      </c>
      <c r="G200" s="108"/>
      <c r="H200" s="108">
        <v>596</v>
      </c>
      <c r="I200" s="126">
        <v>575</v>
      </c>
      <c r="J200" s="127" t="s">
        <v>764</v>
      </c>
      <c r="K200" s="128">
        <v>166</v>
      </c>
      <c r="L200" s="129">
        <v>0.38604651162790699</v>
      </c>
      <c r="M200" s="130" t="s">
        <v>600</v>
      </c>
      <c r="N200" s="131">
        <v>42769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71</v>
      </c>
      <c r="B201" s="106">
        <v>42657</v>
      </c>
      <c r="C201" s="106"/>
      <c r="D201" s="107" t="s">
        <v>719</v>
      </c>
      <c r="E201" s="108" t="s">
        <v>624</v>
      </c>
      <c r="F201" s="109">
        <v>280</v>
      </c>
      <c r="G201" s="108"/>
      <c r="H201" s="108">
        <v>345</v>
      </c>
      <c r="I201" s="126">
        <v>345</v>
      </c>
      <c r="J201" s="127" t="s">
        <v>626</v>
      </c>
      <c r="K201" s="128">
        <f t="shared" ref="K201:K206" si="52">H201-F201</f>
        <v>65</v>
      </c>
      <c r="L201" s="129">
        <f>K201/F201</f>
        <v>0.23214285714285715</v>
      </c>
      <c r="M201" s="130" t="s">
        <v>600</v>
      </c>
      <c r="N201" s="131">
        <v>42814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72</v>
      </c>
      <c r="B202" s="106">
        <v>42657</v>
      </c>
      <c r="C202" s="106"/>
      <c r="D202" s="107" t="s">
        <v>720</v>
      </c>
      <c r="E202" s="108" t="s">
        <v>624</v>
      </c>
      <c r="F202" s="109">
        <v>245</v>
      </c>
      <c r="G202" s="108"/>
      <c r="H202" s="108">
        <v>325.5</v>
      </c>
      <c r="I202" s="126">
        <v>330</v>
      </c>
      <c r="J202" s="127" t="s">
        <v>721</v>
      </c>
      <c r="K202" s="128">
        <f t="shared" si="52"/>
        <v>80.5</v>
      </c>
      <c r="L202" s="129">
        <f>K202/F202</f>
        <v>0.32857142857142857</v>
      </c>
      <c r="M202" s="130" t="s">
        <v>600</v>
      </c>
      <c r="N202" s="131">
        <v>42769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73</v>
      </c>
      <c r="B203" s="106">
        <v>42660</v>
      </c>
      <c r="C203" s="106"/>
      <c r="D203" s="107" t="s">
        <v>349</v>
      </c>
      <c r="E203" s="108" t="s">
        <v>624</v>
      </c>
      <c r="F203" s="109">
        <v>125</v>
      </c>
      <c r="G203" s="108"/>
      <c r="H203" s="108">
        <v>160</v>
      </c>
      <c r="I203" s="126">
        <v>160</v>
      </c>
      <c r="J203" s="127" t="s">
        <v>683</v>
      </c>
      <c r="K203" s="128">
        <f t="shared" si="52"/>
        <v>35</v>
      </c>
      <c r="L203" s="129">
        <v>0.28000000000000003</v>
      </c>
      <c r="M203" s="130" t="s">
        <v>600</v>
      </c>
      <c r="N203" s="131">
        <v>42803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74</v>
      </c>
      <c r="B204" s="106">
        <v>42660</v>
      </c>
      <c r="C204" s="106"/>
      <c r="D204" s="107" t="s">
        <v>483</v>
      </c>
      <c r="E204" s="108" t="s">
        <v>624</v>
      </c>
      <c r="F204" s="109">
        <v>114</v>
      </c>
      <c r="G204" s="108"/>
      <c r="H204" s="108">
        <v>145</v>
      </c>
      <c r="I204" s="126">
        <v>145</v>
      </c>
      <c r="J204" s="127" t="s">
        <v>683</v>
      </c>
      <c r="K204" s="128">
        <f t="shared" si="52"/>
        <v>31</v>
      </c>
      <c r="L204" s="129">
        <f>K204/F204</f>
        <v>0.27192982456140352</v>
      </c>
      <c r="M204" s="130" t="s">
        <v>600</v>
      </c>
      <c r="N204" s="131">
        <v>42859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75</v>
      </c>
      <c r="B205" s="106">
        <v>42660</v>
      </c>
      <c r="C205" s="106"/>
      <c r="D205" s="107" t="s">
        <v>722</v>
      </c>
      <c r="E205" s="108" t="s">
        <v>624</v>
      </c>
      <c r="F205" s="109">
        <v>212</v>
      </c>
      <c r="G205" s="108"/>
      <c r="H205" s="108">
        <v>280</v>
      </c>
      <c r="I205" s="126">
        <v>276</v>
      </c>
      <c r="J205" s="127" t="s">
        <v>723</v>
      </c>
      <c r="K205" s="128">
        <f t="shared" si="52"/>
        <v>68</v>
      </c>
      <c r="L205" s="129">
        <f>K205/F205</f>
        <v>0.32075471698113206</v>
      </c>
      <c r="M205" s="130" t="s">
        <v>600</v>
      </c>
      <c r="N205" s="131">
        <v>42858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76</v>
      </c>
      <c r="B206" s="106">
        <v>42678</v>
      </c>
      <c r="C206" s="106"/>
      <c r="D206" s="107" t="s">
        <v>151</v>
      </c>
      <c r="E206" s="108" t="s">
        <v>624</v>
      </c>
      <c r="F206" s="109">
        <v>155</v>
      </c>
      <c r="G206" s="108"/>
      <c r="H206" s="108">
        <v>210</v>
      </c>
      <c r="I206" s="126">
        <v>210</v>
      </c>
      <c r="J206" s="127" t="s">
        <v>724</v>
      </c>
      <c r="K206" s="128">
        <f t="shared" si="52"/>
        <v>55</v>
      </c>
      <c r="L206" s="129">
        <f>K206/F206</f>
        <v>0.35483870967741937</v>
      </c>
      <c r="M206" s="130" t="s">
        <v>600</v>
      </c>
      <c r="N206" s="131">
        <v>42944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77</v>
      </c>
      <c r="B207" s="110">
        <v>42710</v>
      </c>
      <c r="C207" s="110"/>
      <c r="D207" s="111" t="s">
        <v>765</v>
      </c>
      <c r="E207" s="112" t="s">
        <v>624</v>
      </c>
      <c r="F207" s="113">
        <v>150.5</v>
      </c>
      <c r="G207" s="113"/>
      <c r="H207" s="114">
        <v>72.5</v>
      </c>
      <c r="I207" s="132">
        <v>174</v>
      </c>
      <c r="J207" s="133" t="s">
        <v>766</v>
      </c>
      <c r="K207" s="134">
        <v>-78</v>
      </c>
      <c r="L207" s="135">
        <v>-0.51827242524916906</v>
      </c>
      <c r="M207" s="136" t="s">
        <v>664</v>
      </c>
      <c r="N207" s="137">
        <v>43333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78</v>
      </c>
      <c r="B208" s="106">
        <v>42712</v>
      </c>
      <c r="C208" s="106"/>
      <c r="D208" s="107" t="s">
        <v>125</v>
      </c>
      <c r="E208" s="108" t="s">
        <v>624</v>
      </c>
      <c r="F208" s="109">
        <v>380</v>
      </c>
      <c r="G208" s="108"/>
      <c r="H208" s="108">
        <v>478</v>
      </c>
      <c r="I208" s="126">
        <v>468</v>
      </c>
      <c r="J208" s="127" t="s">
        <v>683</v>
      </c>
      <c r="K208" s="128">
        <f>H208-F208</f>
        <v>98</v>
      </c>
      <c r="L208" s="129">
        <f>K208/F208</f>
        <v>0.25789473684210529</v>
      </c>
      <c r="M208" s="130" t="s">
        <v>600</v>
      </c>
      <c r="N208" s="131">
        <v>43025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79</v>
      </c>
      <c r="B209" s="106">
        <v>42734</v>
      </c>
      <c r="C209" s="106"/>
      <c r="D209" s="107" t="s">
        <v>248</v>
      </c>
      <c r="E209" s="108" t="s">
        <v>624</v>
      </c>
      <c r="F209" s="109">
        <v>305</v>
      </c>
      <c r="G209" s="108"/>
      <c r="H209" s="108">
        <v>375</v>
      </c>
      <c r="I209" s="126">
        <v>375</v>
      </c>
      <c r="J209" s="127" t="s">
        <v>683</v>
      </c>
      <c r="K209" s="128">
        <f>H209-F209</f>
        <v>70</v>
      </c>
      <c r="L209" s="129">
        <f>K209/F209</f>
        <v>0.22950819672131148</v>
      </c>
      <c r="M209" s="130" t="s">
        <v>600</v>
      </c>
      <c r="N209" s="131">
        <v>42768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80</v>
      </c>
      <c r="B210" s="106">
        <v>42739</v>
      </c>
      <c r="C210" s="106"/>
      <c r="D210" s="107" t="s">
        <v>351</v>
      </c>
      <c r="E210" s="108" t="s">
        <v>624</v>
      </c>
      <c r="F210" s="109">
        <v>99.5</v>
      </c>
      <c r="G210" s="108"/>
      <c r="H210" s="108">
        <v>158</v>
      </c>
      <c r="I210" s="126">
        <v>158</v>
      </c>
      <c r="J210" s="127" t="s">
        <v>683</v>
      </c>
      <c r="K210" s="128">
        <f>H210-F210</f>
        <v>58.5</v>
      </c>
      <c r="L210" s="129">
        <f>K210/F210</f>
        <v>0.5879396984924623</v>
      </c>
      <c r="M210" s="130" t="s">
        <v>600</v>
      </c>
      <c r="N210" s="131">
        <v>42898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81</v>
      </c>
      <c r="B211" s="106">
        <v>42739</v>
      </c>
      <c r="C211" s="106"/>
      <c r="D211" s="107" t="s">
        <v>351</v>
      </c>
      <c r="E211" s="108" t="s">
        <v>624</v>
      </c>
      <c r="F211" s="109">
        <v>99.5</v>
      </c>
      <c r="G211" s="108"/>
      <c r="H211" s="108">
        <v>158</v>
      </c>
      <c r="I211" s="126">
        <v>158</v>
      </c>
      <c r="J211" s="127" t="s">
        <v>683</v>
      </c>
      <c r="K211" s="128">
        <v>58.5</v>
      </c>
      <c r="L211" s="129">
        <v>0.58793969849246197</v>
      </c>
      <c r="M211" s="130" t="s">
        <v>600</v>
      </c>
      <c r="N211" s="131">
        <v>42898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82</v>
      </c>
      <c r="B212" s="106">
        <v>42786</v>
      </c>
      <c r="C212" s="106"/>
      <c r="D212" s="107" t="s">
        <v>169</v>
      </c>
      <c r="E212" s="108" t="s">
        <v>624</v>
      </c>
      <c r="F212" s="109">
        <v>140.5</v>
      </c>
      <c r="G212" s="108"/>
      <c r="H212" s="108">
        <v>220</v>
      </c>
      <c r="I212" s="126">
        <v>220</v>
      </c>
      <c r="J212" s="127" t="s">
        <v>683</v>
      </c>
      <c r="K212" s="128">
        <f>H212-F212</f>
        <v>79.5</v>
      </c>
      <c r="L212" s="129">
        <f>K212/F212</f>
        <v>0.5658362989323843</v>
      </c>
      <c r="M212" s="130" t="s">
        <v>600</v>
      </c>
      <c r="N212" s="131">
        <v>42864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83</v>
      </c>
      <c r="B213" s="106">
        <v>42786</v>
      </c>
      <c r="C213" s="106"/>
      <c r="D213" s="107" t="s">
        <v>767</v>
      </c>
      <c r="E213" s="108" t="s">
        <v>624</v>
      </c>
      <c r="F213" s="109">
        <v>202.5</v>
      </c>
      <c r="G213" s="108"/>
      <c r="H213" s="108">
        <v>234</v>
      </c>
      <c r="I213" s="126">
        <v>234</v>
      </c>
      <c r="J213" s="127" t="s">
        <v>683</v>
      </c>
      <c r="K213" s="128">
        <v>31.5</v>
      </c>
      <c r="L213" s="129">
        <v>0.155555555555556</v>
      </c>
      <c r="M213" s="130" t="s">
        <v>600</v>
      </c>
      <c r="N213" s="131">
        <v>42836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84</v>
      </c>
      <c r="B214" s="106">
        <v>42818</v>
      </c>
      <c r="C214" s="106"/>
      <c r="D214" s="107" t="s">
        <v>557</v>
      </c>
      <c r="E214" s="108" t="s">
        <v>624</v>
      </c>
      <c r="F214" s="109">
        <v>300.5</v>
      </c>
      <c r="G214" s="108"/>
      <c r="H214" s="108">
        <v>417.5</v>
      </c>
      <c r="I214" s="126">
        <v>420</v>
      </c>
      <c r="J214" s="127" t="s">
        <v>725</v>
      </c>
      <c r="K214" s="128">
        <f>H214-F214</f>
        <v>117</v>
      </c>
      <c r="L214" s="129">
        <f>K214/F214</f>
        <v>0.38935108153078202</v>
      </c>
      <c r="M214" s="130" t="s">
        <v>600</v>
      </c>
      <c r="N214" s="131">
        <v>43070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85</v>
      </c>
      <c r="B215" s="106">
        <v>42818</v>
      </c>
      <c r="C215" s="106"/>
      <c r="D215" s="107" t="s">
        <v>763</v>
      </c>
      <c r="E215" s="108" t="s">
        <v>624</v>
      </c>
      <c r="F215" s="109">
        <v>850</v>
      </c>
      <c r="G215" s="108"/>
      <c r="H215" s="108">
        <v>1042.5</v>
      </c>
      <c r="I215" s="126">
        <v>1023</v>
      </c>
      <c r="J215" s="127" t="s">
        <v>768</v>
      </c>
      <c r="K215" s="128">
        <v>192.5</v>
      </c>
      <c r="L215" s="129">
        <v>0.22647058823529401</v>
      </c>
      <c r="M215" s="130" t="s">
        <v>600</v>
      </c>
      <c r="N215" s="131">
        <v>42830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86</v>
      </c>
      <c r="B216" s="106">
        <v>42830</v>
      </c>
      <c r="C216" s="106"/>
      <c r="D216" s="107" t="s">
        <v>501</v>
      </c>
      <c r="E216" s="108" t="s">
        <v>624</v>
      </c>
      <c r="F216" s="109">
        <v>785</v>
      </c>
      <c r="G216" s="108"/>
      <c r="H216" s="108">
        <v>930</v>
      </c>
      <c r="I216" s="126">
        <v>920</v>
      </c>
      <c r="J216" s="127" t="s">
        <v>726</v>
      </c>
      <c r="K216" s="128">
        <f>H216-F216</f>
        <v>145</v>
      </c>
      <c r="L216" s="129">
        <f>K216/F216</f>
        <v>0.18471337579617833</v>
      </c>
      <c r="M216" s="130" t="s">
        <v>600</v>
      </c>
      <c r="N216" s="131">
        <v>42976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87</v>
      </c>
      <c r="B217" s="110">
        <v>42831</v>
      </c>
      <c r="C217" s="110"/>
      <c r="D217" s="111" t="s">
        <v>769</v>
      </c>
      <c r="E217" s="112" t="s">
        <v>624</v>
      </c>
      <c r="F217" s="113">
        <v>40</v>
      </c>
      <c r="G217" s="113"/>
      <c r="H217" s="114">
        <v>13.1</v>
      </c>
      <c r="I217" s="132">
        <v>60</v>
      </c>
      <c r="J217" s="138" t="s">
        <v>770</v>
      </c>
      <c r="K217" s="134">
        <v>-26.9</v>
      </c>
      <c r="L217" s="135">
        <v>-0.67249999999999999</v>
      </c>
      <c r="M217" s="136" t="s">
        <v>664</v>
      </c>
      <c r="N217" s="137">
        <v>43138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88</v>
      </c>
      <c r="B218" s="106">
        <v>42837</v>
      </c>
      <c r="C218" s="106"/>
      <c r="D218" s="107" t="s">
        <v>88</v>
      </c>
      <c r="E218" s="108" t="s">
        <v>624</v>
      </c>
      <c r="F218" s="109">
        <v>289.5</v>
      </c>
      <c r="G218" s="108"/>
      <c r="H218" s="108">
        <v>354</v>
      </c>
      <c r="I218" s="126">
        <v>360</v>
      </c>
      <c r="J218" s="127" t="s">
        <v>727</v>
      </c>
      <c r="K218" s="128">
        <f t="shared" ref="K218:K226" si="53">H218-F218</f>
        <v>64.5</v>
      </c>
      <c r="L218" s="129">
        <f t="shared" ref="L218:L226" si="54">K218/F218</f>
        <v>0.22279792746113988</v>
      </c>
      <c r="M218" s="130" t="s">
        <v>600</v>
      </c>
      <c r="N218" s="131">
        <v>43040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89</v>
      </c>
      <c r="B219" s="106">
        <v>42845</v>
      </c>
      <c r="C219" s="106"/>
      <c r="D219" s="107" t="s">
        <v>438</v>
      </c>
      <c r="E219" s="108" t="s">
        <v>624</v>
      </c>
      <c r="F219" s="109">
        <v>700</v>
      </c>
      <c r="G219" s="108"/>
      <c r="H219" s="108">
        <v>840</v>
      </c>
      <c r="I219" s="126">
        <v>840</v>
      </c>
      <c r="J219" s="127" t="s">
        <v>728</v>
      </c>
      <c r="K219" s="128">
        <f t="shared" si="53"/>
        <v>140</v>
      </c>
      <c r="L219" s="129">
        <f t="shared" si="54"/>
        <v>0.2</v>
      </c>
      <c r="M219" s="130" t="s">
        <v>600</v>
      </c>
      <c r="N219" s="131">
        <v>42893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90</v>
      </c>
      <c r="B220" s="106">
        <v>42887</v>
      </c>
      <c r="C220" s="106"/>
      <c r="D220" s="148" t="s">
        <v>363</v>
      </c>
      <c r="E220" s="108" t="s">
        <v>624</v>
      </c>
      <c r="F220" s="109">
        <v>130</v>
      </c>
      <c r="G220" s="108"/>
      <c r="H220" s="108">
        <v>144.25</v>
      </c>
      <c r="I220" s="126">
        <v>170</v>
      </c>
      <c r="J220" s="127" t="s">
        <v>729</v>
      </c>
      <c r="K220" s="128">
        <f t="shared" si="53"/>
        <v>14.25</v>
      </c>
      <c r="L220" s="129">
        <f t="shared" si="54"/>
        <v>0.10961538461538461</v>
      </c>
      <c r="M220" s="130" t="s">
        <v>600</v>
      </c>
      <c r="N220" s="131">
        <v>43675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91</v>
      </c>
      <c r="B221" s="106">
        <v>42901</v>
      </c>
      <c r="C221" s="106"/>
      <c r="D221" s="148" t="s">
        <v>730</v>
      </c>
      <c r="E221" s="108" t="s">
        <v>624</v>
      </c>
      <c r="F221" s="109">
        <v>214.5</v>
      </c>
      <c r="G221" s="108"/>
      <c r="H221" s="108">
        <v>262</v>
      </c>
      <c r="I221" s="126">
        <v>262</v>
      </c>
      <c r="J221" s="127" t="s">
        <v>731</v>
      </c>
      <c r="K221" s="128">
        <f t="shared" si="53"/>
        <v>47.5</v>
      </c>
      <c r="L221" s="129">
        <f t="shared" si="54"/>
        <v>0.22144522144522144</v>
      </c>
      <c r="M221" s="130" t="s">
        <v>600</v>
      </c>
      <c r="N221" s="131">
        <v>42977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92</v>
      </c>
      <c r="B222" s="154">
        <v>42933</v>
      </c>
      <c r="C222" s="154"/>
      <c r="D222" s="155" t="s">
        <v>732</v>
      </c>
      <c r="E222" s="156" t="s">
        <v>624</v>
      </c>
      <c r="F222" s="157">
        <v>370</v>
      </c>
      <c r="G222" s="156"/>
      <c r="H222" s="156">
        <v>447.5</v>
      </c>
      <c r="I222" s="178">
        <v>450</v>
      </c>
      <c r="J222" s="231" t="s">
        <v>683</v>
      </c>
      <c r="K222" s="128">
        <f t="shared" si="53"/>
        <v>77.5</v>
      </c>
      <c r="L222" s="180">
        <f t="shared" si="54"/>
        <v>0.20945945945945946</v>
      </c>
      <c r="M222" s="181" t="s">
        <v>600</v>
      </c>
      <c r="N222" s="182">
        <v>43035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93</v>
      </c>
      <c r="B223" s="154">
        <v>42943</v>
      </c>
      <c r="C223" s="154"/>
      <c r="D223" s="155" t="s">
        <v>167</v>
      </c>
      <c r="E223" s="156" t="s">
        <v>624</v>
      </c>
      <c r="F223" s="157">
        <v>657.5</v>
      </c>
      <c r="G223" s="156"/>
      <c r="H223" s="156">
        <v>825</v>
      </c>
      <c r="I223" s="178">
        <v>820</v>
      </c>
      <c r="J223" s="231" t="s">
        <v>683</v>
      </c>
      <c r="K223" s="128">
        <f t="shared" si="53"/>
        <v>167.5</v>
      </c>
      <c r="L223" s="180">
        <f t="shared" si="54"/>
        <v>0.25475285171102663</v>
      </c>
      <c r="M223" s="181" t="s">
        <v>600</v>
      </c>
      <c r="N223" s="182">
        <v>43090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94</v>
      </c>
      <c r="B224" s="106">
        <v>42964</v>
      </c>
      <c r="C224" s="106"/>
      <c r="D224" s="107" t="s">
        <v>368</v>
      </c>
      <c r="E224" s="108" t="s">
        <v>624</v>
      </c>
      <c r="F224" s="109">
        <v>605</v>
      </c>
      <c r="G224" s="108"/>
      <c r="H224" s="108">
        <v>750</v>
      </c>
      <c r="I224" s="126">
        <v>750</v>
      </c>
      <c r="J224" s="127" t="s">
        <v>726</v>
      </c>
      <c r="K224" s="128">
        <f t="shared" si="53"/>
        <v>145</v>
      </c>
      <c r="L224" s="129">
        <f t="shared" si="54"/>
        <v>0.23966942148760331</v>
      </c>
      <c r="M224" s="130" t="s">
        <v>600</v>
      </c>
      <c r="N224" s="131">
        <v>43027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7">
        <v>95</v>
      </c>
      <c r="B225" s="149">
        <v>42979</v>
      </c>
      <c r="C225" s="149"/>
      <c r="D225" s="150" t="s">
        <v>509</v>
      </c>
      <c r="E225" s="151" t="s">
        <v>624</v>
      </c>
      <c r="F225" s="152">
        <v>255</v>
      </c>
      <c r="G225" s="153"/>
      <c r="H225" s="153">
        <v>217.25</v>
      </c>
      <c r="I225" s="153">
        <v>320</v>
      </c>
      <c r="J225" s="175" t="s">
        <v>733</v>
      </c>
      <c r="K225" s="134">
        <f t="shared" si="53"/>
        <v>-37.75</v>
      </c>
      <c r="L225" s="176">
        <f t="shared" si="54"/>
        <v>-0.14803921568627451</v>
      </c>
      <c r="M225" s="136" t="s">
        <v>664</v>
      </c>
      <c r="N225" s="177">
        <v>43661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96</v>
      </c>
      <c r="B226" s="106">
        <v>42997</v>
      </c>
      <c r="C226" s="106"/>
      <c r="D226" s="107" t="s">
        <v>734</v>
      </c>
      <c r="E226" s="108" t="s">
        <v>624</v>
      </c>
      <c r="F226" s="109">
        <v>215</v>
      </c>
      <c r="G226" s="108"/>
      <c r="H226" s="108">
        <v>258</v>
      </c>
      <c r="I226" s="126">
        <v>258</v>
      </c>
      <c r="J226" s="127" t="s">
        <v>683</v>
      </c>
      <c r="K226" s="128">
        <f t="shared" si="53"/>
        <v>43</v>
      </c>
      <c r="L226" s="129">
        <f t="shared" si="54"/>
        <v>0.2</v>
      </c>
      <c r="M226" s="130" t="s">
        <v>600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97</v>
      </c>
      <c r="B227" s="106">
        <v>42997</v>
      </c>
      <c r="C227" s="106"/>
      <c r="D227" s="107" t="s">
        <v>734</v>
      </c>
      <c r="E227" s="108" t="s">
        <v>624</v>
      </c>
      <c r="F227" s="109">
        <v>215</v>
      </c>
      <c r="G227" s="108"/>
      <c r="H227" s="108">
        <v>258</v>
      </c>
      <c r="I227" s="126">
        <v>258</v>
      </c>
      <c r="J227" s="231" t="s">
        <v>683</v>
      </c>
      <c r="K227" s="128">
        <v>43</v>
      </c>
      <c r="L227" s="129">
        <v>0.2</v>
      </c>
      <c r="M227" s="130" t="s">
        <v>600</v>
      </c>
      <c r="N227" s="131">
        <v>43040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98</v>
      </c>
      <c r="B228" s="207">
        <v>42998</v>
      </c>
      <c r="C228" s="207"/>
      <c r="D228" s="376" t="s">
        <v>2980</v>
      </c>
      <c r="E228" s="208" t="s">
        <v>624</v>
      </c>
      <c r="F228" s="209">
        <v>75</v>
      </c>
      <c r="G228" s="208"/>
      <c r="H228" s="208">
        <v>90</v>
      </c>
      <c r="I228" s="232">
        <v>90</v>
      </c>
      <c r="J228" s="127" t="s">
        <v>735</v>
      </c>
      <c r="K228" s="128">
        <f t="shared" ref="K228:K233" si="55">H228-F228</f>
        <v>15</v>
      </c>
      <c r="L228" s="129">
        <f t="shared" ref="L228:L233" si="56">K228/F228</f>
        <v>0.2</v>
      </c>
      <c r="M228" s="130" t="s">
        <v>600</v>
      </c>
      <c r="N228" s="131">
        <v>43019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99</v>
      </c>
      <c r="B229" s="154">
        <v>43011</v>
      </c>
      <c r="C229" s="154"/>
      <c r="D229" s="155" t="s">
        <v>736</v>
      </c>
      <c r="E229" s="156" t="s">
        <v>624</v>
      </c>
      <c r="F229" s="157">
        <v>315</v>
      </c>
      <c r="G229" s="156"/>
      <c r="H229" s="156">
        <v>392</v>
      </c>
      <c r="I229" s="178">
        <v>384</v>
      </c>
      <c r="J229" s="231" t="s">
        <v>737</v>
      </c>
      <c r="K229" s="128">
        <f t="shared" si="55"/>
        <v>77</v>
      </c>
      <c r="L229" s="180">
        <f t="shared" si="56"/>
        <v>0.24444444444444444</v>
      </c>
      <c r="M229" s="181" t="s">
        <v>600</v>
      </c>
      <c r="N229" s="182">
        <v>43017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100</v>
      </c>
      <c r="B230" s="154">
        <v>43013</v>
      </c>
      <c r="C230" s="154"/>
      <c r="D230" s="155" t="s">
        <v>738</v>
      </c>
      <c r="E230" s="156" t="s">
        <v>624</v>
      </c>
      <c r="F230" s="157">
        <v>145</v>
      </c>
      <c r="G230" s="156"/>
      <c r="H230" s="156">
        <v>179</v>
      </c>
      <c r="I230" s="178">
        <v>180</v>
      </c>
      <c r="J230" s="231" t="s">
        <v>614</v>
      </c>
      <c r="K230" s="128">
        <f t="shared" si="55"/>
        <v>34</v>
      </c>
      <c r="L230" s="180">
        <f t="shared" si="56"/>
        <v>0.23448275862068965</v>
      </c>
      <c r="M230" s="181" t="s">
        <v>600</v>
      </c>
      <c r="N230" s="182">
        <v>43025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101</v>
      </c>
      <c r="B231" s="154">
        <v>43014</v>
      </c>
      <c r="C231" s="154"/>
      <c r="D231" s="155" t="s">
        <v>339</v>
      </c>
      <c r="E231" s="156" t="s">
        <v>624</v>
      </c>
      <c r="F231" s="157">
        <v>256</v>
      </c>
      <c r="G231" s="156"/>
      <c r="H231" s="156">
        <v>323</v>
      </c>
      <c r="I231" s="178">
        <v>320</v>
      </c>
      <c r="J231" s="231" t="s">
        <v>683</v>
      </c>
      <c r="K231" s="128">
        <f t="shared" si="55"/>
        <v>67</v>
      </c>
      <c r="L231" s="180">
        <f t="shared" si="56"/>
        <v>0.26171875</v>
      </c>
      <c r="M231" s="181" t="s">
        <v>600</v>
      </c>
      <c r="N231" s="182">
        <v>43067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102</v>
      </c>
      <c r="B232" s="154">
        <v>43017</v>
      </c>
      <c r="C232" s="154"/>
      <c r="D232" s="155" t="s">
        <v>360</v>
      </c>
      <c r="E232" s="156" t="s">
        <v>624</v>
      </c>
      <c r="F232" s="157">
        <v>137.5</v>
      </c>
      <c r="G232" s="156"/>
      <c r="H232" s="156">
        <v>184</v>
      </c>
      <c r="I232" s="178">
        <v>183</v>
      </c>
      <c r="J232" s="179" t="s">
        <v>739</v>
      </c>
      <c r="K232" s="128">
        <f t="shared" si="55"/>
        <v>46.5</v>
      </c>
      <c r="L232" s="180">
        <f t="shared" si="56"/>
        <v>0.33818181818181819</v>
      </c>
      <c r="M232" s="181" t="s">
        <v>600</v>
      </c>
      <c r="N232" s="182">
        <v>43108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103</v>
      </c>
      <c r="B233" s="154">
        <v>43018</v>
      </c>
      <c r="C233" s="154"/>
      <c r="D233" s="155" t="s">
        <v>740</v>
      </c>
      <c r="E233" s="156" t="s">
        <v>624</v>
      </c>
      <c r="F233" s="157">
        <v>125.5</v>
      </c>
      <c r="G233" s="156"/>
      <c r="H233" s="156">
        <v>158</v>
      </c>
      <c r="I233" s="178">
        <v>155</v>
      </c>
      <c r="J233" s="179" t="s">
        <v>741</v>
      </c>
      <c r="K233" s="128">
        <f t="shared" si="55"/>
        <v>32.5</v>
      </c>
      <c r="L233" s="180">
        <f t="shared" si="56"/>
        <v>0.25896414342629481</v>
      </c>
      <c r="M233" s="181" t="s">
        <v>600</v>
      </c>
      <c r="N233" s="182">
        <v>43067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104</v>
      </c>
      <c r="B234" s="154">
        <v>43018</v>
      </c>
      <c r="C234" s="154"/>
      <c r="D234" s="155" t="s">
        <v>771</v>
      </c>
      <c r="E234" s="156" t="s">
        <v>624</v>
      </c>
      <c r="F234" s="157">
        <v>895</v>
      </c>
      <c r="G234" s="156"/>
      <c r="H234" s="156">
        <v>1122.5</v>
      </c>
      <c r="I234" s="178">
        <v>1078</v>
      </c>
      <c r="J234" s="179" t="s">
        <v>772</v>
      </c>
      <c r="K234" s="128">
        <v>227.5</v>
      </c>
      <c r="L234" s="180">
        <v>0.25418994413407803</v>
      </c>
      <c r="M234" s="181" t="s">
        <v>600</v>
      </c>
      <c r="N234" s="182">
        <v>43117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105</v>
      </c>
      <c r="B235" s="154">
        <v>43020</v>
      </c>
      <c r="C235" s="154"/>
      <c r="D235" s="155" t="s">
        <v>347</v>
      </c>
      <c r="E235" s="156" t="s">
        <v>624</v>
      </c>
      <c r="F235" s="157">
        <v>525</v>
      </c>
      <c r="G235" s="156"/>
      <c r="H235" s="156">
        <v>629</v>
      </c>
      <c r="I235" s="178">
        <v>629</v>
      </c>
      <c r="J235" s="231" t="s">
        <v>683</v>
      </c>
      <c r="K235" s="128">
        <v>104</v>
      </c>
      <c r="L235" s="180">
        <v>0.19809523809523799</v>
      </c>
      <c r="M235" s="181" t="s">
        <v>600</v>
      </c>
      <c r="N235" s="182">
        <v>43119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106</v>
      </c>
      <c r="B236" s="154">
        <v>43046</v>
      </c>
      <c r="C236" s="154"/>
      <c r="D236" s="155" t="s">
        <v>393</v>
      </c>
      <c r="E236" s="156" t="s">
        <v>624</v>
      </c>
      <c r="F236" s="157">
        <v>740</v>
      </c>
      <c r="G236" s="156"/>
      <c r="H236" s="156">
        <v>892.5</v>
      </c>
      <c r="I236" s="178">
        <v>900</v>
      </c>
      <c r="J236" s="179" t="s">
        <v>742</v>
      </c>
      <c r="K236" s="128">
        <f>H236-F236</f>
        <v>152.5</v>
      </c>
      <c r="L236" s="180">
        <f>K236/F236</f>
        <v>0.20608108108108109</v>
      </c>
      <c r="M236" s="181" t="s">
        <v>600</v>
      </c>
      <c r="N236" s="182">
        <v>43052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107</v>
      </c>
      <c r="B237" s="106">
        <v>43073</v>
      </c>
      <c r="C237" s="106"/>
      <c r="D237" s="107" t="s">
        <v>743</v>
      </c>
      <c r="E237" s="108" t="s">
        <v>624</v>
      </c>
      <c r="F237" s="109">
        <v>118.5</v>
      </c>
      <c r="G237" s="108"/>
      <c r="H237" s="108">
        <v>143.5</v>
      </c>
      <c r="I237" s="126">
        <v>145</v>
      </c>
      <c r="J237" s="141" t="s">
        <v>744</v>
      </c>
      <c r="K237" s="128">
        <f>H237-F237</f>
        <v>25</v>
      </c>
      <c r="L237" s="129">
        <f>K237/F237</f>
        <v>0.2109704641350211</v>
      </c>
      <c r="M237" s="130" t="s">
        <v>600</v>
      </c>
      <c r="N237" s="131">
        <v>43097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108</v>
      </c>
      <c r="B238" s="110">
        <v>43090</v>
      </c>
      <c r="C238" s="110"/>
      <c r="D238" s="158" t="s">
        <v>443</v>
      </c>
      <c r="E238" s="112" t="s">
        <v>624</v>
      </c>
      <c r="F238" s="113">
        <v>715</v>
      </c>
      <c r="G238" s="113"/>
      <c r="H238" s="114">
        <v>500</v>
      </c>
      <c r="I238" s="132">
        <v>872</v>
      </c>
      <c r="J238" s="138" t="s">
        <v>745</v>
      </c>
      <c r="K238" s="134">
        <f>H238-F238</f>
        <v>-215</v>
      </c>
      <c r="L238" s="135">
        <f>K238/F238</f>
        <v>-0.30069930069930068</v>
      </c>
      <c r="M238" s="136" t="s">
        <v>664</v>
      </c>
      <c r="N238" s="137">
        <v>43670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109</v>
      </c>
      <c r="B239" s="106">
        <v>43098</v>
      </c>
      <c r="C239" s="106"/>
      <c r="D239" s="107" t="s">
        <v>736</v>
      </c>
      <c r="E239" s="108" t="s">
        <v>624</v>
      </c>
      <c r="F239" s="109">
        <v>435</v>
      </c>
      <c r="G239" s="108"/>
      <c r="H239" s="108">
        <v>542.5</v>
      </c>
      <c r="I239" s="126">
        <v>539</v>
      </c>
      <c r="J239" s="141" t="s">
        <v>683</v>
      </c>
      <c r="K239" s="128">
        <v>107.5</v>
      </c>
      <c r="L239" s="129">
        <v>0.247126436781609</v>
      </c>
      <c r="M239" s="130" t="s">
        <v>600</v>
      </c>
      <c r="N239" s="131">
        <v>43206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110</v>
      </c>
      <c r="B240" s="106">
        <v>43098</v>
      </c>
      <c r="C240" s="106"/>
      <c r="D240" s="107" t="s">
        <v>571</v>
      </c>
      <c r="E240" s="108" t="s">
        <v>624</v>
      </c>
      <c r="F240" s="109">
        <v>885</v>
      </c>
      <c r="G240" s="108"/>
      <c r="H240" s="108">
        <v>1090</v>
      </c>
      <c r="I240" s="126">
        <v>1084</v>
      </c>
      <c r="J240" s="141" t="s">
        <v>683</v>
      </c>
      <c r="K240" s="128">
        <v>205</v>
      </c>
      <c r="L240" s="129">
        <v>0.23163841807909599</v>
      </c>
      <c r="M240" s="130" t="s">
        <v>600</v>
      </c>
      <c r="N240" s="131">
        <v>43213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111</v>
      </c>
      <c r="B241" s="348">
        <v>43192</v>
      </c>
      <c r="C241" s="348"/>
      <c r="D241" s="116" t="s">
        <v>753</v>
      </c>
      <c r="E241" s="351" t="s">
        <v>624</v>
      </c>
      <c r="F241" s="354">
        <v>478.5</v>
      </c>
      <c r="G241" s="351"/>
      <c r="H241" s="351">
        <v>442</v>
      </c>
      <c r="I241" s="357">
        <v>613</v>
      </c>
      <c r="J241" s="387" t="s">
        <v>3404</v>
      </c>
      <c r="K241" s="134">
        <f>H241-F241</f>
        <v>-36.5</v>
      </c>
      <c r="L241" s="135">
        <f>K241/F241</f>
        <v>-7.6280041797283177E-2</v>
      </c>
      <c r="M241" s="136" t="s">
        <v>664</v>
      </c>
      <c r="N241" s="137">
        <v>43762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112</v>
      </c>
      <c r="B242" s="110">
        <v>43194</v>
      </c>
      <c r="C242" s="110"/>
      <c r="D242" s="375" t="s">
        <v>2979</v>
      </c>
      <c r="E242" s="112" t="s">
        <v>624</v>
      </c>
      <c r="F242" s="113">
        <f>141.5-7.3</f>
        <v>134.19999999999999</v>
      </c>
      <c r="G242" s="113"/>
      <c r="H242" s="114">
        <v>77</v>
      </c>
      <c r="I242" s="132">
        <v>180</v>
      </c>
      <c r="J242" s="387" t="s">
        <v>3403</v>
      </c>
      <c r="K242" s="134">
        <f>H242-F242</f>
        <v>-57.199999999999989</v>
      </c>
      <c r="L242" s="135">
        <f>K242/F242</f>
        <v>-0.42622950819672129</v>
      </c>
      <c r="M242" s="136" t="s">
        <v>664</v>
      </c>
      <c r="N242" s="137">
        <v>43522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113</v>
      </c>
      <c r="B243" s="110">
        <v>43209</v>
      </c>
      <c r="C243" s="110"/>
      <c r="D243" s="111" t="s">
        <v>746</v>
      </c>
      <c r="E243" s="112" t="s">
        <v>624</v>
      </c>
      <c r="F243" s="113">
        <v>430</v>
      </c>
      <c r="G243" s="113"/>
      <c r="H243" s="114">
        <v>220</v>
      </c>
      <c r="I243" s="132">
        <v>537</v>
      </c>
      <c r="J243" s="138" t="s">
        <v>747</v>
      </c>
      <c r="K243" s="134">
        <f>H243-F243</f>
        <v>-210</v>
      </c>
      <c r="L243" s="135">
        <f>K243/F243</f>
        <v>-0.48837209302325579</v>
      </c>
      <c r="M243" s="136" t="s">
        <v>664</v>
      </c>
      <c r="N243" s="137">
        <v>43252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9">
        <v>114</v>
      </c>
      <c r="B244" s="159">
        <v>43220</v>
      </c>
      <c r="C244" s="159"/>
      <c r="D244" s="160" t="s">
        <v>394</v>
      </c>
      <c r="E244" s="161" t="s">
        <v>624</v>
      </c>
      <c r="F244" s="163">
        <v>153.5</v>
      </c>
      <c r="G244" s="163"/>
      <c r="H244" s="163">
        <v>196</v>
      </c>
      <c r="I244" s="163">
        <v>196</v>
      </c>
      <c r="J244" s="360" t="s">
        <v>3495</v>
      </c>
      <c r="K244" s="183">
        <f>H244-F244</f>
        <v>42.5</v>
      </c>
      <c r="L244" s="184">
        <f>K244/F244</f>
        <v>0.27687296416938112</v>
      </c>
      <c r="M244" s="162" t="s">
        <v>600</v>
      </c>
      <c r="N244" s="185">
        <v>43605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115</v>
      </c>
      <c r="B245" s="110">
        <v>43306</v>
      </c>
      <c r="C245" s="110"/>
      <c r="D245" s="111" t="s">
        <v>769</v>
      </c>
      <c r="E245" s="112" t="s">
        <v>624</v>
      </c>
      <c r="F245" s="113">
        <v>27.5</v>
      </c>
      <c r="G245" s="113"/>
      <c r="H245" s="114">
        <v>13.1</v>
      </c>
      <c r="I245" s="132">
        <v>60</v>
      </c>
      <c r="J245" s="138" t="s">
        <v>773</v>
      </c>
      <c r="K245" s="134">
        <v>-14.4</v>
      </c>
      <c r="L245" s="135">
        <v>-0.52363636363636401</v>
      </c>
      <c r="M245" s="136" t="s">
        <v>664</v>
      </c>
      <c r="N245" s="137">
        <v>43138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8">
        <v>116</v>
      </c>
      <c r="B246" s="348">
        <v>43318</v>
      </c>
      <c r="C246" s="348"/>
      <c r="D246" s="116" t="s">
        <v>748</v>
      </c>
      <c r="E246" s="351" t="s">
        <v>624</v>
      </c>
      <c r="F246" s="351">
        <v>148.5</v>
      </c>
      <c r="G246" s="351"/>
      <c r="H246" s="351">
        <v>102</v>
      </c>
      <c r="I246" s="357">
        <v>182</v>
      </c>
      <c r="J246" s="138" t="s">
        <v>3494</v>
      </c>
      <c r="K246" s="134">
        <f>H246-F246</f>
        <v>-46.5</v>
      </c>
      <c r="L246" s="135">
        <f>K246/F246</f>
        <v>-0.31313131313131315</v>
      </c>
      <c r="M246" s="136" t="s">
        <v>664</v>
      </c>
      <c r="N246" s="137">
        <v>43661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117</v>
      </c>
      <c r="B247" s="106">
        <v>43335</v>
      </c>
      <c r="C247" s="106"/>
      <c r="D247" s="107" t="s">
        <v>774</v>
      </c>
      <c r="E247" s="108" t="s">
        <v>624</v>
      </c>
      <c r="F247" s="156">
        <v>285</v>
      </c>
      <c r="G247" s="108"/>
      <c r="H247" s="108">
        <v>355</v>
      </c>
      <c r="I247" s="126">
        <v>364</v>
      </c>
      <c r="J247" s="141" t="s">
        <v>775</v>
      </c>
      <c r="K247" s="128">
        <v>70</v>
      </c>
      <c r="L247" s="129">
        <v>0.24561403508771901</v>
      </c>
      <c r="M247" s="130" t="s">
        <v>600</v>
      </c>
      <c r="N247" s="131">
        <v>43455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118</v>
      </c>
      <c r="B248" s="106">
        <v>43341</v>
      </c>
      <c r="C248" s="106"/>
      <c r="D248" s="107" t="s">
        <v>384</v>
      </c>
      <c r="E248" s="108" t="s">
        <v>624</v>
      </c>
      <c r="F248" s="156">
        <v>525</v>
      </c>
      <c r="G248" s="108"/>
      <c r="H248" s="108">
        <v>585</v>
      </c>
      <c r="I248" s="126">
        <v>635</v>
      </c>
      <c r="J248" s="141" t="s">
        <v>749</v>
      </c>
      <c r="K248" s="128">
        <f t="shared" ref="K248:K260" si="57">H248-F248</f>
        <v>60</v>
      </c>
      <c r="L248" s="129">
        <f t="shared" ref="L248:L260" si="58">K248/F248</f>
        <v>0.11428571428571428</v>
      </c>
      <c r="M248" s="130" t="s">
        <v>600</v>
      </c>
      <c r="N248" s="131">
        <v>43662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119</v>
      </c>
      <c r="B249" s="106">
        <v>43395</v>
      </c>
      <c r="C249" s="106"/>
      <c r="D249" s="107" t="s">
        <v>368</v>
      </c>
      <c r="E249" s="108" t="s">
        <v>624</v>
      </c>
      <c r="F249" s="156">
        <v>475</v>
      </c>
      <c r="G249" s="108"/>
      <c r="H249" s="108">
        <v>574</v>
      </c>
      <c r="I249" s="126">
        <v>570</v>
      </c>
      <c r="J249" s="141" t="s">
        <v>683</v>
      </c>
      <c r="K249" s="128">
        <f t="shared" si="57"/>
        <v>99</v>
      </c>
      <c r="L249" s="129">
        <f t="shared" si="58"/>
        <v>0.20842105263157895</v>
      </c>
      <c r="M249" s="130" t="s">
        <v>600</v>
      </c>
      <c r="N249" s="131">
        <v>43403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120</v>
      </c>
      <c r="B250" s="154">
        <v>43397</v>
      </c>
      <c r="C250" s="154"/>
      <c r="D250" s="416" t="s">
        <v>391</v>
      </c>
      <c r="E250" s="156" t="s">
        <v>624</v>
      </c>
      <c r="F250" s="156">
        <v>707.5</v>
      </c>
      <c r="G250" s="156"/>
      <c r="H250" s="156">
        <v>872</v>
      </c>
      <c r="I250" s="178">
        <v>872</v>
      </c>
      <c r="J250" s="179" t="s">
        <v>683</v>
      </c>
      <c r="K250" s="128">
        <f t="shared" si="57"/>
        <v>164.5</v>
      </c>
      <c r="L250" s="180">
        <f t="shared" si="58"/>
        <v>0.23250883392226149</v>
      </c>
      <c r="M250" s="181" t="s">
        <v>600</v>
      </c>
      <c r="N250" s="182">
        <v>43482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121</v>
      </c>
      <c r="B251" s="154">
        <v>43398</v>
      </c>
      <c r="C251" s="154"/>
      <c r="D251" s="416" t="s">
        <v>348</v>
      </c>
      <c r="E251" s="156" t="s">
        <v>624</v>
      </c>
      <c r="F251" s="156">
        <v>162</v>
      </c>
      <c r="G251" s="156"/>
      <c r="H251" s="156">
        <v>204</v>
      </c>
      <c r="I251" s="178">
        <v>209</v>
      </c>
      <c r="J251" s="179" t="s">
        <v>3493</v>
      </c>
      <c r="K251" s="128">
        <f t="shared" si="57"/>
        <v>42</v>
      </c>
      <c r="L251" s="180">
        <f t="shared" si="58"/>
        <v>0.25925925925925924</v>
      </c>
      <c r="M251" s="181" t="s">
        <v>600</v>
      </c>
      <c r="N251" s="182">
        <v>43539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122</v>
      </c>
      <c r="B252" s="207">
        <v>43399</v>
      </c>
      <c r="C252" s="207"/>
      <c r="D252" s="155" t="s">
        <v>495</v>
      </c>
      <c r="E252" s="208" t="s">
        <v>624</v>
      </c>
      <c r="F252" s="208">
        <v>240</v>
      </c>
      <c r="G252" s="208"/>
      <c r="H252" s="208">
        <v>297</v>
      </c>
      <c r="I252" s="232">
        <v>297</v>
      </c>
      <c r="J252" s="179" t="s">
        <v>683</v>
      </c>
      <c r="K252" s="233">
        <f t="shared" si="57"/>
        <v>57</v>
      </c>
      <c r="L252" s="234">
        <f t="shared" si="58"/>
        <v>0.23749999999999999</v>
      </c>
      <c r="M252" s="235" t="s">
        <v>600</v>
      </c>
      <c r="N252" s="236">
        <v>43417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123</v>
      </c>
      <c r="B253" s="106">
        <v>43439</v>
      </c>
      <c r="C253" s="106"/>
      <c r="D253" s="148" t="s">
        <v>750</v>
      </c>
      <c r="E253" s="108" t="s">
        <v>624</v>
      </c>
      <c r="F253" s="108">
        <v>202.5</v>
      </c>
      <c r="G253" s="108"/>
      <c r="H253" s="108">
        <v>255</v>
      </c>
      <c r="I253" s="126">
        <v>252</v>
      </c>
      <c r="J253" s="141" t="s">
        <v>683</v>
      </c>
      <c r="K253" s="128">
        <f t="shared" si="57"/>
        <v>52.5</v>
      </c>
      <c r="L253" s="129">
        <f t="shared" si="58"/>
        <v>0.25925925925925924</v>
      </c>
      <c r="M253" s="130" t="s">
        <v>600</v>
      </c>
      <c r="N253" s="131">
        <v>43542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124</v>
      </c>
      <c r="B254" s="207">
        <v>43465</v>
      </c>
      <c r="C254" s="106"/>
      <c r="D254" s="416" t="s">
        <v>423</v>
      </c>
      <c r="E254" s="208" t="s">
        <v>624</v>
      </c>
      <c r="F254" s="208">
        <v>710</v>
      </c>
      <c r="G254" s="208"/>
      <c r="H254" s="208">
        <v>866</v>
      </c>
      <c r="I254" s="232">
        <v>866</v>
      </c>
      <c r="J254" s="179" t="s">
        <v>683</v>
      </c>
      <c r="K254" s="128">
        <f t="shared" si="57"/>
        <v>156</v>
      </c>
      <c r="L254" s="129">
        <f t="shared" si="58"/>
        <v>0.21971830985915494</v>
      </c>
      <c r="M254" s="130" t="s">
        <v>600</v>
      </c>
      <c r="N254" s="363">
        <v>43553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125</v>
      </c>
      <c r="B255" s="207">
        <v>43522</v>
      </c>
      <c r="C255" s="207"/>
      <c r="D255" s="416" t="s">
        <v>141</v>
      </c>
      <c r="E255" s="208" t="s">
        <v>624</v>
      </c>
      <c r="F255" s="208">
        <v>337.25</v>
      </c>
      <c r="G255" s="208"/>
      <c r="H255" s="208">
        <v>398.5</v>
      </c>
      <c r="I255" s="232">
        <v>411</v>
      </c>
      <c r="J255" s="141" t="s">
        <v>3492</v>
      </c>
      <c r="K255" s="128">
        <f t="shared" si="57"/>
        <v>61.25</v>
      </c>
      <c r="L255" s="129">
        <f t="shared" si="58"/>
        <v>0.1816160118606375</v>
      </c>
      <c r="M255" s="130" t="s">
        <v>600</v>
      </c>
      <c r="N255" s="363">
        <v>43760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126</v>
      </c>
      <c r="B256" s="164">
        <v>43559</v>
      </c>
      <c r="C256" s="164"/>
      <c r="D256" s="165" t="s">
        <v>410</v>
      </c>
      <c r="E256" s="166" t="s">
        <v>624</v>
      </c>
      <c r="F256" s="166">
        <v>130</v>
      </c>
      <c r="G256" s="166"/>
      <c r="H256" s="166">
        <v>65</v>
      </c>
      <c r="I256" s="186">
        <v>158</v>
      </c>
      <c r="J256" s="138" t="s">
        <v>751</v>
      </c>
      <c r="K256" s="134">
        <f t="shared" si="57"/>
        <v>-65</v>
      </c>
      <c r="L256" s="135">
        <f t="shared" si="58"/>
        <v>-0.5</v>
      </c>
      <c r="M256" s="136" t="s">
        <v>664</v>
      </c>
      <c r="N256" s="137">
        <v>43726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127</v>
      </c>
      <c r="B257" s="187">
        <v>43017</v>
      </c>
      <c r="C257" s="187"/>
      <c r="D257" s="188" t="s">
        <v>169</v>
      </c>
      <c r="E257" s="189" t="s">
        <v>624</v>
      </c>
      <c r="F257" s="190">
        <v>141.5</v>
      </c>
      <c r="G257" s="191"/>
      <c r="H257" s="191">
        <v>183.5</v>
      </c>
      <c r="I257" s="191">
        <v>210</v>
      </c>
      <c r="J257" s="218" t="s">
        <v>3441</v>
      </c>
      <c r="K257" s="219">
        <f t="shared" si="57"/>
        <v>42</v>
      </c>
      <c r="L257" s="220">
        <f t="shared" si="58"/>
        <v>0.29681978798586572</v>
      </c>
      <c r="M257" s="190" t="s">
        <v>600</v>
      </c>
      <c r="N257" s="221">
        <v>43042</v>
      </c>
      <c r="O257" s="57"/>
      <c r="P257" s="16"/>
      <c r="Q257" s="16"/>
      <c r="R257" s="9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0">
        <v>128</v>
      </c>
      <c r="B258" s="164">
        <v>43074</v>
      </c>
      <c r="C258" s="164"/>
      <c r="D258" s="165" t="s">
        <v>303</v>
      </c>
      <c r="E258" s="166" t="s">
        <v>624</v>
      </c>
      <c r="F258" s="167">
        <v>172</v>
      </c>
      <c r="G258" s="166"/>
      <c r="H258" s="166">
        <v>155.25</v>
      </c>
      <c r="I258" s="186">
        <v>230</v>
      </c>
      <c r="J258" s="387" t="s">
        <v>3401</v>
      </c>
      <c r="K258" s="134">
        <f t="shared" ref="K258" si="59">H258-F258</f>
        <v>-16.75</v>
      </c>
      <c r="L258" s="135">
        <f t="shared" ref="L258" si="60">K258/F258</f>
        <v>-9.7383720930232565E-2</v>
      </c>
      <c r="M258" s="136" t="s">
        <v>664</v>
      </c>
      <c r="N258" s="137">
        <v>43787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129</v>
      </c>
      <c r="B259" s="187">
        <v>43398</v>
      </c>
      <c r="C259" s="187"/>
      <c r="D259" s="188" t="s">
        <v>104</v>
      </c>
      <c r="E259" s="189" t="s">
        <v>624</v>
      </c>
      <c r="F259" s="191">
        <v>698.5</v>
      </c>
      <c r="G259" s="191"/>
      <c r="H259" s="191">
        <v>850</v>
      </c>
      <c r="I259" s="191">
        <v>890</v>
      </c>
      <c r="J259" s="222" t="s">
        <v>3489</v>
      </c>
      <c r="K259" s="219">
        <f t="shared" si="57"/>
        <v>151.5</v>
      </c>
      <c r="L259" s="220">
        <f t="shared" si="58"/>
        <v>0.21689334287759485</v>
      </c>
      <c r="M259" s="190" t="s">
        <v>600</v>
      </c>
      <c r="N259" s="221">
        <v>43453</v>
      </c>
      <c r="O259" s="57"/>
      <c r="P259" s="16"/>
      <c r="Q259" s="16"/>
      <c r="R259" s="94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130</v>
      </c>
      <c r="B260" s="159">
        <v>42877</v>
      </c>
      <c r="C260" s="159"/>
      <c r="D260" s="160" t="s">
        <v>383</v>
      </c>
      <c r="E260" s="161" t="s">
        <v>624</v>
      </c>
      <c r="F260" s="162">
        <v>127.6</v>
      </c>
      <c r="G260" s="163"/>
      <c r="H260" s="163">
        <v>138</v>
      </c>
      <c r="I260" s="163">
        <v>190</v>
      </c>
      <c r="J260" s="388" t="s">
        <v>3405</v>
      </c>
      <c r="K260" s="183">
        <f t="shared" si="57"/>
        <v>10.400000000000006</v>
      </c>
      <c r="L260" s="184">
        <f t="shared" si="58"/>
        <v>8.1504702194357417E-2</v>
      </c>
      <c r="M260" s="162" t="s">
        <v>600</v>
      </c>
      <c r="N260" s="185">
        <v>43774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2">
        <v>131</v>
      </c>
      <c r="B261" s="195">
        <v>43158</v>
      </c>
      <c r="C261" s="195"/>
      <c r="D261" s="192" t="s">
        <v>755</v>
      </c>
      <c r="E261" s="196" t="s">
        <v>624</v>
      </c>
      <c r="F261" s="197">
        <v>317</v>
      </c>
      <c r="G261" s="196"/>
      <c r="H261" s="196"/>
      <c r="I261" s="225">
        <v>398</v>
      </c>
      <c r="J261" s="224"/>
      <c r="K261" s="194"/>
      <c r="L261" s="193"/>
      <c r="M261" s="224" t="s">
        <v>602</v>
      </c>
      <c r="N261" s="223"/>
      <c r="O261" s="57"/>
      <c r="P261" s="16"/>
      <c r="Q261" s="16"/>
      <c r="R261" s="94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0">
        <v>132</v>
      </c>
      <c r="B262" s="164">
        <v>43164</v>
      </c>
      <c r="C262" s="164"/>
      <c r="D262" s="165" t="s">
        <v>135</v>
      </c>
      <c r="E262" s="166" t="s">
        <v>624</v>
      </c>
      <c r="F262" s="167">
        <f>510-14.4</f>
        <v>495.6</v>
      </c>
      <c r="G262" s="166"/>
      <c r="H262" s="166">
        <v>350</v>
      </c>
      <c r="I262" s="186">
        <v>672</v>
      </c>
      <c r="J262" s="387" t="s">
        <v>3462</v>
      </c>
      <c r="K262" s="134">
        <f t="shared" ref="K262" si="61">H262-F262</f>
        <v>-145.60000000000002</v>
      </c>
      <c r="L262" s="135">
        <f t="shared" ref="L262" si="62">K262/F262</f>
        <v>-0.29378531073446329</v>
      </c>
      <c r="M262" s="136" t="s">
        <v>664</v>
      </c>
      <c r="N262" s="137">
        <v>43887</v>
      </c>
      <c r="O262" s="57"/>
      <c r="P262" s="16"/>
      <c r="Q262" s="16"/>
      <c r="R262" s="17" t="s">
        <v>754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133</v>
      </c>
      <c r="B263" s="164">
        <v>43237</v>
      </c>
      <c r="C263" s="164"/>
      <c r="D263" s="165" t="s">
        <v>489</v>
      </c>
      <c r="E263" s="166" t="s">
        <v>624</v>
      </c>
      <c r="F263" s="167">
        <v>230.3</v>
      </c>
      <c r="G263" s="166"/>
      <c r="H263" s="166">
        <v>102.5</v>
      </c>
      <c r="I263" s="186">
        <v>348</v>
      </c>
      <c r="J263" s="387" t="s">
        <v>3483</v>
      </c>
      <c r="K263" s="134">
        <f t="shared" ref="K263" si="63">H263-F263</f>
        <v>-127.80000000000001</v>
      </c>
      <c r="L263" s="135">
        <f t="shared" ref="L263" si="64">K263/F263</f>
        <v>-0.55492835432045162</v>
      </c>
      <c r="M263" s="136" t="s">
        <v>664</v>
      </c>
      <c r="N263" s="137">
        <v>43896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5">
        <v>134</v>
      </c>
      <c r="B264" s="198">
        <v>43258</v>
      </c>
      <c r="C264" s="198"/>
      <c r="D264" s="201" t="s">
        <v>449</v>
      </c>
      <c r="E264" s="199" t="s">
        <v>624</v>
      </c>
      <c r="F264" s="197">
        <f>342.5-5.1</f>
        <v>337.4</v>
      </c>
      <c r="G264" s="199"/>
      <c r="H264" s="199"/>
      <c r="I264" s="226">
        <v>439</v>
      </c>
      <c r="J264" s="227"/>
      <c r="K264" s="228"/>
      <c r="L264" s="229"/>
      <c r="M264" s="227" t="s">
        <v>602</v>
      </c>
      <c r="N264" s="230"/>
      <c r="O264" s="57"/>
      <c r="P264" s="16"/>
      <c r="Q264" s="16"/>
      <c r="R264" s="94" t="s">
        <v>754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5">
        <v>135</v>
      </c>
      <c r="B265" s="198">
        <v>43285</v>
      </c>
      <c r="C265" s="198"/>
      <c r="D265" s="202" t="s">
        <v>49</v>
      </c>
      <c r="E265" s="199" t="s">
        <v>624</v>
      </c>
      <c r="F265" s="197">
        <f>127.5-5.53</f>
        <v>121.97</v>
      </c>
      <c r="G265" s="199"/>
      <c r="H265" s="199"/>
      <c r="I265" s="226">
        <v>170</v>
      </c>
      <c r="J265" s="227"/>
      <c r="K265" s="228"/>
      <c r="L265" s="229"/>
      <c r="M265" s="227" t="s">
        <v>602</v>
      </c>
      <c r="N265" s="230"/>
      <c r="O265" s="57"/>
      <c r="P265" s="16"/>
      <c r="Q265" s="16"/>
      <c r="R265" s="342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0">
        <v>136</v>
      </c>
      <c r="B266" s="164">
        <v>43294</v>
      </c>
      <c r="C266" s="164"/>
      <c r="D266" s="165" t="s">
        <v>243</v>
      </c>
      <c r="E266" s="166" t="s">
        <v>624</v>
      </c>
      <c r="F266" s="167">
        <v>46.5</v>
      </c>
      <c r="G266" s="166"/>
      <c r="H266" s="166">
        <v>17</v>
      </c>
      <c r="I266" s="186">
        <v>59</v>
      </c>
      <c r="J266" s="387" t="s">
        <v>3461</v>
      </c>
      <c r="K266" s="134">
        <f t="shared" ref="K266" si="65">H266-F266</f>
        <v>-29.5</v>
      </c>
      <c r="L266" s="135">
        <f t="shared" ref="L266" si="66">K266/F266</f>
        <v>-0.63440860215053763</v>
      </c>
      <c r="M266" s="136" t="s">
        <v>664</v>
      </c>
      <c r="N266" s="137">
        <v>43887</v>
      </c>
      <c r="O266" s="57"/>
      <c r="P266" s="16"/>
      <c r="Q266" s="16"/>
      <c r="R266" s="17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2">
        <v>137</v>
      </c>
      <c r="B267" s="195">
        <v>43396</v>
      </c>
      <c r="C267" s="195"/>
      <c r="D267" s="202" t="s">
        <v>425</v>
      </c>
      <c r="E267" s="199" t="s">
        <v>624</v>
      </c>
      <c r="F267" s="200">
        <v>156.5</v>
      </c>
      <c r="G267" s="199"/>
      <c r="H267" s="199"/>
      <c r="I267" s="226">
        <v>191</v>
      </c>
      <c r="J267" s="227"/>
      <c r="K267" s="228"/>
      <c r="L267" s="229"/>
      <c r="M267" s="227" t="s">
        <v>602</v>
      </c>
      <c r="N267" s="230"/>
      <c r="O267" s="57"/>
      <c r="P267" s="16"/>
      <c r="Q267" s="16"/>
      <c r="R267" s="344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138</v>
      </c>
      <c r="B268" s="195">
        <v>43439</v>
      </c>
      <c r="C268" s="195"/>
      <c r="D268" s="202" t="s">
        <v>330</v>
      </c>
      <c r="E268" s="199" t="s">
        <v>624</v>
      </c>
      <c r="F268" s="200">
        <v>259.5</v>
      </c>
      <c r="G268" s="199"/>
      <c r="H268" s="199"/>
      <c r="I268" s="226">
        <v>321</v>
      </c>
      <c r="J268" s="227"/>
      <c r="K268" s="228"/>
      <c r="L268" s="229"/>
      <c r="M268" s="227" t="s">
        <v>602</v>
      </c>
      <c r="N268" s="230"/>
      <c r="O268" s="16"/>
      <c r="P268" s="16"/>
      <c r="Q268" s="16"/>
      <c r="R268" s="342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0">
        <v>139</v>
      </c>
      <c r="B269" s="164">
        <v>43439</v>
      </c>
      <c r="C269" s="164"/>
      <c r="D269" s="165" t="s">
        <v>776</v>
      </c>
      <c r="E269" s="166" t="s">
        <v>624</v>
      </c>
      <c r="F269" s="166">
        <v>715</v>
      </c>
      <c r="G269" s="166"/>
      <c r="H269" s="166">
        <v>445</v>
      </c>
      <c r="I269" s="186">
        <v>840</v>
      </c>
      <c r="J269" s="138" t="s">
        <v>2995</v>
      </c>
      <c r="K269" s="134">
        <f t="shared" ref="K269:K272" si="67">H269-F269</f>
        <v>-270</v>
      </c>
      <c r="L269" s="135">
        <f t="shared" ref="L269:L272" si="68">K269/F269</f>
        <v>-0.3776223776223776</v>
      </c>
      <c r="M269" s="136" t="s">
        <v>664</v>
      </c>
      <c r="N269" s="137">
        <v>43800</v>
      </c>
      <c r="O269" s="57"/>
      <c r="P269" s="16"/>
      <c r="Q269" s="16"/>
      <c r="R269" s="17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140</v>
      </c>
      <c r="B270" s="207">
        <v>43469</v>
      </c>
      <c r="C270" s="207"/>
      <c r="D270" s="155" t="s">
        <v>145</v>
      </c>
      <c r="E270" s="208" t="s">
        <v>624</v>
      </c>
      <c r="F270" s="208">
        <v>875</v>
      </c>
      <c r="G270" s="208"/>
      <c r="H270" s="208">
        <v>1165</v>
      </c>
      <c r="I270" s="232">
        <v>1185</v>
      </c>
      <c r="J270" s="141" t="s">
        <v>3490</v>
      </c>
      <c r="K270" s="128">
        <f t="shared" si="67"/>
        <v>290</v>
      </c>
      <c r="L270" s="129">
        <f t="shared" si="68"/>
        <v>0.33142857142857141</v>
      </c>
      <c r="M270" s="130" t="s">
        <v>600</v>
      </c>
      <c r="N270" s="363">
        <v>43847</v>
      </c>
      <c r="O270" s="57"/>
      <c r="P270" s="16"/>
      <c r="Q270" s="16"/>
      <c r="R270" s="17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141</v>
      </c>
      <c r="B271" s="207">
        <v>43559</v>
      </c>
      <c r="C271" s="207"/>
      <c r="D271" s="416" t="s">
        <v>345</v>
      </c>
      <c r="E271" s="208" t="s">
        <v>624</v>
      </c>
      <c r="F271" s="208">
        <f>387-14.63</f>
        <v>372.37</v>
      </c>
      <c r="G271" s="208"/>
      <c r="H271" s="208">
        <v>490</v>
      </c>
      <c r="I271" s="232">
        <v>490</v>
      </c>
      <c r="J271" s="141" t="s">
        <v>683</v>
      </c>
      <c r="K271" s="128">
        <f t="shared" si="67"/>
        <v>117.63</v>
      </c>
      <c r="L271" s="129">
        <f t="shared" si="68"/>
        <v>0.31589548030185027</v>
      </c>
      <c r="M271" s="130" t="s">
        <v>600</v>
      </c>
      <c r="N271" s="363">
        <v>43850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0">
        <v>142</v>
      </c>
      <c r="B272" s="164">
        <v>43578</v>
      </c>
      <c r="C272" s="164"/>
      <c r="D272" s="165" t="s">
        <v>777</v>
      </c>
      <c r="E272" s="166" t="s">
        <v>601</v>
      </c>
      <c r="F272" s="166">
        <v>220</v>
      </c>
      <c r="G272" s="166"/>
      <c r="H272" s="166">
        <v>127.5</v>
      </c>
      <c r="I272" s="186">
        <v>284</v>
      </c>
      <c r="J272" s="387" t="s">
        <v>3484</v>
      </c>
      <c r="K272" s="134">
        <f t="shared" si="67"/>
        <v>-92.5</v>
      </c>
      <c r="L272" s="135">
        <f t="shared" si="68"/>
        <v>-0.42045454545454547</v>
      </c>
      <c r="M272" s="136" t="s">
        <v>664</v>
      </c>
      <c r="N272" s="137">
        <v>43896</v>
      </c>
      <c r="O272" s="57"/>
      <c r="P272" s="16"/>
      <c r="Q272" s="16"/>
      <c r="R272" s="17" t="s">
        <v>752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143</v>
      </c>
      <c r="B273" s="207">
        <v>43622</v>
      </c>
      <c r="C273" s="207"/>
      <c r="D273" s="416" t="s">
        <v>496</v>
      </c>
      <c r="E273" s="208" t="s">
        <v>601</v>
      </c>
      <c r="F273" s="208">
        <v>332.8</v>
      </c>
      <c r="G273" s="208"/>
      <c r="H273" s="208">
        <v>405</v>
      </c>
      <c r="I273" s="232">
        <v>419</v>
      </c>
      <c r="J273" s="141" t="s">
        <v>3491</v>
      </c>
      <c r="K273" s="128">
        <f t="shared" ref="K273" si="69">H273-F273</f>
        <v>72.199999999999989</v>
      </c>
      <c r="L273" s="129">
        <f t="shared" ref="L273" si="70">K273/F273</f>
        <v>0.21694711538461534</v>
      </c>
      <c r="M273" s="130" t="s">
        <v>600</v>
      </c>
      <c r="N273" s="363">
        <v>43860</v>
      </c>
      <c r="O273" s="57"/>
      <c r="P273" s="16"/>
      <c r="Q273" s="16"/>
      <c r="R273" s="17" t="s">
        <v>752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44">
        <v>144</v>
      </c>
      <c r="B274" s="143">
        <v>43641</v>
      </c>
      <c r="C274" s="143"/>
      <c r="D274" s="144" t="s">
        <v>139</v>
      </c>
      <c r="E274" s="145" t="s">
        <v>624</v>
      </c>
      <c r="F274" s="146">
        <v>386</v>
      </c>
      <c r="G274" s="147"/>
      <c r="H274" s="147">
        <v>395</v>
      </c>
      <c r="I274" s="147">
        <v>452</v>
      </c>
      <c r="J274" s="170" t="s">
        <v>3406</v>
      </c>
      <c r="K274" s="171">
        <f t="shared" ref="K274" si="71">H274-F274</f>
        <v>9</v>
      </c>
      <c r="L274" s="172">
        <f t="shared" ref="L274" si="72">K274/F274</f>
        <v>2.3316062176165803E-2</v>
      </c>
      <c r="M274" s="173" t="s">
        <v>709</v>
      </c>
      <c r="N274" s="174">
        <v>43868</v>
      </c>
      <c r="O274" s="16"/>
      <c r="P274" s="16"/>
      <c r="Q274" s="16"/>
      <c r="R274" s="344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3">
        <v>145</v>
      </c>
      <c r="B275" s="195">
        <v>43707</v>
      </c>
      <c r="C275" s="195"/>
      <c r="D275" s="202" t="s">
        <v>260</v>
      </c>
      <c r="E275" s="199" t="s">
        <v>624</v>
      </c>
      <c r="F275" s="199" t="s">
        <v>756</v>
      </c>
      <c r="G275" s="199"/>
      <c r="H275" s="199"/>
      <c r="I275" s="226">
        <v>190</v>
      </c>
      <c r="J275" s="227"/>
      <c r="K275" s="228"/>
      <c r="L275" s="229"/>
      <c r="M275" s="358" t="s">
        <v>602</v>
      </c>
      <c r="N275" s="230"/>
      <c r="O275" s="16"/>
      <c r="P275" s="16"/>
      <c r="Q275" s="16"/>
      <c r="R275" s="344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146</v>
      </c>
      <c r="B276" s="207">
        <v>43731</v>
      </c>
      <c r="C276" s="207"/>
      <c r="D276" s="155" t="s">
        <v>440</v>
      </c>
      <c r="E276" s="208" t="s">
        <v>624</v>
      </c>
      <c r="F276" s="208">
        <v>235</v>
      </c>
      <c r="G276" s="208"/>
      <c r="H276" s="208">
        <v>295</v>
      </c>
      <c r="I276" s="232">
        <v>296</v>
      </c>
      <c r="J276" s="141" t="s">
        <v>3148</v>
      </c>
      <c r="K276" s="128">
        <f t="shared" ref="K276" si="73">H276-F276</f>
        <v>60</v>
      </c>
      <c r="L276" s="129">
        <f t="shared" ref="L276" si="74">K276/F276</f>
        <v>0.25531914893617019</v>
      </c>
      <c r="M276" s="130" t="s">
        <v>600</v>
      </c>
      <c r="N276" s="363">
        <v>43844</v>
      </c>
      <c r="O276" s="57"/>
      <c r="P276" s="16"/>
      <c r="Q276" s="16"/>
      <c r="R276" s="17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147</v>
      </c>
      <c r="B277" s="207">
        <v>43752</v>
      </c>
      <c r="C277" s="207"/>
      <c r="D277" s="155" t="s">
        <v>2978</v>
      </c>
      <c r="E277" s="208" t="s">
        <v>624</v>
      </c>
      <c r="F277" s="208">
        <v>277.5</v>
      </c>
      <c r="G277" s="208"/>
      <c r="H277" s="208">
        <v>333</v>
      </c>
      <c r="I277" s="232">
        <v>333</v>
      </c>
      <c r="J277" s="141" t="s">
        <v>3149</v>
      </c>
      <c r="K277" s="128">
        <f t="shared" ref="K277" si="75">H277-F277</f>
        <v>55.5</v>
      </c>
      <c r="L277" s="129">
        <f t="shared" ref="L277" si="76">K277/F277</f>
        <v>0.2</v>
      </c>
      <c r="M277" s="130" t="s">
        <v>600</v>
      </c>
      <c r="N277" s="363">
        <v>43846</v>
      </c>
      <c r="O277" s="57"/>
      <c r="P277" s="16"/>
      <c r="Q277" s="16"/>
      <c r="R277" s="17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148</v>
      </c>
      <c r="B278" s="207">
        <v>43752</v>
      </c>
      <c r="C278" s="207"/>
      <c r="D278" s="155" t="s">
        <v>2977</v>
      </c>
      <c r="E278" s="208" t="s">
        <v>624</v>
      </c>
      <c r="F278" s="208">
        <v>930</v>
      </c>
      <c r="G278" s="208"/>
      <c r="H278" s="208">
        <v>1165</v>
      </c>
      <c r="I278" s="232">
        <v>1200</v>
      </c>
      <c r="J278" s="141" t="s">
        <v>3151</v>
      </c>
      <c r="K278" s="128">
        <f t="shared" ref="K278" si="77">H278-F278</f>
        <v>235</v>
      </c>
      <c r="L278" s="129">
        <f t="shared" ref="L278" si="78">K278/F278</f>
        <v>0.25268817204301075</v>
      </c>
      <c r="M278" s="130" t="s">
        <v>600</v>
      </c>
      <c r="N278" s="363">
        <v>43847</v>
      </c>
      <c r="O278" s="57"/>
      <c r="P278" s="16"/>
      <c r="Q278" s="16"/>
      <c r="R278" s="17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2">
        <v>149</v>
      </c>
      <c r="B279" s="347">
        <v>43753</v>
      </c>
      <c r="C279" s="212"/>
      <c r="D279" s="374" t="s">
        <v>2976</v>
      </c>
      <c r="E279" s="350" t="s">
        <v>624</v>
      </c>
      <c r="F279" s="353">
        <v>111</v>
      </c>
      <c r="G279" s="350"/>
      <c r="H279" s="350"/>
      <c r="I279" s="356">
        <v>141</v>
      </c>
      <c r="J279" s="238"/>
      <c r="K279" s="238"/>
      <c r="L279" s="123"/>
      <c r="M279" s="362" t="s">
        <v>602</v>
      </c>
      <c r="N279" s="240"/>
      <c r="O279" s="16"/>
      <c r="P279" s="16"/>
      <c r="Q279" s="16"/>
      <c r="R279" s="344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6">
        <v>150</v>
      </c>
      <c r="B280" s="207">
        <v>43753</v>
      </c>
      <c r="C280" s="207"/>
      <c r="D280" s="155" t="s">
        <v>2975</v>
      </c>
      <c r="E280" s="208" t="s">
        <v>624</v>
      </c>
      <c r="F280" s="209">
        <v>296</v>
      </c>
      <c r="G280" s="208"/>
      <c r="H280" s="208">
        <v>370</v>
      </c>
      <c r="I280" s="232">
        <v>370</v>
      </c>
      <c r="J280" s="141" t="s">
        <v>683</v>
      </c>
      <c r="K280" s="128">
        <f t="shared" ref="K280" si="79">H280-F280</f>
        <v>74</v>
      </c>
      <c r="L280" s="129">
        <f t="shared" ref="L280" si="80">K280/F280</f>
        <v>0.25</v>
      </c>
      <c r="M280" s="130" t="s">
        <v>600</v>
      </c>
      <c r="N280" s="363">
        <v>43853</v>
      </c>
      <c r="O280" s="57"/>
      <c r="P280" s="16"/>
      <c r="Q280" s="16"/>
      <c r="R280" s="17" t="s">
        <v>754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3">
        <v>151</v>
      </c>
      <c r="B281" s="211">
        <v>43754</v>
      </c>
      <c r="C281" s="211"/>
      <c r="D281" s="192" t="s">
        <v>2974</v>
      </c>
      <c r="E281" s="349" t="s">
        <v>624</v>
      </c>
      <c r="F281" s="352" t="s">
        <v>2940</v>
      </c>
      <c r="G281" s="349"/>
      <c r="H281" s="349"/>
      <c r="I281" s="355">
        <v>344</v>
      </c>
      <c r="J281" s="359"/>
      <c r="K281" s="241"/>
      <c r="L281" s="361"/>
      <c r="M281" s="343" t="s">
        <v>602</v>
      </c>
      <c r="N281" s="364"/>
      <c r="O281" s="16"/>
      <c r="P281" s="16"/>
      <c r="Q281" s="16"/>
      <c r="R281" s="344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46">
        <v>152</v>
      </c>
      <c r="B282" s="212">
        <v>43832</v>
      </c>
      <c r="C282" s="212"/>
      <c r="D282" s="216" t="s">
        <v>2254</v>
      </c>
      <c r="E282" s="213" t="s">
        <v>624</v>
      </c>
      <c r="F282" s="214" t="s">
        <v>3136</v>
      </c>
      <c r="G282" s="213"/>
      <c r="H282" s="213"/>
      <c r="I282" s="237">
        <v>590</v>
      </c>
      <c r="J282" s="238"/>
      <c r="K282" s="238"/>
      <c r="L282" s="123"/>
      <c r="M282" s="343" t="s">
        <v>602</v>
      </c>
      <c r="N282" s="240"/>
      <c r="O282" s="16"/>
      <c r="P282" s="16"/>
      <c r="Q282" s="16"/>
      <c r="R282" s="344" t="s">
        <v>754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153</v>
      </c>
      <c r="B283" s="207">
        <v>43966</v>
      </c>
      <c r="C283" s="207"/>
      <c r="D283" s="155" t="s">
        <v>65</v>
      </c>
      <c r="E283" s="208" t="s">
        <v>624</v>
      </c>
      <c r="F283" s="209">
        <v>67.5</v>
      </c>
      <c r="G283" s="208"/>
      <c r="H283" s="208">
        <v>86</v>
      </c>
      <c r="I283" s="232">
        <v>86</v>
      </c>
      <c r="J283" s="141" t="s">
        <v>3643</v>
      </c>
      <c r="K283" s="128">
        <f t="shared" ref="K283" si="81">H283-F283</f>
        <v>18.5</v>
      </c>
      <c r="L283" s="129">
        <f t="shared" ref="L283" si="82">K283/F283</f>
        <v>0.27407407407407408</v>
      </c>
      <c r="M283" s="130" t="s">
        <v>600</v>
      </c>
      <c r="N283" s="363">
        <v>44008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00" t="s">
        <v>2981</v>
      </c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Q285" s="16"/>
      <c r="R285" s="344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Q286" s="16"/>
      <c r="R286" s="344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Q287" s="16"/>
      <c r="R287" s="344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R292" s="344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R293" s="344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R294" s="344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R295" s="344"/>
    </row>
    <row r="296" spans="1:26">
      <c r="A296" s="210"/>
      <c r="B296" s="200"/>
      <c r="O296" s="16"/>
      <c r="P296" s="16"/>
      <c r="R296" s="344"/>
    </row>
    <row r="297" spans="1:26">
      <c r="R297" s="242"/>
    </row>
    <row r="298" spans="1:26">
      <c r="R298" s="242"/>
    </row>
    <row r="299" spans="1:26">
      <c r="R299" s="242"/>
    </row>
    <row r="300" spans="1:26">
      <c r="R300" s="242"/>
    </row>
    <row r="301" spans="1:26">
      <c r="R301" s="242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06" spans="1:18">
      <c r="R306" s="242"/>
    </row>
    <row r="307" spans="1:18">
      <c r="R307" s="242"/>
    </row>
    <row r="313" spans="1:18">
      <c r="A313" s="217"/>
    </row>
    <row r="314" spans="1:18">
      <c r="A314" s="217"/>
    </row>
    <row r="315" spans="1:18">
      <c r="A315" s="213"/>
    </row>
  </sheetData>
  <autoFilter ref="R1:R315"/>
  <mergeCells count="61">
    <mergeCell ref="A98:A99"/>
    <mergeCell ref="B98:B99"/>
    <mergeCell ref="J98:J99"/>
    <mergeCell ref="L98:L99"/>
    <mergeCell ref="M98:M99"/>
    <mergeCell ref="A96:A97"/>
    <mergeCell ref="B96:B97"/>
    <mergeCell ref="J96:J97"/>
    <mergeCell ref="L96:L97"/>
    <mergeCell ref="M96:M97"/>
    <mergeCell ref="N110:N111"/>
    <mergeCell ref="O110:O111"/>
    <mergeCell ref="P110:P111"/>
    <mergeCell ref="O94:O95"/>
    <mergeCell ref="N94:N95"/>
    <mergeCell ref="P94:P95"/>
    <mergeCell ref="N96:N97"/>
    <mergeCell ref="O96:O97"/>
    <mergeCell ref="P96:P97"/>
    <mergeCell ref="N98:N99"/>
    <mergeCell ref="O98:O99"/>
    <mergeCell ref="P98:P99"/>
    <mergeCell ref="N100:N101"/>
    <mergeCell ref="O100:O101"/>
    <mergeCell ref="P100:P101"/>
    <mergeCell ref="O90:O91"/>
    <mergeCell ref="J92:J93"/>
    <mergeCell ref="L92:L93"/>
    <mergeCell ref="M92:M93"/>
    <mergeCell ref="P90:P91"/>
    <mergeCell ref="N90:N91"/>
    <mergeCell ref="P92:P93"/>
    <mergeCell ref="A90:A91"/>
    <mergeCell ref="B90:B91"/>
    <mergeCell ref="J90:J91"/>
    <mergeCell ref="L90:L91"/>
    <mergeCell ref="M90:M91"/>
    <mergeCell ref="A110:A111"/>
    <mergeCell ref="B110:B111"/>
    <mergeCell ref="J110:J111"/>
    <mergeCell ref="L110:L111"/>
    <mergeCell ref="M110:M111"/>
    <mergeCell ref="A102:A103"/>
    <mergeCell ref="B102:B103"/>
    <mergeCell ref="J102:J103"/>
    <mergeCell ref="L102:L103"/>
    <mergeCell ref="M102:M103"/>
    <mergeCell ref="A92:A93"/>
    <mergeCell ref="B92:B93"/>
    <mergeCell ref="A94:A95"/>
    <mergeCell ref="N92:N93"/>
    <mergeCell ref="O92:O93"/>
    <mergeCell ref="B94:B95"/>
    <mergeCell ref="J94:J95"/>
    <mergeCell ref="L94:L95"/>
    <mergeCell ref="M94:M95"/>
    <mergeCell ref="A100:A101"/>
    <mergeCell ref="B100:B101"/>
    <mergeCell ref="J100:J101"/>
    <mergeCell ref="L100:L101"/>
    <mergeCell ref="M100:M1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2020-07-22T02:15:55Z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