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11670" windowHeight="820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F&amp;O)'!$R$1:$R$335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K122" i="6"/>
  <c r="M122" s="1"/>
  <c r="L93"/>
  <c r="M93" s="1"/>
  <c r="K93"/>
  <c r="K121"/>
  <c r="M121" s="1"/>
  <c r="L50"/>
  <c r="K50"/>
  <c r="L49"/>
  <c r="M49" s="1"/>
  <c r="K49"/>
  <c r="L91"/>
  <c r="K91"/>
  <c r="L92"/>
  <c r="K92"/>
  <c r="M90"/>
  <c r="L90"/>
  <c r="K90"/>
  <c r="L16"/>
  <c r="K16"/>
  <c r="M16" s="1"/>
  <c r="L87"/>
  <c r="K87"/>
  <c r="L86"/>
  <c r="K86"/>
  <c r="L41"/>
  <c r="K41"/>
  <c r="L45"/>
  <c r="K45"/>
  <c r="L47"/>
  <c r="K47"/>
  <c r="L48"/>
  <c r="K48"/>
  <c r="K42"/>
  <c r="L42"/>
  <c r="L37"/>
  <c r="K37"/>
  <c r="L85"/>
  <c r="K85"/>
  <c r="M85" s="1"/>
  <c r="L84"/>
  <c r="K84"/>
  <c r="L83"/>
  <c r="K83"/>
  <c r="K117"/>
  <c r="M117" s="1"/>
  <c r="L81"/>
  <c r="K81"/>
  <c r="L40"/>
  <c r="K40"/>
  <c r="K120"/>
  <c r="M120" s="1"/>
  <c r="K119"/>
  <c r="M119" s="1"/>
  <c r="L82"/>
  <c r="K82"/>
  <c r="L80"/>
  <c r="K80"/>
  <c r="L78"/>
  <c r="K78"/>
  <c r="L38"/>
  <c r="K38"/>
  <c r="L36"/>
  <c r="K36"/>
  <c r="L33"/>
  <c r="K33"/>
  <c r="L79"/>
  <c r="K79"/>
  <c r="K102"/>
  <c r="M102" s="1"/>
  <c r="K116"/>
  <c r="M116" s="1"/>
  <c r="K118"/>
  <c r="M118" s="1"/>
  <c r="K115"/>
  <c r="M115" s="1"/>
  <c r="L44"/>
  <c r="K44"/>
  <c r="L43"/>
  <c r="K43"/>
  <c r="L14"/>
  <c r="K14"/>
  <c r="H12"/>
  <c r="L75"/>
  <c r="K75"/>
  <c r="L68"/>
  <c r="K68"/>
  <c r="L74"/>
  <c r="K74"/>
  <c r="L73"/>
  <c r="K73"/>
  <c r="K114"/>
  <c r="M114" s="1"/>
  <c r="K113"/>
  <c r="M113" s="1"/>
  <c r="L77"/>
  <c r="K77"/>
  <c r="K112"/>
  <c r="M112" s="1"/>
  <c r="L76"/>
  <c r="K76"/>
  <c r="L31"/>
  <c r="K31"/>
  <c r="K110"/>
  <c r="M110" s="1"/>
  <c r="K109"/>
  <c r="M109" s="1"/>
  <c r="L39"/>
  <c r="K39"/>
  <c r="L28"/>
  <c r="K28"/>
  <c r="K111"/>
  <c r="M111" s="1"/>
  <c r="P15"/>
  <c r="L72"/>
  <c r="K72"/>
  <c r="L70"/>
  <c r="K70"/>
  <c r="K108"/>
  <c r="M108" s="1"/>
  <c r="K107"/>
  <c r="M107" s="1"/>
  <c r="L71"/>
  <c r="K71"/>
  <c r="L35"/>
  <c r="K35"/>
  <c r="P13"/>
  <c r="L69"/>
  <c r="K69"/>
  <c r="K106"/>
  <c r="M106" s="1"/>
  <c r="K105"/>
  <c r="M105" s="1"/>
  <c r="K104"/>
  <c r="M104" s="1"/>
  <c r="K67"/>
  <c r="L67"/>
  <c r="L64"/>
  <c r="K64"/>
  <c r="L66"/>
  <c r="K66"/>
  <c r="L65"/>
  <c r="K65"/>
  <c r="L34"/>
  <c r="K34"/>
  <c r="K63"/>
  <c r="L63"/>
  <c r="L32"/>
  <c r="K32"/>
  <c r="L29"/>
  <c r="K29"/>
  <c r="L62"/>
  <c r="K62"/>
  <c r="L61"/>
  <c r="K61"/>
  <c r="L60"/>
  <c r="K60"/>
  <c r="L30"/>
  <c r="K30"/>
  <c r="M91" l="1"/>
  <c r="M37"/>
  <c r="M50"/>
  <c r="M92"/>
  <c r="M81"/>
  <c r="M42"/>
  <c r="M87"/>
  <c r="M36"/>
  <c r="M40"/>
  <c r="M41"/>
  <c r="M86"/>
  <c r="M48"/>
  <c r="M47"/>
  <c r="M45"/>
  <c r="M84"/>
  <c r="M83"/>
  <c r="M33"/>
  <c r="M78"/>
  <c r="M82"/>
  <c r="M80"/>
  <c r="M38"/>
  <c r="M43"/>
  <c r="M79"/>
  <c r="M14"/>
  <c r="M44"/>
  <c r="M31"/>
  <c r="M76"/>
  <c r="M73"/>
  <c r="M74"/>
  <c r="M68"/>
  <c r="M75"/>
  <c r="M28"/>
  <c r="M77"/>
  <c r="M35"/>
  <c r="M39"/>
  <c r="M72"/>
  <c r="M70"/>
  <c r="M71"/>
  <c r="M69"/>
  <c r="M66"/>
  <c r="M67"/>
  <c r="M61"/>
  <c r="M29"/>
  <c r="M64"/>
  <c r="M65"/>
  <c r="M32"/>
  <c r="M34"/>
  <c r="M30"/>
  <c r="M62"/>
  <c r="M63"/>
  <c r="M60"/>
  <c r="L130"/>
  <c r="K130"/>
  <c r="M130" l="1"/>
  <c r="L12" l="1"/>
  <c r="K12"/>
  <c r="L11"/>
  <c r="K11"/>
  <c r="L128"/>
  <c r="K128"/>
  <c r="M11" l="1"/>
  <c r="M12"/>
  <c r="M128"/>
  <c r="L129"/>
  <c r="K129"/>
  <c r="H323"/>
  <c r="M129" l="1"/>
  <c r="K323" l="1"/>
  <c r="L323" s="1"/>
  <c r="K312"/>
  <c r="L312" s="1"/>
  <c r="K302"/>
  <c r="L302" s="1"/>
  <c r="K318" l="1"/>
  <c r="L318" s="1"/>
  <c r="K319" l="1"/>
  <c r="L319" s="1"/>
  <c r="K316" l="1"/>
  <c r="L316" s="1"/>
  <c r="K295"/>
  <c r="L295" s="1"/>
  <c r="K315"/>
  <c r="L315" s="1"/>
  <c r="K314"/>
  <c r="L314" s="1"/>
  <c r="K313"/>
  <c r="L313" s="1"/>
  <c r="K310"/>
  <c r="L310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1"/>
  <c r="L301" s="1"/>
  <c r="K300"/>
  <c r="L300" s="1"/>
  <c r="K299"/>
  <c r="L299" s="1"/>
  <c r="K298"/>
  <c r="L298" s="1"/>
  <c r="K297"/>
  <c r="L297" s="1"/>
  <c r="K296"/>
  <c r="L296" s="1"/>
  <c r="K294"/>
  <c r="L294" s="1"/>
  <c r="K293"/>
  <c r="L293" s="1"/>
  <c r="K292"/>
  <c r="L292" s="1"/>
  <c r="F291"/>
  <c r="K291" s="1"/>
  <c r="L291" s="1"/>
  <c r="K290"/>
  <c r="L290" s="1"/>
  <c r="K289"/>
  <c r="L289" s="1"/>
  <c r="K288"/>
  <c r="L288" s="1"/>
  <c r="K287"/>
  <c r="L287" s="1"/>
  <c r="K286"/>
  <c r="L286" s="1"/>
  <c r="F285"/>
  <c r="K285" s="1"/>
  <c r="L285" s="1"/>
  <c r="F284"/>
  <c r="K284" s="1"/>
  <c r="L284" s="1"/>
  <c r="K283"/>
  <c r="L283" s="1"/>
  <c r="F282"/>
  <c r="K282" s="1"/>
  <c r="L282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6"/>
  <c r="L266" s="1"/>
  <c r="K264"/>
  <c r="L264" s="1"/>
  <c r="K263"/>
  <c r="L263" s="1"/>
  <c r="F262"/>
  <c r="K262" s="1"/>
  <c r="L262" s="1"/>
  <c r="K261"/>
  <c r="L261" s="1"/>
  <c r="K258"/>
  <c r="L258" s="1"/>
  <c r="K257"/>
  <c r="L257" s="1"/>
  <c r="K256"/>
  <c r="L256" s="1"/>
  <c r="K253"/>
  <c r="L253" s="1"/>
  <c r="K252"/>
  <c r="L252" s="1"/>
  <c r="K251"/>
  <c r="L251" s="1"/>
  <c r="K250"/>
  <c r="L250" s="1"/>
  <c r="K249"/>
  <c r="L249" s="1"/>
  <c r="K248"/>
  <c r="L248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6"/>
  <c r="L236" s="1"/>
  <c r="K234"/>
  <c r="L234" s="1"/>
  <c r="K232"/>
  <c r="L232" s="1"/>
  <c r="K230"/>
  <c r="L230" s="1"/>
  <c r="K229"/>
  <c r="L229" s="1"/>
  <c r="K228"/>
  <c r="L228" s="1"/>
  <c r="K226"/>
  <c r="L226" s="1"/>
  <c r="K225"/>
  <c r="L225" s="1"/>
  <c r="K224"/>
  <c r="L224" s="1"/>
  <c r="K223"/>
  <c r="K222"/>
  <c r="L222" s="1"/>
  <c r="K221"/>
  <c r="L221" s="1"/>
  <c r="K219"/>
  <c r="L219" s="1"/>
  <c r="K218"/>
  <c r="L218" s="1"/>
  <c r="K217"/>
  <c r="L217" s="1"/>
  <c r="K216"/>
  <c r="L216" s="1"/>
  <c r="K215"/>
  <c r="L215" s="1"/>
  <c r="F214"/>
  <c r="K214" s="1"/>
  <c r="L214" s="1"/>
  <c r="H213"/>
  <c r="K213" s="1"/>
  <c r="L213" s="1"/>
  <c r="K210"/>
  <c r="L210" s="1"/>
  <c r="K209"/>
  <c r="L209" s="1"/>
  <c r="K208"/>
  <c r="L208" s="1"/>
  <c r="K207"/>
  <c r="L207" s="1"/>
  <c r="K206"/>
  <c r="L206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H179"/>
  <c r="K179" s="1"/>
  <c r="L179" s="1"/>
  <c r="F178"/>
  <c r="K178" s="1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M7"/>
  <c r="D7" i="5"/>
  <c r="K6" i="4"/>
  <c r="K6" i="3"/>
  <c r="L6" i="2"/>
  <c r="P10" i="6" l="1"/>
</calcChain>
</file>

<file path=xl/sharedStrings.xml><?xml version="1.0" encoding="utf-8"?>
<sst xmlns="http://schemas.openxmlformats.org/spreadsheetml/2006/main" count="2985" uniqueCount="1144">
  <si>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</si>
  <si>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</si>
  <si>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</si>
  <si>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</si>
  <si>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</si>
  <si>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</si>
  <si>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</si>
  <si>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</si>
  <si>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</si>
  <si>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</si>
  <si>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</si>
  <si>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</si>
  <si>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</si>
  <si>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</si>
  <si>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</si>
  <si>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</si>
  <si>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</si>
  <si>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</si>
  <si>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</si>
  <si>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</si>
  <si>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</si>
  <si>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</si>
  <si>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</si>
  <si>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</si>
  <si>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</si>
  <si>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</si>
  <si>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</si>
  <si>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</si>
  <si>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</si>
  <si>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</si>
  <si>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</si>
  <si>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</si>
  <si>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</si>
  <si>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</si>
  <si>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</si>
  <si>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</si>
  <si>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</si>
  <si>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</si>
  <si>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</si>
  <si>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</si>
  <si>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</si>
  <si>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</si>
  <si>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</si>
  <si>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</si>
  <si>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</si>
  <si>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</si>
  <si>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</si>
  <si>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</si>
  <si>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</si>
  <si>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</si>
  <si>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</si>
  <si>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</si>
  <si>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</si>
  <si>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</si>
  <si>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</si>
  <si>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</si>
  <si>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</si>
  <si>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</si>
  <si>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</si>
  <si>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</si>
  <si>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</si>
  <si>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</si>
  <si>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</si>
  <si>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</si>
  <si>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</si>
  <si>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</si>
  <si>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</si>
  <si>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</si>
  <si>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</si>
  <si>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</si>
  <si>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</si>
  <si>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</si>
  <si>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</si>
  <si>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</si>
  <si>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</si>
  <si>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</si>
  <si>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</si>
  <si>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</si>
  <si>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</si>
  <si>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</si>
  <si>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</si>
  <si>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</si>
  <si>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</si>
  <si>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</si>
  <si>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</si>
  <si>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</si>
  <si>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</si>
  <si>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</si>
  <si>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</si>
  <si>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</si>
  <si>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</si>
  <si>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</si>
  <si>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</si>
  <si>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</si>
  <si>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</si>
  <si>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</si>
  <si>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</si>
  <si>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</si>
  <si>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</si>
  <si>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</si>
  <si>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</si>
  <si>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</si>
  <si>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</si>
  <si>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</si>
  <si>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</si>
  <si>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</si>
  <si>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</si>
  <si>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</si>
  <si>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</si>
  <si>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</si>
  <si>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</si>
  <si>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</si>
  <si>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</si>
  <si>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</si>
  <si>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</si>
  <si>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</si>
  <si>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</si>
  <si>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</si>
  <si>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</si>
  <si>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</si>
  <si>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</si>
  <si>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</si>
  <si>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</si>
  <si>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</si>
  <si>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</si>
  <si>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</si>
  <si>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</si>
  <si>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</si>
  <si>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</si>
  <si>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</si>
  <si>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</si>
  <si>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</si>
  <si>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</si>
  <si>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</si>
  <si>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</si>
  <si>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</si>
  <si>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</si>
  <si>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</si>
  <si>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</si>
  <si>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</si>
  <si>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</si>
  <si>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</si>
  <si>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</si>
  <si>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</si>
  <si>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</si>
  <si>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</si>
  <si>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</si>
  <si>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</si>
  <si>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</si>
  <si>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</si>
  <si>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</si>
  <si>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</si>
  <si>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</si>
  <si>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</si>
  <si>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</si>
  <si>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</si>
  <si>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</si>
  <si>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</si>
  <si>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</si>
  <si>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</si>
  <si>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</si>
  <si>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</si>
  <si>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</si>
  <si>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</si>
  <si>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</si>
  <si>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</si>
  <si>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</si>
  <si>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</si>
  <si>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</si>
  <si>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</si>
  <si>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</si>
  <si>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</si>
  <si>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</si>
  <si>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</si>
  <si>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</si>
  <si>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</si>
  <si>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</si>
  <si>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</si>
  <si>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</si>
  <si>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</si>
  <si>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</si>
  <si>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</si>
  <si>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</si>
  <si>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</si>
  <si>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</si>
  <si>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</si>
  <si>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</si>
  <si>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</si>
  <si>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</si>
  <si>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</si>
  <si>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</si>
  <si>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</si>
  <si>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</si>
  <si>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</si>
  <si>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</si>
  <si>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</si>
  <si>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</si>
  <si>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</si>
  <si>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</si>
  <si>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</si>
  <si>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</si>
  <si>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</si>
  <si>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</si>
  <si>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</si>
  <si>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</si>
  <si>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</si>
  <si>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</si>
  <si>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</si>
  <si>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</si>
  <si>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</si>
  <si>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</si>
  <si>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</si>
  <si>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</si>
  <si>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</si>
  <si>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</si>
  <si>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</si>
  <si>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</si>
  <si>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</si>
  <si>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</si>
  <si>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</si>
  <si>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</si>
  <si>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</si>
  <si>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</si>
  <si>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</si>
  <si>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</si>
  <si>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</si>
  <si>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</si>
  <si>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</si>
  <si>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</si>
  <si>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</si>
  <si>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</si>
  <si>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</si>
  <si>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</si>
  <si>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</si>
  <si>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</si>
  <si>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</si>
  <si>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</si>
  <si>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</si>
  <si>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</si>
  <si>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</si>
  <si>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</si>
  <si>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</si>
  <si>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</si>
  <si>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</si>
  <si>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</si>
  <si>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</si>
  <si>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</si>
  <si>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</si>
  <si>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</si>
  <si>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</si>
  <si>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</si>
  <si>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</si>
  <si>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</si>
  <si>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</si>
  <si>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</si>
  <si>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</si>
  <si>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</si>
  <si>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</si>
  <si>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</si>
  <si>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</si>
  <si>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</si>
  <si>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</si>
  <si>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</si>
  <si>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</si>
  <si>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</si>
  <si>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</si>
  <si>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</si>
  <si>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</si>
  <si>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</si>
  <si>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</si>
  <si>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</si>
  <si>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</si>
  <si>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</si>
  <si>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</si>
  <si>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</si>
  <si>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</si>
  <si>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</si>
  <si>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</si>
  <si>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</si>
  <si>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</si>
  <si>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</si>
  <si>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</si>
  <si>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</si>
  <si>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</si>
  <si>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</si>
  <si>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</si>
  <si>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</si>
  <si>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</si>
  <si>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</si>
  <si>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</si>
  <si>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</si>
  <si>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</si>
  <si>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</si>
  <si>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</si>
  <si>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</si>
  <si>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</si>
  <si>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</si>
  <si>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</si>
  <si>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</si>
  <si>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</si>
  <si>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</si>
  <si>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</si>
  <si>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</si>
  <si>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</si>
  <si>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</si>
  <si>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</si>
  <si>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</si>
  <si>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</si>
  <si>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</si>
  <si>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</si>
  <si>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</si>
  <si>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</si>
  <si>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</si>
  <si>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</si>
  <si>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</si>
  <si>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</si>
  <si>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</si>
  <si>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</si>
  <si>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</si>
  <si>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</si>
  <si>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</si>
  <si>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</si>
  <si>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</si>
  <si>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</si>
  <si>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</si>
  <si>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</si>
  <si>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</si>
  <si>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</si>
  <si>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</si>
  <si>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</si>
  <si>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</si>
  <si>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</si>
  <si>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</si>
  <si>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</si>
  <si>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</si>
  <si>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</si>
  <si>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</si>
  <si>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</si>
  <si>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</si>
  <si>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</si>
  <si>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</si>
  <si>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</si>
  <si>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</si>
  <si>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</si>
  <si>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</si>
  <si>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</si>
  <si>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</si>
  <si>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</si>
  <si>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</si>
  <si>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</si>
  <si>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</si>
  <si>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</si>
  <si>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</si>
  <si>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</si>
  <si>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</si>
  <si>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</si>
  <si>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</si>
  <si>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</si>
  <si>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</si>
  <si>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</si>
  <si>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</si>
  <si>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</si>
  <si>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</si>
  <si>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</si>
  <si>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</si>
  <si>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</si>
  <si>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</si>
  <si>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</si>
  <si>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</si>
  <si>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</si>
  <si>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</si>
  <si>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</si>
  <si>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</si>
  <si>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</si>
  <si>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</si>
  <si>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</si>
  <si>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</si>
  <si>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</si>
  <si>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</si>
  <si>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</si>
  <si>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</si>
  <si>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</si>
  <si>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</si>
  <si>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</si>
  <si>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</si>
  <si>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</si>
  <si>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</si>
  <si>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</si>
  <si>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</si>
  <si>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</si>
  <si>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</si>
  <si>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</si>
  <si>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</si>
  <si>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</si>
  <si>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</si>
  <si>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</si>
  <si>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</si>
  <si>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</si>
  <si>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</si>
  <si>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</si>
  <si>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</si>
  <si>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</si>
  <si>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</si>
  <si>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</si>
  <si>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</si>
  <si>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</si>
  <si>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</si>
  <si>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</si>
  <si>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</si>
  <si>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</si>
  <si>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</si>
  <si>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</si>
  <si>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</si>
  <si>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</si>
  <si>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</si>
  <si>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</si>
  <si>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</si>
  <si>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</si>
  <si>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</si>
  <si>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</si>
  <si>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</si>
  <si>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</si>
  <si>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</si>
  <si>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</si>
  <si>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</si>
  <si>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</si>
  <si>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</si>
  <si>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</si>
  <si>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</si>
  <si>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</si>
  <si>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</si>
  <si>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</si>
  <si>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</si>
  <si>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</si>
  <si>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</si>
  <si>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</si>
  <si>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</si>
  <si>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</si>
  <si>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</si>
  <si>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</si>
  <si>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</si>
  <si>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</si>
  <si>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</si>
  <si>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</si>
  <si>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</si>
  <si>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</si>
  <si>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</si>
  <si>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</si>
  <si>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</si>
  <si>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</si>
  <si>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</si>
  <si>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</si>
  <si>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</si>
  <si>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</si>
  <si>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</si>
  <si>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</si>
  <si>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</si>
  <si>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</si>
  <si>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</si>
  <si>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</si>
  <si>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</si>
  <si>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</si>
  <si>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</si>
  <si>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</si>
  <si>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</si>
  <si>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</si>
  <si>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</si>
  <si>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</si>
  <si>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</si>
  <si>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</si>
  <si>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</si>
  <si>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</si>
  <si>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</si>
  <si>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</si>
  <si>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</si>
  <si>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</si>
  <si>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</si>
  <si>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</si>
  <si>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</si>
  <si>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</si>
  <si>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</si>
  <si>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</si>
  <si>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</si>
  <si>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</si>
  <si>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</si>
  <si>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</si>
  <si>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</si>
  <si>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</si>
  <si>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</si>
  <si>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</si>
  <si>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</si>
  <si>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</si>
  <si>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</si>
  <si>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</si>
  <si>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</si>
  <si>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</si>
  <si>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</si>
  <si>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</si>
  <si>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</si>
  <si>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</si>
  <si>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</si>
  <si>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</si>
  <si>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</si>
  <si>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</si>
  <si>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</si>
  <si>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</si>
  <si>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</si>
  <si>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</si>
  <si>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</si>
  <si>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</si>
  <si>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</si>
  <si>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</si>
  <si>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</si>
  <si>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</si>
  <si>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</si>
  <si>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</si>
  <si>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</si>
  <si>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</si>
  <si>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</si>
  <si>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</si>
  <si>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</si>
  <si>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</si>
  <si>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</si>
  <si>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</si>
  <si>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</si>
  <si>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</si>
  <si>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</si>
  <si>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</si>
  <si>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</si>
  <si>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</si>
  <si>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</si>
  <si>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</si>
  <si>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</si>
  <si>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</si>
  <si>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</si>
  <si>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</si>
  <si>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</si>
  <si>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</si>
  <si>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</si>
  <si>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</si>
  <si>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</si>
  <si>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</si>
  <si>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</si>
  <si>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</si>
  <si>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</si>
  <si>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</si>
  <si>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</si>
  <si>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</si>
  <si>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</si>
  <si>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</si>
  <si>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</si>
  <si>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</si>
  <si>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</si>
  <si>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</si>
  <si>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</si>
  <si>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</si>
  <si>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</si>
  <si>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</si>
  <si>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</si>
  <si>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</si>
  <si>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</si>
  <si>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</si>
  <si>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</si>
  <si>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</si>
  <si>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</si>
  <si>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</si>
  <si>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</si>
  <si>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</si>
  <si>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</si>
  <si>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</si>
  <si>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</si>
  <si>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</si>
  <si>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</si>
  <si>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</si>
  <si>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</si>
  <si>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</si>
  <si>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</si>
  <si>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</si>
  <si>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</si>
  <si>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</si>
  <si>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</si>
  <si>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</si>
  <si>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</si>
  <si>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</si>
  <si>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</si>
  <si>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</si>
  <si>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</si>
  <si>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</si>
  <si>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</si>
  <si>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</si>
  <si>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</si>
  <si>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</si>
  <si>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</si>
  <si>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</si>
  <si>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</si>
  <si>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</si>
  <si>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</si>
  <si>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</si>
  <si>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</si>
  <si>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</si>
  <si>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</si>
  <si>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</si>
  <si>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</si>
  <si>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</si>
  <si>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</si>
  <si>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</si>
  <si>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</si>
  <si>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</si>
  <si>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</si>
  <si>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</si>
  <si>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</si>
  <si>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</si>
  <si>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</si>
  <si>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</si>
  <si>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</si>
  <si>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</si>
  <si>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</si>
  <si>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</si>
  <si>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</si>
  <si>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</si>
  <si>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</si>
  <si>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</si>
  <si>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</si>
  <si>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</si>
  <si>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</si>
  <si>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</si>
  <si>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</si>
  <si>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</si>
  <si>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</si>
  <si>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</si>
  <si>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</si>
  <si>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</si>
  <si>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</si>
  <si>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</si>
  <si>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</si>
  <si>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</si>
  <si>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</si>
  <si>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</si>
  <si>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</si>
  <si>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</si>
  <si>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</si>
  <si>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</si>
  <si>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</si>
  <si>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</si>
  <si>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</si>
  <si>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</si>
  <si>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</si>
  <si>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</si>
  <si>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</si>
  <si>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</si>
  <si>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</si>
  <si>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</si>
  <si>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</si>
  <si>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</si>
  <si>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</si>
  <si>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</si>
  <si>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</si>
  <si>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</si>
  <si>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</si>
  <si>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</si>
  <si>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</si>
  <si>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</si>
  <si>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</si>
  <si>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</si>
  <si>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</si>
  <si>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</si>
  <si>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</si>
  <si>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</si>
  <si>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</si>
  <si>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</si>
  <si>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</si>
  <si>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</si>
  <si>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</si>
  <si>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</si>
  <si>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</si>
  <si>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</si>
  <si>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</si>
  <si>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</si>
  <si>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</si>
  <si>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</si>
  <si>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</si>
  <si>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</si>
  <si>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</si>
  <si>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</si>
  <si>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</si>
  <si>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</si>
  <si>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</si>
  <si>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</si>
  <si>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</si>
  <si>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</si>
  <si>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</si>
  <si>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</si>
  <si>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</si>
  <si>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</si>
  <si>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</si>
  <si>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</si>
  <si>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</si>
  <si>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</si>
  <si>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</si>
  <si>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</si>
  <si>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</si>
  <si>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</si>
  <si>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</si>
  <si>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</si>
  <si>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</si>
  <si>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</si>
  <si>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</si>
  <si>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</si>
  <si>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</si>
  <si>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</si>
  <si>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</si>
  <si>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</si>
  <si>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</si>
  <si>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</si>
  <si>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</si>
  <si>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</si>
  <si>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</si>
  <si>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</si>
  <si>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</si>
  <si>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</si>
  <si>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</si>
  <si>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</si>
  <si>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</si>
  <si>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</si>
  <si>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</si>
  <si>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</si>
  <si>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</si>
  <si>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</si>
  <si>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</si>
  <si>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</si>
  <si>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</si>
  <si>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</si>
  <si>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</si>
  <si>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</si>
  <si>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</si>
  <si>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</si>
  <si>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</si>
  <si>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</si>
  <si>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</si>
  <si>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</si>
  <si>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</si>
  <si>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</si>
  <si>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</si>
  <si>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</si>
  <si>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</si>
  <si>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</si>
  <si>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</si>
  <si>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</si>
  <si>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</si>
  <si>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</si>
  <si>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</si>
  <si>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</si>
  <si>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</si>
  <si>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</si>
  <si>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</si>
  <si>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</si>
  <si>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</si>
  <si>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</si>
  <si>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</si>
  <si>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</si>
  <si>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</si>
  <si>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</si>
  <si>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</si>
  <si>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</si>
  <si>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</si>
  <si>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</si>
  <si>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</si>
  <si>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</si>
  <si>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</si>
  <si>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</si>
  <si>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</si>
  <si>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</si>
  <si>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</si>
  <si>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</si>
  <si>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</si>
  <si>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</si>
  <si>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</si>
  <si>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</si>
  <si>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</si>
  <si>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</si>
  <si>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</si>
  <si>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</si>
  <si>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</si>
  <si>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</si>
  <si>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</si>
  <si>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</si>
  <si>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</si>
  <si>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</si>
  <si>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</si>
  <si>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</si>
  <si>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</si>
  <si>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</si>
  <si>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</si>
  <si>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</si>
  <si>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</si>
  <si>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</si>
  <si>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</si>
  <si>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</si>
  <si>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</si>
  <si>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</si>
  <si>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</si>
  <si>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</si>
  <si>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</si>
  <si>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</si>
  <si>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</si>
  <si>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</si>
  <si>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</si>
  <si>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</si>
  <si>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</si>
  <si>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</si>
  <si>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</si>
  <si>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</si>
  <si>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</si>
  <si>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</si>
  <si>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</si>
  <si>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</si>
  <si>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</si>
  <si>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</si>
  <si>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</si>
  <si>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</si>
  <si>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</si>
  <si>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</si>
  <si>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</si>
  <si>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</si>
  <si>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</si>
  <si>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</si>
  <si>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</si>
  <si>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</si>
  <si>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</si>
  <si>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</si>
  <si>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</si>
  <si>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</si>
  <si>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</si>
  <si>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</si>
  <si>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</si>
  <si>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</si>
  <si>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</si>
  <si>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</si>
  <si>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</si>
  <si>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</si>
  <si>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</si>
  <si>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</si>
  <si>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</si>
  <si>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</si>
  <si>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</si>
  <si>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</si>
  <si>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</si>
  <si>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</si>
  <si>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</si>
  <si>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</si>
  <si>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</si>
  <si>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</si>
  <si>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</si>
  <si>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</si>
  <si>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</si>
  <si>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</si>
  <si>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</si>
  <si>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</si>
  <si>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</si>
  <si>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</si>
  <si>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</si>
  <si>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Profiit of Rs.210/-</t>
  </si>
  <si>
    <t>420-450</t>
  </si>
  <si>
    <t>N</t>
  </si>
  <si>
    <t>440-450</t>
  </si>
  <si>
    <t>250-275</t>
  </si>
  <si>
    <t>750-780</t>
  </si>
  <si>
    <t>677-685</t>
  </si>
  <si>
    <t>Part profit of Rs.37.75/-</t>
  </si>
  <si>
    <t>ITC&lt;&gt;</t>
  </si>
  <si>
    <t>1750-1800</t>
  </si>
  <si>
    <t>490-500</t>
  </si>
  <si>
    <t>145-150</t>
  </si>
  <si>
    <t>1160-1180</t>
  </si>
  <si>
    <t>PIIND JUNE FUT</t>
  </si>
  <si>
    <t>2820-2850</t>
  </si>
  <si>
    <t xml:space="preserve">NIFTY JUNE FUT </t>
  </si>
  <si>
    <t>215-220</t>
  </si>
  <si>
    <t>Retail Research Technical Calls &amp; Fundamental Performance Report for the month of June-2022</t>
  </si>
  <si>
    <t>Profit of Rs.16/-</t>
  </si>
  <si>
    <t>Profit of Rs.24.5/-</t>
  </si>
  <si>
    <t>Loss of Rs.50/-</t>
  </si>
  <si>
    <t>NIFTY JUNE FUT</t>
  </si>
  <si>
    <t>16700-16800</t>
  </si>
  <si>
    <t>1000-1020</t>
  </si>
  <si>
    <t>108-110</t>
  </si>
  <si>
    <t>Profit of Rs.5.75/-</t>
  </si>
  <si>
    <t>Profit of Rs.80/-</t>
  </si>
  <si>
    <t>Profit of Rs.77.5/-</t>
  </si>
  <si>
    <t>Profit of Rs.32/-</t>
  </si>
  <si>
    <t>Sell</t>
  </si>
  <si>
    <t>16600-16500</t>
  </si>
  <si>
    <t>Profit of Rs.65/-</t>
  </si>
  <si>
    <t>COLPAL JUNE FUT</t>
  </si>
  <si>
    <t>1620-1640</t>
  </si>
  <si>
    <t>Loss of Rs.3.8/-</t>
  </si>
  <si>
    <t>AXISBANK JUNE FUT</t>
  </si>
  <si>
    <t>670-665</t>
  </si>
  <si>
    <t>Profit of Rs.7/-</t>
  </si>
  <si>
    <t>BEL JUNE FUT</t>
  </si>
  <si>
    <t>245-250</t>
  </si>
  <si>
    <t>Profit of Rs.2.75/-</t>
  </si>
  <si>
    <t>RBLBANK JUNE FUT</t>
  </si>
  <si>
    <t>102-100</t>
  </si>
  <si>
    <t>2350-2450</t>
  </si>
  <si>
    <t>188-190</t>
  </si>
  <si>
    <t>1650-1700</t>
  </si>
  <si>
    <t>BANKNIFTY 35300 CE 9-JUN</t>
  </si>
  <si>
    <t>350-400</t>
  </si>
  <si>
    <t>NIFTY 16500 CE 9-JUN</t>
  </si>
  <si>
    <t>110-130</t>
  </si>
  <si>
    <t>Loss of Rs.29/-</t>
  </si>
  <si>
    <t>Loss of Rs.2.75/-</t>
  </si>
  <si>
    <t>TCS JUNE FUT</t>
  </si>
  <si>
    <t>3500-550</t>
  </si>
  <si>
    <t>16550-16650</t>
  </si>
  <si>
    <t>Neutral/-</t>
  </si>
  <si>
    <t>NIFTY 16400 CE 9-JUN</t>
  </si>
  <si>
    <t>130-150</t>
  </si>
  <si>
    <t xml:space="preserve">HDFCBANK 1380 CE </t>
  </si>
  <si>
    <t>35-40</t>
  </si>
  <si>
    <t>90-100</t>
  </si>
  <si>
    <t>Profit of Rs.20/-</t>
  </si>
  <si>
    <t>Profit of Rs.7.5/-</t>
  </si>
  <si>
    <t>Profit of Rs.19.75/-</t>
  </si>
  <si>
    <t>500-515</t>
  </si>
  <si>
    <t>SIEMENS JUNE FUT</t>
  </si>
  <si>
    <t>2420-2450</t>
  </si>
  <si>
    <t>Profit of Rs.15/-</t>
  </si>
  <si>
    <t>Profit of Rs.6/-</t>
  </si>
  <si>
    <t>Loss of Rs.105/-</t>
  </si>
  <si>
    <t>BANKNIFTY 34800 CE 9-JUN</t>
  </si>
  <si>
    <t>160-220</t>
  </si>
  <si>
    <t>Profit of Rs.50/-</t>
  </si>
  <si>
    <t>NIFTY 16350 CE 9-JUN</t>
  </si>
  <si>
    <t>50-65</t>
  </si>
  <si>
    <t>Profit of Rs.14/-</t>
  </si>
  <si>
    <t>APOLLOHOSP JUNE FUT</t>
  </si>
  <si>
    <t>3750-3800</t>
  </si>
  <si>
    <t>HDFCAMC JUNE FUT</t>
  </si>
  <si>
    <t>1950-2000</t>
  </si>
  <si>
    <t>MOTHERSON</t>
  </si>
  <si>
    <t>Profit of Rs.42.5/-</t>
  </si>
  <si>
    <t>ICICIBANK JUNE FUT</t>
  </si>
  <si>
    <t>735-745</t>
  </si>
  <si>
    <t>40-50</t>
  </si>
  <si>
    <t>INFY 1520 CE JUN</t>
  </si>
  <si>
    <t>HDFCBANK 1360 CE</t>
  </si>
  <si>
    <t>40-45</t>
  </si>
  <si>
    <t>188-192</t>
  </si>
  <si>
    <t>1240-1300</t>
  </si>
  <si>
    <t>700-710</t>
  </si>
  <si>
    <t>PANTH</t>
  </si>
  <si>
    <t>RILINFRA</t>
  </si>
  <si>
    <t>Rachana Infra Ltd</t>
  </si>
  <si>
    <t>GRAVITON RESEARCH CAPITAL LLP</t>
  </si>
  <si>
    <t>Loss of Rs.9/-</t>
  </si>
  <si>
    <t>Loss of Rs.62.5/-</t>
  </si>
  <si>
    <t>Loss of Rs.90/-</t>
  </si>
  <si>
    <t>Loss of Rs.12.5/-</t>
  </si>
  <si>
    <t>650-670</t>
  </si>
  <si>
    <t>Profit of Rs.3/-</t>
  </si>
  <si>
    <t>1030-1060</t>
  </si>
  <si>
    <t>248-252</t>
  </si>
  <si>
    <t>120-140</t>
  </si>
  <si>
    <t>Profit of Rs.4/-</t>
  </si>
  <si>
    <t>NIFTY 15900 CE 16-JUN</t>
  </si>
  <si>
    <t>Loss of Rs.14.5/-</t>
  </si>
  <si>
    <t>Loss of Rs.8.5/-</t>
  </si>
  <si>
    <t>440-460</t>
  </si>
  <si>
    <t>PURAV BHARATBHAI PATEL</t>
  </si>
  <si>
    <t>Loss of Rs.18/-</t>
  </si>
  <si>
    <t>2400-2420</t>
  </si>
  <si>
    <t>HDFCBANK 1340 CE JUN</t>
  </si>
  <si>
    <t>30-35</t>
  </si>
  <si>
    <t>Profit of Rs.4.5/-</t>
  </si>
  <si>
    <t>BERGEPAINT JUNE FUT</t>
  </si>
  <si>
    <t>568-560</t>
  </si>
  <si>
    <t>Profit of Rs.8/-</t>
  </si>
  <si>
    <t>NIFTY 15850 CE 16-JUN</t>
  </si>
  <si>
    <t>NIFTY 15800 CE 16-JUN</t>
  </si>
  <si>
    <t>Profit of Rs.22/-</t>
  </si>
  <si>
    <t>Profit of Rs.9.5/-</t>
  </si>
  <si>
    <t>HINDALCO JUNE FUT</t>
  </si>
  <si>
    <t>375-380</t>
  </si>
  <si>
    <t xml:space="preserve">PIIND JUNE FUT </t>
  </si>
  <si>
    <t>2620-2650</t>
  </si>
  <si>
    <t>Profit of Rs.43/-</t>
  </si>
  <si>
    <t>Loss of Rs.5/-</t>
  </si>
  <si>
    <t>Loss of Rs.70/-</t>
  </si>
  <si>
    <t xml:space="preserve">NIFTY 15800 CE 16-JUN </t>
  </si>
  <si>
    <t>232-238</t>
  </si>
  <si>
    <t>Profit of Rs.5.5/-</t>
  </si>
  <si>
    <t>380-385</t>
  </si>
  <si>
    <t>Profit of Rs.8.5/-</t>
  </si>
  <si>
    <t>NIFTY 15700 PE 16-JUN</t>
  </si>
  <si>
    <t>NIFTY 15750 CE 16-JUN</t>
  </si>
  <si>
    <t>Profit of Rs.5/-</t>
  </si>
  <si>
    <t>SCANDENT</t>
  </si>
  <si>
    <t>ZENAB AIYUB YACOOBALI</t>
  </si>
  <si>
    <t>Profit of Rs.37.50/-</t>
  </si>
  <si>
    <t>Loss of Rs.3.4/-</t>
  </si>
  <si>
    <t>Loss of Rs.6/-</t>
  </si>
  <si>
    <t>Loss of Rs.21/-</t>
  </si>
  <si>
    <t>Loss of Rs.53/-</t>
  </si>
  <si>
    <t>Loss of Rs.10.5/-</t>
  </si>
  <si>
    <t>570-565</t>
  </si>
  <si>
    <t>PIDILITIND JUNE FUT</t>
  </si>
  <si>
    <t>2180-2220</t>
  </si>
  <si>
    <t>16800-16900</t>
  </si>
  <si>
    <t>Loss of Rs.160/-</t>
  </si>
  <si>
    <t>NIFTY 15700 CE 16-JUN</t>
  </si>
  <si>
    <t>BANKNIFTY 33400 CE 16-JUN</t>
  </si>
  <si>
    <t>150-160</t>
  </si>
  <si>
    <t>Loss of Rs.33/-</t>
  </si>
  <si>
    <t>Loss of Rs.66/-</t>
  </si>
  <si>
    <t>725-745</t>
  </si>
  <si>
    <t>26-32</t>
  </si>
  <si>
    <t>RIIL</t>
  </si>
  <si>
    <t>Reliance Indl Infra Ltd</t>
  </si>
  <si>
    <t>Loss of Rs.27/-</t>
  </si>
  <si>
    <t>3730-3800</t>
  </si>
  <si>
    <t>2550-2600</t>
  </si>
  <si>
    <t>550-545</t>
  </si>
  <si>
    <t>Profit of Rs.59/-</t>
  </si>
  <si>
    <t>Profit of Rs.45/-</t>
  </si>
  <si>
    <t>Loss of Rs.14/-</t>
  </si>
  <si>
    <t>IFL</t>
  </si>
  <si>
    <t>HANSABEN BHARATKUMAR PATEL</t>
  </si>
  <si>
    <t>632-635</t>
  </si>
  <si>
    <t>655-675</t>
  </si>
  <si>
    <t>178-182</t>
  </si>
  <si>
    <t>700-720</t>
  </si>
  <si>
    <t>Loss of Rs.4.5/-</t>
  </si>
  <si>
    <t>2520-2565</t>
  </si>
  <si>
    <t>Loss of Rs.42.5/-</t>
  </si>
  <si>
    <t>1490-1495</t>
  </si>
  <si>
    <t>1530-1550</t>
  </si>
  <si>
    <t>576-578</t>
  </si>
  <si>
    <t>565-555</t>
  </si>
  <si>
    <t>COROMANDEL JUNE FUT</t>
  </si>
  <si>
    <t>930-950</t>
  </si>
  <si>
    <t>TITAN JUNE FUT</t>
  </si>
  <si>
    <t>1900-1890</t>
  </si>
  <si>
    <t>CRESSAN</t>
  </si>
  <si>
    <t>TANGO COMMOSALES LLP</t>
  </si>
  <si>
    <t>GKP</t>
  </si>
  <si>
    <t>RAJNISH</t>
  </si>
  <si>
    <t>MOKSH</t>
  </si>
  <si>
    <t>Moksh Ornaments Limited</t>
  </si>
  <si>
    <t>Loss of Rs.37.5/-</t>
  </si>
  <si>
    <t>Profit of Rs.16.5/-</t>
  </si>
  <si>
    <t>210-214</t>
  </si>
  <si>
    <t>656-660</t>
  </si>
  <si>
    <t>685-695</t>
  </si>
  <si>
    <t>Profit of Rs.2/-</t>
  </si>
  <si>
    <t xml:space="preserve">NIFTY 15400 PE 23-JUN </t>
  </si>
  <si>
    <t>150-180</t>
  </si>
  <si>
    <t>BHARTIARTL JUNE FUT</t>
  </si>
  <si>
    <t>660-670</t>
  </si>
  <si>
    <t>15585-15605</t>
  </si>
  <si>
    <t>15400-15300</t>
  </si>
  <si>
    <t>2100-2108</t>
  </si>
  <si>
    <t>2160-2200</t>
  </si>
  <si>
    <t>RELIANCE 2560 CE JUN</t>
  </si>
  <si>
    <t>70-90</t>
  </si>
  <si>
    <t>TITAN 2200 CE JUN</t>
  </si>
  <si>
    <t>12.0-14.0</t>
  </si>
  <si>
    <t>970-990</t>
  </si>
  <si>
    <t>1150-1200</t>
  </si>
  <si>
    <t>Part profit of Rs.17.5/-</t>
  </si>
  <si>
    <t>ARCFIN</t>
  </si>
  <si>
    <t>YASHKUMAR POONAMCHAND GOLECHHA</t>
  </si>
  <si>
    <t>ARNOLD</t>
  </si>
  <si>
    <t>RAUDRAMUKHI COMMERCE PVT LTD</t>
  </si>
  <si>
    <t>KEEMTEE FINANCIAL SERVICES LTD</t>
  </si>
  <si>
    <t>L7 HITECH PRIVATE LIMITED</t>
  </si>
  <si>
    <t>ESARIND</t>
  </si>
  <si>
    <t>PRAKASHCHAND MUKESHKUMAR</t>
  </si>
  <si>
    <t>HARIKRISHNA KISHORE</t>
  </si>
  <si>
    <t>EUREKAFORBE</t>
  </si>
  <si>
    <t>FORBES CAMPBELL FINANCE LIMITED</t>
  </si>
  <si>
    <t>FORBES AND COMPANY LIMITED</t>
  </si>
  <si>
    <t>GEMSI</t>
  </si>
  <si>
    <t>RAMESH BHANDAPPA MUNNOLI</t>
  </si>
  <si>
    <t>MAXIM FINANCIAL SERVICES PRIVATE LIMITED</t>
  </si>
  <si>
    <t>GGL</t>
  </si>
  <si>
    <t>YACOOBALI AIYUB MOHAMMED</t>
  </si>
  <si>
    <t>AIYUB MOHAMED YACOOBALI</t>
  </si>
  <si>
    <t>HANSUGAR</t>
  </si>
  <si>
    <t>RUPAM BISWAS</t>
  </si>
  <si>
    <t>RANJANBEN JAYANTIBHAI VAGHELA</t>
  </si>
  <si>
    <t>IISL</t>
  </si>
  <si>
    <t>AMIT MARWAH</t>
  </si>
  <si>
    <t>KINTU RITESHKUMAR BHATIYA</t>
  </si>
  <si>
    <t>JETMALL</t>
  </si>
  <si>
    <t>DEEPA KETAN SHAH</t>
  </si>
  <si>
    <t>RATANCHAND LODHA *</t>
  </si>
  <si>
    <t>BHARAT KUMAR PUKHRAJJI</t>
  </si>
  <si>
    <t>SVCM SECURITIES PRIVATE LIMITED</t>
  </si>
  <si>
    <t>LLFICL</t>
  </si>
  <si>
    <t>JIGNESHKUMAR PURSHOTTAMDAS PATEL</t>
  </si>
  <si>
    <t>NAYAN MAHENDRABHAI THAKKAR</t>
  </si>
  <si>
    <t>NEETESH KUMAR</t>
  </si>
  <si>
    <t>UMESH BALKISHAN TIBREWALAL HUF</t>
  </si>
  <si>
    <t>MAYANKAGRAWAL</t>
  </si>
  <si>
    <t>POLYCHEM</t>
  </si>
  <si>
    <t>GINNERS &amp; PRESSERS LTD</t>
  </si>
  <si>
    <t>VIRSUN INVESTMENTS PVT LTD</t>
  </si>
  <si>
    <t>KILACHAND PARTHIV T</t>
  </si>
  <si>
    <t>KILACHAND NANDISH T</t>
  </si>
  <si>
    <t>RCAN</t>
  </si>
  <si>
    <t>AAGAM HITEN SHETH</t>
  </si>
  <si>
    <t>MAHESHKUMAR JAYRAMDAS VASWANI</t>
  </si>
  <si>
    <t>SMIT SHAH</t>
  </si>
  <si>
    <t>ROSEMER</t>
  </si>
  <si>
    <t>PARESH DHIRAJLAL SHAH</t>
  </si>
  <si>
    <t>RADHIKAUMESHBHAT</t>
  </si>
  <si>
    <t>GAUTAM MOHAN DESHPANDE</t>
  </si>
  <si>
    <t>SUYOG</t>
  </si>
  <si>
    <t>NARIMAN INVESTMENT HOLDINGS PRIVATE LIMITED</t>
  </si>
  <si>
    <t>UNISTRMU</t>
  </si>
  <si>
    <t>VINEET SAMPATMAL RATHI</t>
  </si>
  <si>
    <t>VCU</t>
  </si>
  <si>
    <t>ANKUR SHARMA</t>
  </si>
  <si>
    <t>MANISH MISHRA</t>
  </si>
  <si>
    <t>ZKHATAUE</t>
  </si>
  <si>
    <t>PAUL MASCARENHAS</t>
  </si>
  <si>
    <t>LAKSHAY KUMAR TUTEJA</t>
  </si>
  <si>
    <t>Future Consumer Ltd</t>
  </si>
  <si>
    <t>AGRO TRADE SOLUTIONS</t>
  </si>
  <si>
    <t>SHARE INDIA SECURITIES LIMITED</t>
  </si>
  <si>
    <t>MKPL</t>
  </si>
  <si>
    <t>M K Proteins Limited</t>
  </si>
  <si>
    <t>RAJAN GUPTA</t>
  </si>
  <si>
    <t>NIRMAL LUNKAR</t>
  </si>
  <si>
    <t>ANSALHSG</t>
  </si>
  <si>
    <t>Ansal Housing and Constru</t>
  </si>
  <si>
    <t>HOUSING DEVELOPMENT FINANCE CORPORATION LIMITED</t>
  </si>
  <si>
    <t>BHAVISHYA INVESTSERVE PRIVATE LIMITED</t>
  </si>
  <si>
    <t>SAPAN ANIL SHAH</t>
  </si>
  <si>
    <t>VIVIMEDLAB</t>
  </si>
  <si>
    <t>Vivimed Labs Limited</t>
  </si>
  <si>
    <t>LUHARUKA MEDIA &amp; INFRA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</si>
</sst>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9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506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0" fontId="1" fillId="0" borderId="21" xfId="0" applyFont="1" applyBorder="1"/>
    <xf numFmtId="2" fontId="1" fillId="0" borderId="21" xfId="0" applyNumberFormat="1" applyFont="1" applyBorder="1"/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/>
    </xf>
    <xf numFmtId="0" fontId="0" fillId="21" borderId="21" xfId="0" applyFont="1" applyFill="1" applyBorder="1" applyAlignment="1"/>
    <xf numFmtId="0" fontId="1" fillId="0" borderId="23" xfId="0" applyFont="1" applyBorder="1"/>
    <xf numFmtId="0" fontId="0" fillId="0" borderId="23" xfId="0" applyFont="1" applyBorder="1" applyAlignment="1"/>
    <xf numFmtId="0" fontId="1" fillId="0" borderId="24" xfId="0" applyFont="1" applyBorder="1"/>
    <xf numFmtId="0" fontId="31" fillId="11" borderId="20" xfId="0" applyFont="1" applyFill="1" applyBorder="1" applyAlignment="1">
      <alignment horizontal="center"/>
    </xf>
    <xf numFmtId="16" fontId="31" fillId="11" borderId="1" xfId="0" applyNumberFormat="1" applyFont="1" applyFill="1" applyBorder="1" applyAlignment="1">
      <alignment horizontal="center" vertical="center"/>
    </xf>
    <xf numFmtId="16" fontId="31" fillId="11" borderId="4" xfId="0" applyNumberFormat="1" applyFont="1" applyFill="1" applyBorder="1" applyAlignment="1">
      <alignment horizontal="center" vertical="center"/>
    </xf>
    <xf numFmtId="0" fontId="32" fillId="11" borderId="1" xfId="0" applyFont="1" applyFill="1" applyBorder="1"/>
    <xf numFmtId="0" fontId="31" fillId="11" borderId="1" xfId="0" applyFont="1" applyFill="1" applyBorder="1" applyAlignment="1">
      <alignment horizontal="center"/>
    </xf>
    <xf numFmtId="1" fontId="31" fillId="11" borderId="21" xfId="0" applyNumberFormat="1" applyFont="1" applyFill="1" applyBorder="1" applyAlignment="1">
      <alignment horizontal="center" vertical="center"/>
    </xf>
    <xf numFmtId="165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0" fontId="31" fillId="11" borderId="21" xfId="0" applyFont="1" applyFill="1" applyBorder="1" applyAlignment="1">
      <alignment horizontal="center" vertical="center"/>
    </xf>
    <xf numFmtId="16" fontId="32" fillId="6" borderId="2" xfId="0" applyNumberFormat="1" applyFont="1" applyFill="1" applyBorder="1" applyAlignment="1">
      <alignment horizontal="center" vertical="center"/>
    </xf>
    <xf numFmtId="0" fontId="0" fillId="22" borderId="21" xfId="0" applyFont="1" applyFill="1" applyBorder="1" applyAlignment="1"/>
    <xf numFmtId="0" fontId="31" fillId="11" borderId="21" xfId="0" applyFont="1" applyFill="1" applyBorder="1"/>
    <xf numFmtId="0" fontId="32" fillId="11" borderId="21" xfId="0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1" fillId="0" borderId="5" xfId="0" applyFont="1" applyBorder="1"/>
    <xf numFmtId="0" fontId="1" fillId="12" borderId="25" xfId="0" applyFont="1" applyFill="1" applyBorder="1"/>
    <xf numFmtId="0" fontId="1" fillId="12" borderId="23" xfId="0" applyFont="1" applyFill="1" applyBorder="1"/>
    <xf numFmtId="0" fontId="0" fillId="13" borderId="23" xfId="0" applyFont="1" applyFill="1" applyBorder="1" applyAlignment="1"/>
    <xf numFmtId="1" fontId="31" fillId="12" borderId="26" xfId="0" applyNumberFormat="1" applyFont="1" applyFill="1" applyBorder="1" applyAlignment="1">
      <alignment horizontal="center" vertical="center"/>
    </xf>
    <xf numFmtId="165" fontId="31" fillId="12" borderId="26" xfId="0" applyNumberFormat="1" applyFont="1" applyFill="1" applyBorder="1" applyAlignment="1">
      <alignment horizontal="center" vertical="center"/>
    </xf>
    <xf numFmtId="16" fontId="31" fillId="12" borderId="26" xfId="0" applyNumberFormat="1" applyFont="1" applyFill="1" applyBorder="1" applyAlignment="1">
      <alignment horizontal="center" vertical="center"/>
    </xf>
    <xf numFmtId="0" fontId="31" fillId="12" borderId="26" xfId="0" applyFont="1" applyFill="1" applyBorder="1" applyAlignment="1">
      <alignment horizontal="left"/>
    </xf>
    <xf numFmtId="0" fontId="31" fillId="12" borderId="26" xfId="0" applyFont="1" applyFill="1" applyBorder="1" applyAlignment="1">
      <alignment horizontal="center" vertical="center"/>
    </xf>
    <xf numFmtId="0" fontId="32" fillId="14" borderId="26" xfId="0" applyFont="1" applyFill="1" applyBorder="1" applyAlignment="1">
      <alignment horizontal="center" vertical="center"/>
    </xf>
    <xf numFmtId="2" fontId="32" fillId="14" borderId="26" xfId="0" applyNumberFormat="1" applyFont="1" applyFill="1" applyBorder="1" applyAlignment="1">
      <alignment horizontal="center" vertical="center"/>
    </xf>
    <xf numFmtId="10" fontId="32" fillId="14" borderId="26" xfId="0" applyNumberFormat="1" applyFont="1" applyFill="1" applyBorder="1" applyAlignment="1">
      <alignment horizontal="center" vertical="center" wrapText="1"/>
    </xf>
    <xf numFmtId="16" fontId="32" fillId="14" borderId="26" xfId="0" applyNumberFormat="1" applyFont="1" applyFill="1" applyBorder="1" applyAlignment="1">
      <alignment horizontal="center" vertical="center"/>
    </xf>
    <xf numFmtId="0" fontId="1" fillId="12" borderId="27" xfId="0" applyFont="1" applyFill="1" applyBorder="1"/>
    <xf numFmtId="0" fontId="1" fillId="12" borderId="26" xfId="0" applyFont="1" applyFill="1" applyBorder="1"/>
    <xf numFmtId="0" fontId="0" fillId="13" borderId="26" xfId="0" applyFont="1" applyFill="1" applyBorder="1" applyAlignment="1"/>
    <xf numFmtId="0" fontId="0" fillId="24" borderId="21" xfId="0" applyFont="1" applyFill="1" applyBorder="1" applyAlignment="1"/>
    <xf numFmtId="0" fontId="1" fillId="23" borderId="21" xfId="0" applyFont="1" applyFill="1" applyBorder="1"/>
    <xf numFmtId="15" fontId="31" fillId="12" borderId="26" xfId="0" applyNumberFormat="1" applyFont="1" applyFill="1" applyBorder="1" applyAlignment="1">
      <alignment horizontal="center" vertical="center"/>
    </xf>
    <xf numFmtId="0" fontId="32" fillId="12" borderId="26" xfId="0" applyFont="1" applyFill="1" applyBorder="1"/>
    <xf numFmtId="43" fontId="31" fillId="12" borderId="26" xfId="0" applyNumberFormat="1" applyFont="1" applyFill="1" applyBorder="1" applyAlignment="1">
      <alignment horizontal="center" vertical="top"/>
    </xf>
    <xf numFmtId="0" fontId="31" fillId="12" borderId="26" xfId="0" applyFont="1" applyFill="1" applyBorder="1" applyAlignment="1">
      <alignment horizontal="center" vertical="top"/>
    </xf>
    <xf numFmtId="0" fontId="32" fillId="14" borderId="20" xfId="0" applyFont="1" applyFill="1" applyBorder="1" applyAlignment="1">
      <alignment horizontal="center" vertical="center"/>
    </xf>
    <xf numFmtId="0" fontId="41" fillId="25" borderId="23" xfId="0" applyFont="1" applyFill="1" applyBorder="1" applyAlignment="1">
      <alignment horizontal="center" vertical="center"/>
    </xf>
    <xf numFmtId="165" fontId="41" fillId="25" borderId="23" xfId="0" applyNumberFormat="1" applyFont="1" applyFill="1" applyBorder="1" applyAlignment="1">
      <alignment horizontal="center" vertical="center"/>
    </xf>
    <xf numFmtId="0" fontId="41" fillId="25" borderId="23" xfId="0" applyFont="1" applyFill="1" applyBorder="1"/>
    <xf numFmtId="0" fontId="41" fillId="26" borderId="23" xfId="0" applyFont="1" applyFill="1" applyBorder="1" applyAlignment="1">
      <alignment horizontal="center" vertical="center"/>
    </xf>
    <xf numFmtId="2" fontId="41" fillId="25" borderId="23" xfId="0" applyNumberFormat="1" applyFont="1" applyFill="1" applyBorder="1" applyAlignment="1">
      <alignment horizontal="center" vertical="center"/>
    </xf>
    <xf numFmtId="166" fontId="41" fillId="25" borderId="23" xfId="0" applyNumberFormat="1" applyFont="1" applyFill="1" applyBorder="1" applyAlignment="1">
      <alignment horizontal="center" vertical="center"/>
    </xf>
    <xf numFmtId="0" fontId="41" fillId="26" borderId="2" xfId="0" applyFont="1" applyFill="1" applyBorder="1" applyAlignment="1">
      <alignment horizontal="center" vertical="center"/>
    </xf>
    <xf numFmtId="165" fontId="41" fillId="12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center"/>
    </xf>
    <xf numFmtId="165" fontId="31" fillId="25" borderId="21" xfId="0" applyNumberFormat="1" applyFont="1" applyFill="1" applyBorder="1" applyAlignment="1">
      <alignment horizontal="center" vertical="center"/>
    </xf>
    <xf numFmtId="0" fontId="31" fillId="25" borderId="21" xfId="0" applyFont="1" applyFill="1" applyBorder="1"/>
    <xf numFmtId="0" fontId="32" fillId="25" borderId="21" xfId="0" applyFont="1" applyFill="1" applyBorder="1" applyAlignment="1">
      <alignment horizontal="center" vertical="center"/>
    </xf>
    <xf numFmtId="166" fontId="32" fillId="25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 applyAlignment="1">
      <alignment horizontal="center" vertical="center"/>
    </xf>
    <xf numFmtId="165" fontId="41" fillId="11" borderId="21" xfId="0" applyNumberFormat="1" applyFont="1" applyFill="1" applyBorder="1" applyAlignment="1">
      <alignment horizontal="center" vertical="center"/>
    </xf>
    <xf numFmtId="0" fontId="41" fillId="11" borderId="21" xfId="0" applyFont="1" applyFill="1" applyBorder="1"/>
    <xf numFmtId="0" fontId="0" fillId="27" borderId="21" xfId="0" applyFont="1" applyFill="1" applyBorder="1" applyAlignment="1"/>
    <xf numFmtId="0" fontId="32" fillId="26" borderId="21" xfId="0" applyFont="1" applyFill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21" xfId="0" applyNumberFormat="1" applyFont="1" applyFill="1" applyBorder="1" applyAlignment="1">
      <alignment horizontal="center" vertical="center"/>
    </xf>
    <xf numFmtId="10" fontId="32" fillId="19" borderId="21" xfId="0" applyNumberFormat="1" applyFont="1" applyFill="1" applyBorder="1" applyAlignment="1">
      <alignment horizontal="center" vertical="center" wrapText="1"/>
    </xf>
    <xf numFmtId="16" fontId="32" fillId="19" borderId="21" xfId="0" applyNumberFormat="1" applyFont="1" applyFill="1" applyBorder="1" applyAlignment="1">
      <alignment horizontal="center" vertical="center"/>
    </xf>
    <xf numFmtId="1" fontId="31" fillId="11" borderId="26" xfId="0" applyNumberFormat="1" applyFont="1" applyFill="1" applyBorder="1" applyAlignment="1">
      <alignment horizontal="center" vertical="center"/>
    </xf>
    <xf numFmtId="165" fontId="31" fillId="11" borderId="26" xfId="0" applyNumberFormat="1" applyFont="1" applyFill="1" applyBorder="1" applyAlignment="1">
      <alignment horizontal="center" vertical="center"/>
    </xf>
    <xf numFmtId="16" fontId="31" fillId="11" borderId="26" xfId="0" applyNumberFormat="1" applyFont="1" applyFill="1" applyBorder="1" applyAlignment="1">
      <alignment horizontal="center" vertical="center"/>
    </xf>
    <xf numFmtId="0" fontId="31" fillId="11" borderId="26" xfId="0" applyFont="1" applyFill="1" applyBorder="1" applyAlignment="1">
      <alignment horizontal="left"/>
    </xf>
    <xf numFmtId="0" fontId="31" fillId="11" borderId="26" xfId="0" applyFont="1" applyFill="1" applyBorder="1" applyAlignment="1">
      <alignment horizontal="center" vertical="center"/>
    </xf>
    <xf numFmtId="0" fontId="32" fillId="6" borderId="3" xfId="0" applyFont="1" applyFill="1" applyBorder="1" applyAlignment="1">
      <alignment horizontal="center" vertical="center"/>
    </xf>
    <xf numFmtId="16" fontId="32" fillId="6" borderId="21" xfId="0" applyNumberFormat="1" applyFont="1" applyFill="1" applyBorder="1" applyAlignment="1">
      <alignment horizontal="center" vertical="center"/>
    </xf>
    <xf numFmtId="165" fontId="41" fillId="12" borderId="26" xfId="0" applyNumberFormat="1" applyFont="1" applyFill="1" applyBorder="1" applyAlignment="1">
      <alignment horizontal="center" vertical="center"/>
    </xf>
    <xf numFmtId="0" fontId="1" fillId="23" borderId="0" xfId="0" applyFont="1" applyFill="1" applyBorder="1"/>
    <xf numFmtId="0" fontId="1" fillId="23" borderId="27" xfId="0" applyFont="1" applyFill="1" applyBorder="1"/>
    <xf numFmtId="0" fontId="1" fillId="23" borderId="26" xfId="0" applyFont="1" applyFill="1" applyBorder="1"/>
    <xf numFmtId="0" fontId="0" fillId="24" borderId="26" xfId="0" applyFont="1" applyFill="1" applyBorder="1" applyAlignment="1"/>
    <xf numFmtId="1" fontId="31" fillId="25" borderId="26" xfId="0" applyNumberFormat="1" applyFont="1" applyFill="1" applyBorder="1" applyAlignment="1">
      <alignment horizontal="center" vertical="center"/>
    </xf>
    <xf numFmtId="165" fontId="41" fillId="25" borderId="26" xfId="0" applyNumberFormat="1" applyFont="1" applyFill="1" applyBorder="1" applyAlignment="1">
      <alignment horizontal="center" vertical="center"/>
    </xf>
    <xf numFmtId="16" fontId="31" fillId="25" borderId="26" xfId="0" applyNumberFormat="1" applyFont="1" applyFill="1" applyBorder="1" applyAlignment="1">
      <alignment horizontal="center" vertical="center"/>
    </xf>
    <xf numFmtId="0" fontId="31" fillId="25" borderId="26" xfId="0" applyFont="1" applyFill="1" applyBorder="1" applyAlignment="1">
      <alignment horizontal="left"/>
    </xf>
    <xf numFmtId="0" fontId="31" fillId="25" borderId="26" xfId="0" applyFont="1" applyFill="1" applyBorder="1" applyAlignment="1">
      <alignment horizontal="center" vertical="center"/>
    </xf>
    <xf numFmtId="0" fontId="32" fillId="26" borderId="1" xfId="0" applyFont="1" applyFill="1" applyBorder="1" applyAlignment="1">
      <alignment horizontal="center" vertical="center"/>
    </xf>
    <xf numFmtId="2" fontId="32" fillId="26" borderId="1" xfId="0" applyNumberFormat="1" applyFont="1" applyFill="1" applyBorder="1" applyAlignment="1">
      <alignment horizontal="center" vertical="center"/>
    </xf>
    <xf numFmtId="10" fontId="32" fillId="26" borderId="1" xfId="0" applyNumberFormat="1" applyFont="1" applyFill="1" applyBorder="1" applyAlignment="1">
      <alignment horizontal="center" vertical="center" wrapText="1"/>
    </xf>
    <xf numFmtId="0" fontId="32" fillId="26" borderId="3" xfId="0" applyFont="1" applyFill="1" applyBorder="1" applyAlignment="1">
      <alignment horizontal="center" vertical="center"/>
    </xf>
    <xf numFmtId="16" fontId="32" fillId="26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 applyAlignment="1">
      <alignment horizontal="center" vertical="center"/>
    </xf>
    <xf numFmtId="165" fontId="41" fillId="25" borderId="21" xfId="0" applyNumberFormat="1" applyFont="1" applyFill="1" applyBorder="1" applyAlignment="1">
      <alignment horizontal="center" vertical="center"/>
    </xf>
    <xf numFmtId="0" fontId="41" fillId="25" borderId="21" xfId="0" applyFont="1" applyFill="1" applyBorder="1"/>
    <xf numFmtId="0" fontId="41" fillId="20" borderId="21" xfId="0" applyFont="1" applyFill="1" applyBorder="1" applyAlignment="1">
      <alignment horizontal="center" vertical="center"/>
    </xf>
    <xf numFmtId="165" fontId="41" fillId="20" borderId="21" xfId="0" applyNumberFormat="1" applyFont="1" applyFill="1" applyBorder="1" applyAlignment="1">
      <alignment horizontal="center" vertical="center"/>
    </xf>
    <xf numFmtId="0" fontId="41" fillId="20" borderId="21" xfId="0" applyFont="1" applyFill="1" applyBorder="1"/>
    <xf numFmtId="0" fontId="32" fillId="6" borderId="2" xfId="0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15" fontId="31" fillId="20" borderId="23" xfId="0" applyNumberFormat="1" applyFont="1" applyFill="1" applyBorder="1" applyAlignment="1">
      <alignment horizontal="center" vertical="center"/>
    </xf>
    <xf numFmtId="0" fontId="32" fillId="20" borderId="23" xfId="0" applyFont="1" applyFill="1" applyBorder="1"/>
    <xf numFmtId="43" fontId="31" fillId="20" borderId="23" xfId="0" applyNumberFormat="1" applyFont="1" applyFill="1" applyBorder="1" applyAlignment="1">
      <alignment horizontal="center" vertical="top"/>
    </xf>
    <xf numFmtId="0" fontId="31" fillId="20" borderId="23" xfId="0" applyFont="1" applyFill="1" applyBorder="1" applyAlignment="1">
      <alignment horizontal="center" vertical="top"/>
    </xf>
    <xf numFmtId="0" fontId="32" fillId="19" borderId="2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165" fontId="41" fillId="11" borderId="26" xfId="0" applyNumberFormat="1" applyFont="1" applyFill="1" applyBorder="1" applyAlignment="1">
      <alignment horizontal="center" vertical="center"/>
    </xf>
    <xf numFmtId="1" fontId="31" fillId="20" borderId="26" xfId="0" applyNumberFormat="1" applyFont="1" applyFill="1" applyBorder="1" applyAlignment="1">
      <alignment horizontal="center" vertical="center"/>
    </xf>
    <xf numFmtId="165" fontId="31" fillId="20" borderId="26" xfId="0" applyNumberFormat="1" applyFont="1" applyFill="1" applyBorder="1" applyAlignment="1">
      <alignment horizontal="center" vertical="center"/>
    </xf>
    <xf numFmtId="16" fontId="31" fillId="20" borderId="26" xfId="0" applyNumberFormat="1" applyFont="1" applyFill="1" applyBorder="1" applyAlignment="1">
      <alignment horizontal="center" vertical="center"/>
    </xf>
    <xf numFmtId="0" fontId="31" fillId="20" borderId="26" xfId="0" applyFont="1" applyFill="1" applyBorder="1" applyAlignment="1">
      <alignment horizontal="left"/>
    </xf>
    <xf numFmtId="0" fontId="31" fillId="20" borderId="26" xfId="0" applyFont="1" applyFill="1" applyBorder="1" applyAlignment="1">
      <alignment horizontal="center" vertical="center"/>
    </xf>
    <xf numFmtId="165" fontId="41" fillId="20" borderId="26" xfId="0" applyNumberFormat="1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0" fontId="32" fillId="6" borderId="5" xfId="0" applyFont="1" applyFill="1" applyBorder="1" applyAlignment="1">
      <alignment horizontal="center" vertical="center"/>
    </xf>
    <xf numFmtId="16" fontId="32" fillId="6" borderId="23" xfId="0" applyNumberFormat="1" applyFont="1" applyFill="1" applyBorder="1" applyAlignment="1">
      <alignment horizontal="center" vertical="center"/>
    </xf>
    <xf numFmtId="2" fontId="32" fillId="26" borderId="21" xfId="0" applyNumberFormat="1" applyFont="1" applyFill="1" applyBorder="1" applyAlignment="1">
      <alignment horizontal="center" vertical="center"/>
    </xf>
    <xf numFmtId="10" fontId="32" fillId="26" borderId="21" xfId="0" applyNumberFormat="1" applyFont="1" applyFill="1" applyBorder="1" applyAlignment="1">
      <alignment horizontal="center" vertical="center" wrapText="1"/>
    </xf>
    <xf numFmtId="0" fontId="41" fillId="12" borderId="21" xfId="0" applyFont="1" applyFill="1" applyBorder="1" applyAlignment="1">
      <alignment horizontal="center" vertical="center"/>
    </xf>
    <xf numFmtId="0" fontId="41" fillId="12" borderId="21" xfId="0" applyFont="1" applyFill="1" applyBorder="1"/>
    <xf numFmtId="17" fontId="41" fillId="12" borderId="21" xfId="0" applyNumberFormat="1" applyFont="1" applyFill="1" applyBorder="1" applyAlignment="1">
      <alignment horizontal="center" vertical="center"/>
    </xf>
    <xf numFmtId="0" fontId="31" fillId="17" borderId="21" xfId="0" applyFont="1" applyFill="1" applyBorder="1" applyAlignment="1">
      <alignment horizontal="center" vertical="center"/>
    </xf>
    <xf numFmtId="165" fontId="41" fillId="17" borderId="21" xfId="0" applyNumberFormat="1" applyFont="1" applyFill="1" applyBorder="1" applyAlignment="1">
      <alignment horizontal="center" vertical="center"/>
    </xf>
    <xf numFmtId="15" fontId="31" fillId="17" borderId="21" xfId="0" applyNumberFormat="1" applyFont="1" applyFill="1" applyBorder="1" applyAlignment="1">
      <alignment horizontal="center" vertical="center"/>
    </xf>
    <xf numFmtId="0" fontId="32" fillId="17" borderId="21" xfId="0" applyFont="1" applyFill="1" applyBorder="1"/>
    <xf numFmtId="43" fontId="31" fillId="17" borderId="21" xfId="0" applyNumberFormat="1" applyFont="1" applyFill="1" applyBorder="1" applyAlignment="1">
      <alignment horizontal="center" vertical="top"/>
    </xf>
    <xf numFmtId="0" fontId="31" fillId="17" borderId="21" xfId="0" applyFont="1" applyFill="1" applyBorder="1" applyAlignment="1">
      <alignment horizontal="center" vertical="top"/>
    </xf>
    <xf numFmtId="16" fontId="32" fillId="18" borderId="2" xfId="0" applyNumberFormat="1" applyFont="1" applyFill="1" applyBorder="1" applyAlignment="1">
      <alignment horizontal="center" vertical="center"/>
    </xf>
    <xf numFmtId="0" fontId="32" fillId="18" borderId="2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510</xdr:row>
      <xdr:rowOff>0</xdr:rowOff>
    </xdr:from>
    <xdr:to>
      <xdr:col>12</xdr:col>
      <xdr:colOff>331694</xdr:colOff>
      <xdr:row>514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22411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1" sqref="B21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44734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12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12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13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12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12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C14" sqref="C14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15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44734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96" t="s">
        <v>16</v>
      </c>
      <c r="B9" s="498" t="s">
        <v>17</v>
      </c>
      <c r="C9" s="498" t="s">
        <v>18</v>
      </c>
      <c r="D9" s="498" t="s">
        <v>19</v>
      </c>
      <c r="E9" s="23" t="s">
        <v>20</v>
      </c>
      <c r="F9" s="23" t="s">
        <v>21</v>
      </c>
      <c r="G9" s="493" t="s">
        <v>22</v>
      </c>
      <c r="H9" s="494"/>
      <c r="I9" s="495"/>
      <c r="J9" s="493" t="s">
        <v>23</v>
      </c>
      <c r="K9" s="494"/>
      <c r="L9" s="495"/>
      <c r="M9" s="23"/>
      <c r="N9" s="24"/>
      <c r="O9" s="24"/>
      <c r="P9" s="24"/>
    </row>
    <row r="10" spans="1:16" ht="59.25" customHeight="1">
      <c r="A10" s="497"/>
      <c r="B10" s="499"/>
      <c r="C10" s="499"/>
      <c r="D10" s="499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44742</v>
      </c>
      <c r="E11" s="32">
        <v>15638.4</v>
      </c>
      <c r="F11" s="32">
        <v>15596.700000000003</v>
      </c>
      <c r="G11" s="33">
        <v>15476.650000000005</v>
      </c>
      <c r="H11" s="33">
        <v>15314.900000000003</v>
      </c>
      <c r="I11" s="33">
        <v>15194.850000000006</v>
      </c>
      <c r="J11" s="33">
        <v>15758.450000000004</v>
      </c>
      <c r="K11" s="33">
        <v>15878.500000000004</v>
      </c>
      <c r="L11" s="33">
        <v>16040.250000000004</v>
      </c>
      <c r="M11" s="34">
        <v>15716.75</v>
      </c>
      <c r="N11" s="34">
        <v>15434.95</v>
      </c>
      <c r="O11" s="35">
        <v>13133550</v>
      </c>
      <c r="P11" s="36">
        <v>-8.1523996526073322E-3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44742</v>
      </c>
      <c r="E12" s="37">
        <v>33238.9</v>
      </c>
      <c r="F12" s="37">
        <v>33240.549999999996</v>
      </c>
      <c r="G12" s="38">
        <v>32839.94999999999</v>
      </c>
      <c r="H12" s="38">
        <v>32440.999999999993</v>
      </c>
      <c r="I12" s="38">
        <v>32040.399999999987</v>
      </c>
      <c r="J12" s="38">
        <v>33639.499999999993</v>
      </c>
      <c r="K12" s="38">
        <v>34040.1</v>
      </c>
      <c r="L12" s="38">
        <v>34439.049999999996</v>
      </c>
      <c r="M12" s="28">
        <v>33641.15</v>
      </c>
      <c r="N12" s="28">
        <v>32841.599999999999</v>
      </c>
      <c r="O12" s="39">
        <v>2890575</v>
      </c>
      <c r="P12" s="40">
        <v>-0.10762688318103235</v>
      </c>
    </row>
    <row r="13" spans="1:16" ht="12.75" customHeight="1">
      <c r="A13" s="28">
        <v>3</v>
      </c>
      <c r="B13" s="29" t="s">
        <v>35</v>
      </c>
      <c r="C13" s="30" t="s">
        <v>824</v>
      </c>
      <c r="D13" s="31">
        <v>44740</v>
      </c>
      <c r="E13" s="37">
        <v>15454.4</v>
      </c>
      <c r="F13" s="37">
        <v>15463.75</v>
      </c>
      <c r="G13" s="38">
        <v>15328.5</v>
      </c>
      <c r="H13" s="38">
        <v>15202.6</v>
      </c>
      <c r="I13" s="38">
        <v>15067.35</v>
      </c>
      <c r="J13" s="38">
        <v>15589.65</v>
      </c>
      <c r="K13" s="38">
        <v>15724.9</v>
      </c>
      <c r="L13" s="38">
        <v>15850.8</v>
      </c>
      <c r="M13" s="28">
        <v>15599</v>
      </c>
      <c r="N13" s="28">
        <v>15337.85</v>
      </c>
      <c r="O13" s="39">
        <v>3080</v>
      </c>
      <c r="P13" s="40">
        <v>-3.7499999999999999E-2</v>
      </c>
    </row>
    <row r="14" spans="1:16" ht="12.75" customHeight="1">
      <c r="A14" s="28">
        <v>4</v>
      </c>
      <c r="B14" s="29" t="s">
        <v>35</v>
      </c>
      <c r="C14" s="30" t="s">
        <v>853</v>
      </c>
      <c r="D14" s="31">
        <v>44740</v>
      </c>
      <c r="E14" s="37">
        <v>6290</v>
      </c>
      <c r="F14" s="37">
        <v>6243.3166666666666</v>
      </c>
      <c r="G14" s="38">
        <v>6196.6333333333332</v>
      </c>
      <c r="H14" s="38">
        <v>6103.2666666666664</v>
      </c>
      <c r="I14" s="38">
        <v>6056.583333333333</v>
      </c>
      <c r="J14" s="38">
        <v>6336.6833333333334</v>
      </c>
      <c r="K14" s="38">
        <v>6383.3666666666659</v>
      </c>
      <c r="L14" s="38">
        <v>6476.7333333333336</v>
      </c>
      <c r="M14" s="28">
        <v>6290</v>
      </c>
      <c r="N14" s="28">
        <v>6149.95</v>
      </c>
      <c r="O14" s="39">
        <v>1200</v>
      </c>
      <c r="P14" s="40">
        <v>-0.23809523809523808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44742</v>
      </c>
      <c r="E15" s="37">
        <v>704.05</v>
      </c>
      <c r="F15" s="37">
        <v>702.81666666666661</v>
      </c>
      <c r="G15" s="38">
        <v>694.68333333333317</v>
      </c>
      <c r="H15" s="38">
        <v>685.31666666666661</v>
      </c>
      <c r="I15" s="38">
        <v>677.18333333333317</v>
      </c>
      <c r="J15" s="38">
        <v>712.18333333333317</v>
      </c>
      <c r="K15" s="38">
        <v>720.31666666666661</v>
      </c>
      <c r="L15" s="38">
        <v>729.68333333333317</v>
      </c>
      <c r="M15" s="28">
        <v>710.95</v>
      </c>
      <c r="N15" s="28">
        <v>693.45</v>
      </c>
      <c r="O15" s="39">
        <v>3865800</v>
      </c>
      <c r="P15" s="40">
        <v>2.4555079972966885E-2</v>
      </c>
    </row>
    <row r="16" spans="1:16" ht="12.75" customHeight="1">
      <c r="A16" s="28">
        <v>6</v>
      </c>
      <c r="B16" s="29" t="s">
        <v>70</v>
      </c>
      <c r="C16" s="30" t="s">
        <v>288</v>
      </c>
      <c r="D16" s="31">
        <v>44742</v>
      </c>
      <c r="E16" s="37">
        <v>2219.65</v>
      </c>
      <c r="F16" s="37">
        <v>2212.5166666666664</v>
      </c>
      <c r="G16" s="38">
        <v>2175.0333333333328</v>
      </c>
      <c r="H16" s="38">
        <v>2130.4166666666665</v>
      </c>
      <c r="I16" s="38">
        <v>2092.9333333333329</v>
      </c>
      <c r="J16" s="38">
        <v>2257.1333333333328</v>
      </c>
      <c r="K16" s="38">
        <v>2294.6166666666663</v>
      </c>
      <c r="L16" s="38">
        <v>2339.2333333333327</v>
      </c>
      <c r="M16" s="28">
        <v>2250</v>
      </c>
      <c r="N16" s="28">
        <v>2167.9</v>
      </c>
      <c r="O16" s="39">
        <v>640250</v>
      </c>
      <c r="P16" s="40">
        <v>-5.822981366459627E-3</v>
      </c>
    </row>
    <row r="17" spans="1:16" ht="12.75" customHeight="1">
      <c r="A17" s="28">
        <v>7</v>
      </c>
      <c r="B17" s="29" t="s">
        <v>47</v>
      </c>
      <c r="C17" s="30" t="s">
        <v>237</v>
      </c>
      <c r="D17" s="31">
        <v>44742</v>
      </c>
      <c r="E17" s="37">
        <v>18180.150000000001</v>
      </c>
      <c r="F17" s="37">
        <v>18041.399999999998</v>
      </c>
      <c r="G17" s="38">
        <v>17863.799999999996</v>
      </c>
      <c r="H17" s="38">
        <v>17547.449999999997</v>
      </c>
      <c r="I17" s="38">
        <v>17369.849999999995</v>
      </c>
      <c r="J17" s="38">
        <v>18357.749999999996</v>
      </c>
      <c r="K17" s="38">
        <v>18535.349999999995</v>
      </c>
      <c r="L17" s="38">
        <v>18851.699999999997</v>
      </c>
      <c r="M17" s="28">
        <v>18219</v>
      </c>
      <c r="N17" s="28">
        <v>17725.05</v>
      </c>
      <c r="O17" s="39">
        <v>34650</v>
      </c>
      <c r="P17" s="40">
        <v>1.0056843025797988E-2</v>
      </c>
    </row>
    <row r="18" spans="1:16" ht="12.75" customHeight="1">
      <c r="A18" s="28">
        <v>8</v>
      </c>
      <c r="B18" s="29" t="s">
        <v>44</v>
      </c>
      <c r="C18" s="30" t="s">
        <v>241</v>
      </c>
      <c r="D18" s="31">
        <v>44742</v>
      </c>
      <c r="E18" s="37">
        <v>90.65</v>
      </c>
      <c r="F18" s="37">
        <v>89.933333333333337</v>
      </c>
      <c r="G18" s="38">
        <v>89.01666666666668</v>
      </c>
      <c r="H18" s="38">
        <v>87.38333333333334</v>
      </c>
      <c r="I18" s="38">
        <v>86.466666666666683</v>
      </c>
      <c r="J18" s="38">
        <v>91.566666666666677</v>
      </c>
      <c r="K18" s="38">
        <v>92.483333333333334</v>
      </c>
      <c r="L18" s="38">
        <v>94.116666666666674</v>
      </c>
      <c r="M18" s="28">
        <v>90.85</v>
      </c>
      <c r="N18" s="28">
        <v>88.3</v>
      </c>
      <c r="O18" s="39">
        <v>18484600</v>
      </c>
      <c r="P18" s="40">
        <v>-1.0248447204968944E-2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44742</v>
      </c>
      <c r="E19" s="37">
        <v>234.9</v>
      </c>
      <c r="F19" s="37">
        <v>232.98333333333335</v>
      </c>
      <c r="G19" s="38">
        <v>230.16666666666669</v>
      </c>
      <c r="H19" s="38">
        <v>225.43333333333334</v>
      </c>
      <c r="I19" s="38">
        <v>222.61666666666667</v>
      </c>
      <c r="J19" s="38">
        <v>237.7166666666667</v>
      </c>
      <c r="K19" s="38">
        <v>240.53333333333336</v>
      </c>
      <c r="L19" s="38">
        <v>245.26666666666671</v>
      </c>
      <c r="M19" s="28">
        <v>235.8</v>
      </c>
      <c r="N19" s="28">
        <v>228.25</v>
      </c>
      <c r="O19" s="39">
        <v>10327200</v>
      </c>
      <c r="P19" s="40">
        <v>-4.5112781954887221E-3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44742</v>
      </c>
      <c r="E20" s="37">
        <v>2089.4</v>
      </c>
      <c r="F20" s="37">
        <v>2082.7166666666667</v>
      </c>
      <c r="G20" s="38">
        <v>2073.5333333333333</v>
      </c>
      <c r="H20" s="38">
        <v>2057.6666666666665</v>
      </c>
      <c r="I20" s="38">
        <v>2048.4833333333331</v>
      </c>
      <c r="J20" s="38">
        <v>2098.5833333333335</v>
      </c>
      <c r="K20" s="38">
        <v>2107.7666666666669</v>
      </c>
      <c r="L20" s="38">
        <v>2123.6333333333337</v>
      </c>
      <c r="M20" s="28">
        <v>2091.9</v>
      </c>
      <c r="N20" s="28">
        <v>2066.85</v>
      </c>
      <c r="O20" s="39">
        <v>3595000</v>
      </c>
      <c r="P20" s="40">
        <v>-1.086806988581648E-2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44742</v>
      </c>
      <c r="E21" s="37">
        <v>2161.35</v>
      </c>
      <c r="F21" s="37">
        <v>2128.65</v>
      </c>
      <c r="G21" s="38">
        <v>2080.2000000000003</v>
      </c>
      <c r="H21" s="38">
        <v>1999.0500000000002</v>
      </c>
      <c r="I21" s="38">
        <v>1950.6000000000004</v>
      </c>
      <c r="J21" s="38">
        <v>2209.8000000000002</v>
      </c>
      <c r="K21" s="38">
        <v>2258.25</v>
      </c>
      <c r="L21" s="38">
        <v>2339.4</v>
      </c>
      <c r="M21" s="28">
        <v>2177.1</v>
      </c>
      <c r="N21" s="28">
        <v>2047.5</v>
      </c>
      <c r="O21" s="39">
        <v>22424000</v>
      </c>
      <c r="P21" s="40">
        <v>-5.3670436903969837E-3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44742</v>
      </c>
      <c r="E22" s="37">
        <v>690</v>
      </c>
      <c r="F22" s="37">
        <v>683.83333333333337</v>
      </c>
      <c r="G22" s="38">
        <v>674.31666666666672</v>
      </c>
      <c r="H22" s="38">
        <v>658.63333333333333</v>
      </c>
      <c r="I22" s="38">
        <v>649.11666666666667</v>
      </c>
      <c r="J22" s="38">
        <v>699.51666666666677</v>
      </c>
      <c r="K22" s="38">
        <v>709.03333333333342</v>
      </c>
      <c r="L22" s="38">
        <v>724.71666666666681</v>
      </c>
      <c r="M22" s="28">
        <v>693.35</v>
      </c>
      <c r="N22" s="28">
        <v>668.15</v>
      </c>
      <c r="O22" s="39">
        <v>78906250</v>
      </c>
      <c r="P22" s="40">
        <v>-7.4217337295784391E-3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44742</v>
      </c>
      <c r="E23" s="37">
        <v>3086.65</v>
      </c>
      <c r="F23" s="37">
        <v>3109.7333333333336</v>
      </c>
      <c r="G23" s="38">
        <v>3053.916666666667</v>
      </c>
      <c r="H23" s="38">
        <v>3021.1833333333334</v>
      </c>
      <c r="I23" s="38">
        <v>2965.3666666666668</v>
      </c>
      <c r="J23" s="38">
        <v>3142.4666666666672</v>
      </c>
      <c r="K23" s="38">
        <v>3198.2833333333338</v>
      </c>
      <c r="L23" s="38">
        <v>3231.0166666666673</v>
      </c>
      <c r="M23" s="28">
        <v>3165.55</v>
      </c>
      <c r="N23" s="28">
        <v>3077</v>
      </c>
      <c r="O23" s="39">
        <v>228200</v>
      </c>
      <c r="P23" s="40">
        <v>-4.3587594300083819E-2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44742</v>
      </c>
      <c r="E24" s="37">
        <v>465.35</v>
      </c>
      <c r="F24" s="37">
        <v>460.34999999999997</v>
      </c>
      <c r="G24" s="38">
        <v>454.19999999999993</v>
      </c>
      <c r="H24" s="38">
        <v>443.04999999999995</v>
      </c>
      <c r="I24" s="38">
        <v>436.89999999999992</v>
      </c>
      <c r="J24" s="38">
        <v>471.49999999999994</v>
      </c>
      <c r="K24" s="38">
        <v>477.64999999999992</v>
      </c>
      <c r="L24" s="38">
        <v>488.79999999999995</v>
      </c>
      <c r="M24" s="28">
        <v>466.5</v>
      </c>
      <c r="N24" s="28">
        <v>449.2</v>
      </c>
      <c r="O24" s="39">
        <v>6803000</v>
      </c>
      <c r="P24" s="40">
        <v>-1.7900967229680959E-2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44742</v>
      </c>
      <c r="E25" s="37">
        <v>360.35</v>
      </c>
      <c r="F25" s="37">
        <v>359.98333333333335</v>
      </c>
      <c r="G25" s="38">
        <v>358.56666666666672</v>
      </c>
      <c r="H25" s="38">
        <v>356.78333333333336</v>
      </c>
      <c r="I25" s="38">
        <v>355.36666666666673</v>
      </c>
      <c r="J25" s="38">
        <v>361.76666666666671</v>
      </c>
      <c r="K25" s="38">
        <v>363.18333333333334</v>
      </c>
      <c r="L25" s="38">
        <v>364.9666666666667</v>
      </c>
      <c r="M25" s="28">
        <v>361.4</v>
      </c>
      <c r="N25" s="28">
        <v>358.2</v>
      </c>
      <c r="O25" s="39">
        <v>63281100</v>
      </c>
      <c r="P25" s="40">
        <v>-4.4976166879041012E-3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44742</v>
      </c>
      <c r="E26" s="37">
        <v>729.65</v>
      </c>
      <c r="F26" s="37">
        <v>726.48333333333323</v>
      </c>
      <c r="G26" s="38">
        <v>718.26666666666642</v>
      </c>
      <c r="H26" s="38">
        <v>706.88333333333321</v>
      </c>
      <c r="I26" s="38">
        <v>698.6666666666664</v>
      </c>
      <c r="J26" s="38">
        <v>737.86666666666645</v>
      </c>
      <c r="K26" s="38">
        <v>746.08333333333337</v>
      </c>
      <c r="L26" s="38">
        <v>757.46666666666647</v>
      </c>
      <c r="M26" s="28">
        <v>734.7</v>
      </c>
      <c r="N26" s="28">
        <v>715.1</v>
      </c>
      <c r="O26" s="39">
        <v>1012900</v>
      </c>
      <c r="P26" s="40">
        <v>-5.9779077322936969E-2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44742</v>
      </c>
      <c r="E27" s="37">
        <v>3808.95</v>
      </c>
      <c r="F27" s="37">
        <v>3822.6</v>
      </c>
      <c r="G27" s="38">
        <v>3778.7999999999997</v>
      </c>
      <c r="H27" s="38">
        <v>3748.6499999999996</v>
      </c>
      <c r="I27" s="38">
        <v>3704.8499999999995</v>
      </c>
      <c r="J27" s="38">
        <v>3852.75</v>
      </c>
      <c r="K27" s="38">
        <v>3896.55</v>
      </c>
      <c r="L27" s="38">
        <v>3926.7000000000003</v>
      </c>
      <c r="M27" s="28">
        <v>3866.4</v>
      </c>
      <c r="N27" s="28">
        <v>3792.45</v>
      </c>
      <c r="O27" s="39">
        <v>1889000</v>
      </c>
      <c r="P27" s="40">
        <v>1.6547827256827661E-2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44742</v>
      </c>
      <c r="E28" s="37">
        <v>174.85</v>
      </c>
      <c r="F28" s="37">
        <v>173.26666666666665</v>
      </c>
      <c r="G28" s="38">
        <v>171.08333333333331</v>
      </c>
      <c r="H28" s="38">
        <v>167.31666666666666</v>
      </c>
      <c r="I28" s="38">
        <v>165.13333333333333</v>
      </c>
      <c r="J28" s="38">
        <v>177.0333333333333</v>
      </c>
      <c r="K28" s="38">
        <v>179.21666666666664</v>
      </c>
      <c r="L28" s="38">
        <v>182.98333333333329</v>
      </c>
      <c r="M28" s="28">
        <v>175.45</v>
      </c>
      <c r="N28" s="28">
        <v>169.5</v>
      </c>
      <c r="O28" s="39">
        <v>16959000</v>
      </c>
      <c r="P28" s="40">
        <v>5.3190498369818352E-2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44742</v>
      </c>
      <c r="E29" s="37">
        <v>137</v>
      </c>
      <c r="F29" s="37">
        <v>136.11666666666667</v>
      </c>
      <c r="G29" s="38">
        <v>133.93333333333334</v>
      </c>
      <c r="H29" s="38">
        <v>130.86666666666667</v>
      </c>
      <c r="I29" s="38">
        <v>128.68333333333334</v>
      </c>
      <c r="J29" s="38">
        <v>139.18333333333334</v>
      </c>
      <c r="K29" s="38">
        <v>141.36666666666667</v>
      </c>
      <c r="L29" s="38">
        <v>144.43333333333334</v>
      </c>
      <c r="M29" s="28">
        <v>138.30000000000001</v>
      </c>
      <c r="N29" s="28">
        <v>133.05000000000001</v>
      </c>
      <c r="O29" s="39">
        <v>35841500</v>
      </c>
      <c r="P29" s="40">
        <v>7.2505515196650133E-3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44742</v>
      </c>
      <c r="E30" s="37">
        <v>2678.1</v>
      </c>
      <c r="F30" s="37">
        <v>2678.4833333333331</v>
      </c>
      <c r="G30" s="38">
        <v>2644.6166666666663</v>
      </c>
      <c r="H30" s="38">
        <v>2611.1333333333332</v>
      </c>
      <c r="I30" s="38">
        <v>2577.2666666666664</v>
      </c>
      <c r="J30" s="38">
        <v>2711.9666666666662</v>
      </c>
      <c r="K30" s="38">
        <v>2745.833333333333</v>
      </c>
      <c r="L30" s="38">
        <v>2779.3166666666662</v>
      </c>
      <c r="M30" s="28">
        <v>2712.35</v>
      </c>
      <c r="N30" s="28">
        <v>2645</v>
      </c>
      <c r="O30" s="39">
        <v>6084300</v>
      </c>
      <c r="P30" s="40">
        <v>-2.0966755704309208E-2</v>
      </c>
    </row>
    <row r="31" spans="1:16" ht="12.75" customHeight="1">
      <c r="A31" s="28">
        <v>21</v>
      </c>
      <c r="B31" s="29" t="s">
        <v>44</v>
      </c>
      <c r="C31" s="30" t="s">
        <v>305</v>
      </c>
      <c r="D31" s="31">
        <v>44742</v>
      </c>
      <c r="E31" s="37">
        <v>1688.2</v>
      </c>
      <c r="F31" s="37">
        <v>1662.75</v>
      </c>
      <c r="G31" s="38">
        <v>1631.5</v>
      </c>
      <c r="H31" s="38">
        <v>1574.8</v>
      </c>
      <c r="I31" s="38">
        <v>1543.55</v>
      </c>
      <c r="J31" s="38">
        <v>1719.45</v>
      </c>
      <c r="K31" s="38">
        <v>1750.7</v>
      </c>
      <c r="L31" s="38">
        <v>1807.4</v>
      </c>
      <c r="M31" s="28">
        <v>1694</v>
      </c>
      <c r="N31" s="28">
        <v>1606.05</v>
      </c>
      <c r="O31" s="39">
        <v>629200</v>
      </c>
      <c r="P31" s="40">
        <v>-3.255813953488372E-2</v>
      </c>
    </row>
    <row r="32" spans="1:16" ht="12.75" customHeight="1">
      <c r="A32" s="28">
        <v>22</v>
      </c>
      <c r="B32" s="29" t="s">
        <v>44</v>
      </c>
      <c r="C32" s="30" t="s">
        <v>306</v>
      </c>
      <c r="D32" s="31">
        <v>44742</v>
      </c>
      <c r="E32" s="37">
        <v>8045.85</v>
      </c>
      <c r="F32" s="37">
        <v>8028.4000000000005</v>
      </c>
      <c r="G32" s="38">
        <v>7937.4500000000007</v>
      </c>
      <c r="H32" s="38">
        <v>7829.05</v>
      </c>
      <c r="I32" s="38">
        <v>7738.1</v>
      </c>
      <c r="J32" s="38">
        <v>8136.8000000000011</v>
      </c>
      <c r="K32" s="38">
        <v>8227.75</v>
      </c>
      <c r="L32" s="38">
        <v>8336.1500000000015</v>
      </c>
      <c r="M32" s="28">
        <v>8119.35</v>
      </c>
      <c r="N32" s="28">
        <v>7920</v>
      </c>
      <c r="O32" s="39">
        <v>92700</v>
      </c>
      <c r="P32" s="40">
        <v>2.4026512013256007E-2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44742</v>
      </c>
      <c r="E33" s="37">
        <v>610.79999999999995</v>
      </c>
      <c r="F33" s="37">
        <v>610.70000000000005</v>
      </c>
      <c r="G33" s="38">
        <v>605.80000000000007</v>
      </c>
      <c r="H33" s="38">
        <v>600.80000000000007</v>
      </c>
      <c r="I33" s="38">
        <v>595.90000000000009</v>
      </c>
      <c r="J33" s="38">
        <v>615.70000000000005</v>
      </c>
      <c r="K33" s="38">
        <v>620.60000000000014</v>
      </c>
      <c r="L33" s="38">
        <v>625.6</v>
      </c>
      <c r="M33" s="28">
        <v>615.6</v>
      </c>
      <c r="N33" s="28">
        <v>605.70000000000005</v>
      </c>
      <c r="O33" s="39">
        <v>8275000</v>
      </c>
      <c r="P33" s="40">
        <v>-1.1704287591066523E-2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44742</v>
      </c>
      <c r="E34" s="37">
        <v>535.15</v>
      </c>
      <c r="F34" s="37">
        <v>529.1</v>
      </c>
      <c r="G34" s="38">
        <v>520.05000000000007</v>
      </c>
      <c r="H34" s="38">
        <v>504.95000000000005</v>
      </c>
      <c r="I34" s="38">
        <v>495.90000000000009</v>
      </c>
      <c r="J34" s="38">
        <v>544.20000000000005</v>
      </c>
      <c r="K34" s="38">
        <v>553.25</v>
      </c>
      <c r="L34" s="38">
        <v>568.35</v>
      </c>
      <c r="M34" s="28">
        <v>538.15</v>
      </c>
      <c r="N34" s="28">
        <v>514</v>
      </c>
      <c r="O34" s="39">
        <v>14245250</v>
      </c>
      <c r="P34" s="40">
        <v>-3.0655121378629874E-2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44742</v>
      </c>
      <c r="E35" s="37">
        <v>638.04999999999995</v>
      </c>
      <c r="F35" s="37">
        <v>637.98333333333323</v>
      </c>
      <c r="G35" s="38">
        <v>629.31666666666649</v>
      </c>
      <c r="H35" s="38">
        <v>620.58333333333326</v>
      </c>
      <c r="I35" s="38">
        <v>611.91666666666652</v>
      </c>
      <c r="J35" s="38">
        <v>646.71666666666647</v>
      </c>
      <c r="K35" s="38">
        <v>655.38333333333321</v>
      </c>
      <c r="L35" s="38">
        <v>664.11666666666645</v>
      </c>
      <c r="M35" s="28">
        <v>646.65</v>
      </c>
      <c r="N35" s="28">
        <v>629.25</v>
      </c>
      <c r="O35" s="39">
        <v>61735200</v>
      </c>
      <c r="P35" s="40">
        <v>-1.0679404283411972E-3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44742</v>
      </c>
      <c r="E36" s="37">
        <v>3509.55</v>
      </c>
      <c r="F36" s="37">
        <v>3506.6833333333329</v>
      </c>
      <c r="G36" s="38">
        <v>3477.266666666666</v>
      </c>
      <c r="H36" s="38">
        <v>3444.9833333333331</v>
      </c>
      <c r="I36" s="38">
        <v>3415.5666666666662</v>
      </c>
      <c r="J36" s="38">
        <v>3538.9666666666658</v>
      </c>
      <c r="K36" s="38">
        <v>3568.3833333333328</v>
      </c>
      <c r="L36" s="38">
        <v>3600.6666666666656</v>
      </c>
      <c r="M36" s="28">
        <v>3536.1</v>
      </c>
      <c r="N36" s="28">
        <v>3474.4</v>
      </c>
      <c r="O36" s="39">
        <v>3013000</v>
      </c>
      <c r="P36" s="40">
        <v>-2.7123022279625444E-2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44742</v>
      </c>
      <c r="E37" s="37">
        <v>11776.6</v>
      </c>
      <c r="F37" s="37">
        <v>11806.416666666666</v>
      </c>
      <c r="G37" s="38">
        <v>11670.433333333332</v>
      </c>
      <c r="H37" s="38">
        <v>11564.266666666666</v>
      </c>
      <c r="I37" s="38">
        <v>11428.283333333333</v>
      </c>
      <c r="J37" s="38">
        <v>11912.583333333332</v>
      </c>
      <c r="K37" s="38">
        <v>12048.566666666666</v>
      </c>
      <c r="L37" s="38">
        <v>12154.733333333332</v>
      </c>
      <c r="M37" s="28">
        <v>11942.4</v>
      </c>
      <c r="N37" s="28">
        <v>11700.25</v>
      </c>
      <c r="O37" s="39">
        <v>1045900</v>
      </c>
      <c r="P37" s="40">
        <v>1.7858011775582695E-2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44742</v>
      </c>
      <c r="E38" s="37">
        <v>5533.35</v>
      </c>
      <c r="F38" s="37">
        <v>5509.2</v>
      </c>
      <c r="G38" s="38">
        <v>5465.4</v>
      </c>
      <c r="H38" s="38">
        <v>5397.45</v>
      </c>
      <c r="I38" s="38">
        <v>5353.65</v>
      </c>
      <c r="J38" s="38">
        <v>5577.15</v>
      </c>
      <c r="K38" s="38">
        <v>5620.9500000000007</v>
      </c>
      <c r="L38" s="38">
        <v>5688.9</v>
      </c>
      <c r="M38" s="28">
        <v>5553</v>
      </c>
      <c r="N38" s="28">
        <v>5441.25</v>
      </c>
      <c r="O38" s="39">
        <v>5633625</v>
      </c>
      <c r="P38" s="40">
        <v>-2.0388201795378966E-2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44742</v>
      </c>
      <c r="E39" s="37">
        <v>2073.0500000000002</v>
      </c>
      <c r="F39" s="37">
        <v>2082.3000000000002</v>
      </c>
      <c r="G39" s="38">
        <v>2056.0500000000002</v>
      </c>
      <c r="H39" s="38">
        <v>2039.0500000000002</v>
      </c>
      <c r="I39" s="38">
        <v>2012.8000000000002</v>
      </c>
      <c r="J39" s="38">
        <v>2099.3000000000002</v>
      </c>
      <c r="K39" s="38">
        <v>2125.5500000000002</v>
      </c>
      <c r="L39" s="38">
        <v>2142.5500000000002</v>
      </c>
      <c r="M39" s="28">
        <v>2108.5500000000002</v>
      </c>
      <c r="N39" s="28">
        <v>2065.3000000000002</v>
      </c>
      <c r="O39" s="39">
        <v>1285600</v>
      </c>
      <c r="P39" s="40">
        <v>2.6099449277675792E-2</v>
      </c>
    </row>
    <row r="40" spans="1:16" ht="12.75" customHeight="1">
      <c r="A40" s="28">
        <v>30</v>
      </c>
      <c r="B40" s="29" t="s">
        <v>44</v>
      </c>
      <c r="C40" s="30" t="s">
        <v>314</v>
      </c>
      <c r="D40" s="31">
        <v>44742</v>
      </c>
      <c r="E40" s="37">
        <v>363.7</v>
      </c>
      <c r="F40" s="37">
        <v>359.51666666666665</v>
      </c>
      <c r="G40" s="38">
        <v>352.38333333333333</v>
      </c>
      <c r="H40" s="38">
        <v>341.06666666666666</v>
      </c>
      <c r="I40" s="38">
        <v>333.93333333333334</v>
      </c>
      <c r="J40" s="38">
        <v>370.83333333333331</v>
      </c>
      <c r="K40" s="38">
        <v>377.96666666666664</v>
      </c>
      <c r="L40" s="38">
        <v>389.2833333333333</v>
      </c>
      <c r="M40" s="28">
        <v>366.65</v>
      </c>
      <c r="N40" s="28">
        <v>348.2</v>
      </c>
      <c r="O40" s="39">
        <v>6920000</v>
      </c>
      <c r="P40" s="40">
        <v>-2.59009009009009E-2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44742</v>
      </c>
      <c r="E41" s="37">
        <v>281.95</v>
      </c>
      <c r="F41" s="37">
        <v>281.63333333333327</v>
      </c>
      <c r="G41" s="38">
        <v>276.11666666666656</v>
      </c>
      <c r="H41" s="38">
        <v>270.2833333333333</v>
      </c>
      <c r="I41" s="38">
        <v>264.76666666666659</v>
      </c>
      <c r="J41" s="38">
        <v>287.46666666666653</v>
      </c>
      <c r="K41" s="38">
        <v>292.98333333333329</v>
      </c>
      <c r="L41" s="38">
        <v>298.81666666666649</v>
      </c>
      <c r="M41" s="28">
        <v>287.14999999999998</v>
      </c>
      <c r="N41" s="28">
        <v>275.8</v>
      </c>
      <c r="O41" s="39">
        <v>35812800</v>
      </c>
      <c r="P41" s="40">
        <v>-6.1243748230631313E-2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44742</v>
      </c>
      <c r="E42" s="37">
        <v>96.3</v>
      </c>
      <c r="F42" s="37">
        <v>95.283333333333317</v>
      </c>
      <c r="G42" s="38">
        <v>92.96666666666664</v>
      </c>
      <c r="H42" s="38">
        <v>89.633333333333326</v>
      </c>
      <c r="I42" s="38">
        <v>87.316666666666649</v>
      </c>
      <c r="J42" s="38">
        <v>98.616666666666632</v>
      </c>
      <c r="K42" s="38">
        <v>100.93333333333332</v>
      </c>
      <c r="L42" s="38">
        <v>104.26666666666662</v>
      </c>
      <c r="M42" s="28">
        <v>97.6</v>
      </c>
      <c r="N42" s="28">
        <v>91.95</v>
      </c>
      <c r="O42" s="39">
        <v>111448350</v>
      </c>
      <c r="P42" s="40">
        <v>-3.0434118784670977E-2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44742</v>
      </c>
      <c r="E43" s="37">
        <v>1664</v>
      </c>
      <c r="F43" s="37">
        <v>1658.4166666666667</v>
      </c>
      <c r="G43" s="38">
        <v>1635.5333333333335</v>
      </c>
      <c r="H43" s="38">
        <v>1607.0666666666668</v>
      </c>
      <c r="I43" s="38">
        <v>1584.1833333333336</v>
      </c>
      <c r="J43" s="38">
        <v>1686.8833333333334</v>
      </c>
      <c r="K43" s="38">
        <v>1709.7666666666667</v>
      </c>
      <c r="L43" s="38">
        <v>1738.2333333333333</v>
      </c>
      <c r="M43" s="28">
        <v>1681.3</v>
      </c>
      <c r="N43" s="28">
        <v>1629.95</v>
      </c>
      <c r="O43" s="39">
        <v>1673925</v>
      </c>
      <c r="P43" s="40">
        <v>3.6967632027257238E-2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44742</v>
      </c>
      <c r="E44" s="37">
        <v>231.05</v>
      </c>
      <c r="F44" s="37">
        <v>230.71666666666667</v>
      </c>
      <c r="G44" s="38">
        <v>228.68333333333334</v>
      </c>
      <c r="H44" s="38">
        <v>226.31666666666666</v>
      </c>
      <c r="I44" s="38">
        <v>224.28333333333333</v>
      </c>
      <c r="J44" s="38">
        <v>233.08333333333334</v>
      </c>
      <c r="K44" s="38">
        <v>235.1166666666667</v>
      </c>
      <c r="L44" s="38">
        <v>237.48333333333335</v>
      </c>
      <c r="M44" s="28">
        <v>232.75</v>
      </c>
      <c r="N44" s="28">
        <v>228.35</v>
      </c>
      <c r="O44" s="39">
        <v>29377800</v>
      </c>
      <c r="P44" s="40">
        <v>-6.4259092661611622E-3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44742</v>
      </c>
      <c r="E45" s="37">
        <v>585.85</v>
      </c>
      <c r="F45" s="37">
        <v>584.88333333333333</v>
      </c>
      <c r="G45" s="38">
        <v>580.01666666666665</v>
      </c>
      <c r="H45" s="38">
        <v>574.18333333333328</v>
      </c>
      <c r="I45" s="38">
        <v>569.31666666666661</v>
      </c>
      <c r="J45" s="38">
        <v>590.7166666666667</v>
      </c>
      <c r="K45" s="38">
        <v>595.58333333333326</v>
      </c>
      <c r="L45" s="38">
        <v>601.41666666666674</v>
      </c>
      <c r="M45" s="28">
        <v>589.75</v>
      </c>
      <c r="N45" s="28">
        <v>579.04999999999995</v>
      </c>
      <c r="O45" s="39">
        <v>6149000</v>
      </c>
      <c r="P45" s="40">
        <v>4.6728971962616819E-3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44742</v>
      </c>
      <c r="E46" s="37">
        <v>646.9</v>
      </c>
      <c r="F46" s="37">
        <v>637.13333333333333</v>
      </c>
      <c r="G46" s="38">
        <v>624.16666666666663</v>
      </c>
      <c r="H46" s="38">
        <v>601.43333333333328</v>
      </c>
      <c r="I46" s="38">
        <v>588.46666666666658</v>
      </c>
      <c r="J46" s="38">
        <v>659.86666666666667</v>
      </c>
      <c r="K46" s="38">
        <v>672.83333333333337</v>
      </c>
      <c r="L46" s="38">
        <v>695.56666666666672</v>
      </c>
      <c r="M46" s="28">
        <v>650.1</v>
      </c>
      <c r="N46" s="28">
        <v>614.4</v>
      </c>
      <c r="O46" s="39">
        <v>7699750</v>
      </c>
      <c r="P46" s="40">
        <v>-4.8708920187793429E-2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44742</v>
      </c>
      <c r="E47" s="37">
        <v>654.4</v>
      </c>
      <c r="F47" s="37">
        <v>651.33333333333337</v>
      </c>
      <c r="G47" s="38">
        <v>644.7166666666667</v>
      </c>
      <c r="H47" s="38">
        <v>635.0333333333333</v>
      </c>
      <c r="I47" s="38">
        <v>628.41666666666663</v>
      </c>
      <c r="J47" s="38">
        <v>661.01666666666677</v>
      </c>
      <c r="K47" s="38">
        <v>667.63333333333333</v>
      </c>
      <c r="L47" s="38">
        <v>677.31666666666683</v>
      </c>
      <c r="M47" s="28">
        <v>657.95</v>
      </c>
      <c r="N47" s="28">
        <v>641.65</v>
      </c>
      <c r="O47" s="39">
        <v>57727700</v>
      </c>
      <c r="P47" s="40">
        <v>-8.4686301705148084E-3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44742</v>
      </c>
      <c r="E48" s="37">
        <v>44.85</v>
      </c>
      <c r="F48" s="37">
        <v>44.166666666666664</v>
      </c>
      <c r="G48" s="38">
        <v>43.283333333333331</v>
      </c>
      <c r="H48" s="38">
        <v>41.716666666666669</v>
      </c>
      <c r="I48" s="38">
        <v>40.833333333333336</v>
      </c>
      <c r="J48" s="38">
        <v>45.733333333333327</v>
      </c>
      <c r="K48" s="38">
        <v>46.616666666666667</v>
      </c>
      <c r="L48" s="38">
        <v>48.183333333333323</v>
      </c>
      <c r="M48" s="28">
        <v>45.05</v>
      </c>
      <c r="N48" s="28">
        <v>42.6</v>
      </c>
      <c r="O48" s="39">
        <v>103152000</v>
      </c>
      <c r="P48" s="40">
        <v>-1.2762536428499649E-2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44742</v>
      </c>
      <c r="E49" s="37">
        <v>324.89999999999998</v>
      </c>
      <c r="F49" s="37">
        <v>321.0333333333333</v>
      </c>
      <c r="G49" s="38">
        <v>315.16666666666663</v>
      </c>
      <c r="H49" s="38">
        <v>305.43333333333334</v>
      </c>
      <c r="I49" s="38">
        <v>299.56666666666666</v>
      </c>
      <c r="J49" s="38">
        <v>330.76666666666659</v>
      </c>
      <c r="K49" s="38">
        <v>336.63333333333327</v>
      </c>
      <c r="L49" s="38">
        <v>346.36666666666656</v>
      </c>
      <c r="M49" s="28">
        <v>326.89999999999998</v>
      </c>
      <c r="N49" s="28">
        <v>311.3</v>
      </c>
      <c r="O49" s="39">
        <v>14924700</v>
      </c>
      <c r="P49" s="40">
        <v>-1.5408320493066256E-4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44742</v>
      </c>
      <c r="E50" s="37">
        <v>13696.65</v>
      </c>
      <c r="F50" s="37">
        <v>13611.25</v>
      </c>
      <c r="G50" s="38">
        <v>13456.15</v>
      </c>
      <c r="H50" s="38">
        <v>13215.65</v>
      </c>
      <c r="I50" s="38">
        <v>13060.55</v>
      </c>
      <c r="J50" s="38">
        <v>13851.75</v>
      </c>
      <c r="K50" s="38">
        <v>14006.849999999999</v>
      </c>
      <c r="L50" s="38">
        <v>14247.35</v>
      </c>
      <c r="M50" s="28">
        <v>13766.35</v>
      </c>
      <c r="N50" s="28">
        <v>13370.75</v>
      </c>
      <c r="O50" s="39">
        <v>102950</v>
      </c>
      <c r="P50" s="40">
        <v>-1.3888888888888888E-2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44742</v>
      </c>
      <c r="E51" s="37">
        <v>302.05</v>
      </c>
      <c r="F51" s="37">
        <v>299.91666666666669</v>
      </c>
      <c r="G51" s="38">
        <v>296.38333333333338</v>
      </c>
      <c r="H51" s="38">
        <v>290.7166666666667</v>
      </c>
      <c r="I51" s="38">
        <v>287.18333333333339</v>
      </c>
      <c r="J51" s="38">
        <v>305.58333333333337</v>
      </c>
      <c r="K51" s="38">
        <v>309.11666666666667</v>
      </c>
      <c r="L51" s="38">
        <v>314.78333333333336</v>
      </c>
      <c r="M51" s="28">
        <v>303.45</v>
      </c>
      <c r="N51" s="28">
        <v>294.25</v>
      </c>
      <c r="O51" s="39">
        <v>16651800</v>
      </c>
      <c r="P51" s="40">
        <v>-5.2688172043010755E-3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44742</v>
      </c>
      <c r="E52" s="37">
        <v>3434.25</v>
      </c>
      <c r="F52" s="37">
        <v>3427.9166666666665</v>
      </c>
      <c r="G52" s="38">
        <v>3382.7833333333328</v>
      </c>
      <c r="H52" s="38">
        <v>3331.3166666666662</v>
      </c>
      <c r="I52" s="38">
        <v>3286.1833333333325</v>
      </c>
      <c r="J52" s="38">
        <v>3479.3833333333332</v>
      </c>
      <c r="K52" s="38">
        <v>3524.5166666666673</v>
      </c>
      <c r="L52" s="38">
        <v>3575.9833333333336</v>
      </c>
      <c r="M52" s="28">
        <v>3473.05</v>
      </c>
      <c r="N52" s="28">
        <v>3376.45</v>
      </c>
      <c r="O52" s="39">
        <v>1755600</v>
      </c>
      <c r="P52" s="40">
        <v>-1.9984369766662947E-2</v>
      </c>
    </row>
    <row r="53" spans="1:16" ht="12.75" customHeight="1">
      <c r="A53" s="28">
        <v>43</v>
      </c>
      <c r="B53" s="29" t="s">
        <v>86</v>
      </c>
      <c r="C53" s="30" t="s">
        <v>320</v>
      </c>
      <c r="D53" s="31">
        <v>44742</v>
      </c>
      <c r="E53" s="37">
        <v>336.6</v>
      </c>
      <c r="F53" s="37">
        <v>332.68333333333334</v>
      </c>
      <c r="G53" s="38">
        <v>327.36666666666667</v>
      </c>
      <c r="H53" s="38">
        <v>318.13333333333333</v>
      </c>
      <c r="I53" s="38">
        <v>312.81666666666666</v>
      </c>
      <c r="J53" s="38">
        <v>341.91666666666669</v>
      </c>
      <c r="K53" s="38">
        <v>347.23333333333341</v>
      </c>
      <c r="L53" s="38">
        <v>356.4666666666667</v>
      </c>
      <c r="M53" s="28">
        <v>338</v>
      </c>
      <c r="N53" s="28">
        <v>323.45</v>
      </c>
      <c r="O53" s="39">
        <v>3569800</v>
      </c>
      <c r="P53" s="40">
        <v>3.3107599699021821E-2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44742</v>
      </c>
      <c r="E54" s="37">
        <v>182.9</v>
      </c>
      <c r="F54" s="37">
        <v>181</v>
      </c>
      <c r="G54" s="38">
        <v>178.05</v>
      </c>
      <c r="H54" s="38">
        <v>173.20000000000002</v>
      </c>
      <c r="I54" s="38">
        <v>170.25000000000003</v>
      </c>
      <c r="J54" s="38">
        <v>185.85</v>
      </c>
      <c r="K54" s="38">
        <v>188.79999999999998</v>
      </c>
      <c r="L54" s="38">
        <v>193.64999999999998</v>
      </c>
      <c r="M54" s="28">
        <v>183.95</v>
      </c>
      <c r="N54" s="28">
        <v>176.15</v>
      </c>
      <c r="O54" s="39">
        <v>46118700</v>
      </c>
      <c r="P54" s="40">
        <v>-2.8660790446403184E-2</v>
      </c>
    </row>
    <row r="55" spans="1:16" ht="12.75" customHeight="1">
      <c r="A55" s="28">
        <v>45</v>
      </c>
      <c r="B55" s="29" t="s">
        <v>63</v>
      </c>
      <c r="C55" s="30" t="s">
        <v>327</v>
      </c>
      <c r="D55" s="31">
        <v>44742</v>
      </c>
      <c r="E55" s="37">
        <v>422.7</v>
      </c>
      <c r="F55" s="37">
        <v>422.93333333333334</v>
      </c>
      <c r="G55" s="38">
        <v>418.76666666666665</v>
      </c>
      <c r="H55" s="38">
        <v>414.83333333333331</v>
      </c>
      <c r="I55" s="38">
        <v>410.66666666666663</v>
      </c>
      <c r="J55" s="38">
        <v>426.86666666666667</v>
      </c>
      <c r="K55" s="38">
        <v>431.0333333333333</v>
      </c>
      <c r="L55" s="38">
        <v>434.9666666666667</v>
      </c>
      <c r="M55" s="28">
        <v>427.1</v>
      </c>
      <c r="N55" s="28">
        <v>419</v>
      </c>
      <c r="O55" s="39">
        <v>3508050</v>
      </c>
      <c r="P55" s="40">
        <v>5.3895723491505565E-2</v>
      </c>
    </row>
    <row r="56" spans="1:16" ht="12.75" customHeight="1">
      <c r="A56" s="28">
        <v>46</v>
      </c>
      <c r="B56" s="29" t="s">
        <v>44</v>
      </c>
      <c r="C56" s="30" t="s">
        <v>338</v>
      </c>
      <c r="D56" s="31">
        <v>44742</v>
      </c>
      <c r="E56" s="37">
        <v>293.5</v>
      </c>
      <c r="F56" s="37">
        <v>290.78333333333336</v>
      </c>
      <c r="G56" s="38">
        <v>285.9666666666667</v>
      </c>
      <c r="H56" s="38">
        <v>278.43333333333334</v>
      </c>
      <c r="I56" s="38">
        <v>273.61666666666667</v>
      </c>
      <c r="J56" s="38">
        <v>298.31666666666672</v>
      </c>
      <c r="K56" s="38">
        <v>303.13333333333344</v>
      </c>
      <c r="L56" s="38">
        <v>310.66666666666674</v>
      </c>
      <c r="M56" s="28">
        <v>295.60000000000002</v>
      </c>
      <c r="N56" s="28">
        <v>283.25</v>
      </c>
      <c r="O56" s="39">
        <v>3963000</v>
      </c>
      <c r="P56" s="40">
        <v>-1.8889308651303363E-3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44742</v>
      </c>
      <c r="E57" s="37">
        <v>627.29999999999995</v>
      </c>
      <c r="F57" s="37">
        <v>625.18333333333328</v>
      </c>
      <c r="G57" s="38">
        <v>617.36666666666656</v>
      </c>
      <c r="H57" s="38">
        <v>607.43333333333328</v>
      </c>
      <c r="I57" s="38">
        <v>599.61666666666656</v>
      </c>
      <c r="J57" s="38">
        <v>635.11666666666656</v>
      </c>
      <c r="K57" s="38">
        <v>642.93333333333339</v>
      </c>
      <c r="L57" s="38">
        <v>652.86666666666656</v>
      </c>
      <c r="M57" s="28">
        <v>633</v>
      </c>
      <c r="N57" s="28">
        <v>615.25</v>
      </c>
      <c r="O57" s="39">
        <v>9016250</v>
      </c>
      <c r="P57" s="40">
        <v>-1.6766630316248636E-2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44742</v>
      </c>
      <c r="E58" s="37">
        <v>939.1</v>
      </c>
      <c r="F58" s="37">
        <v>937.35</v>
      </c>
      <c r="G58" s="38">
        <v>929.95</v>
      </c>
      <c r="H58" s="38">
        <v>920.80000000000007</v>
      </c>
      <c r="I58" s="38">
        <v>913.40000000000009</v>
      </c>
      <c r="J58" s="38">
        <v>946.5</v>
      </c>
      <c r="K58" s="38">
        <v>953.89999999999986</v>
      </c>
      <c r="L58" s="38">
        <v>963.05</v>
      </c>
      <c r="M58" s="28">
        <v>944.75</v>
      </c>
      <c r="N58" s="28">
        <v>928.2</v>
      </c>
      <c r="O58" s="39">
        <v>8706100</v>
      </c>
      <c r="P58" s="40">
        <v>-4.3116265239369614E-3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44742</v>
      </c>
      <c r="E59" s="37">
        <v>184.85</v>
      </c>
      <c r="F59" s="37">
        <v>182.56666666666669</v>
      </c>
      <c r="G59" s="38">
        <v>179.38333333333338</v>
      </c>
      <c r="H59" s="38">
        <v>173.91666666666669</v>
      </c>
      <c r="I59" s="38">
        <v>170.73333333333338</v>
      </c>
      <c r="J59" s="38">
        <v>188.03333333333339</v>
      </c>
      <c r="K59" s="38">
        <v>191.21666666666673</v>
      </c>
      <c r="L59" s="38">
        <v>196.68333333333339</v>
      </c>
      <c r="M59" s="28">
        <v>185.75</v>
      </c>
      <c r="N59" s="28">
        <v>177.1</v>
      </c>
      <c r="O59" s="39">
        <v>34393800</v>
      </c>
      <c r="P59" s="40">
        <v>-4.8454566581454799E-2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44742</v>
      </c>
      <c r="E60" s="37">
        <v>3585.7</v>
      </c>
      <c r="F60" s="37">
        <v>3525.25</v>
      </c>
      <c r="G60" s="38">
        <v>3451.6</v>
      </c>
      <c r="H60" s="38">
        <v>3317.5</v>
      </c>
      <c r="I60" s="38">
        <v>3243.85</v>
      </c>
      <c r="J60" s="38">
        <v>3659.35</v>
      </c>
      <c r="K60" s="38">
        <v>3732.9999999999995</v>
      </c>
      <c r="L60" s="38">
        <v>3867.1</v>
      </c>
      <c r="M60" s="28">
        <v>3598.9</v>
      </c>
      <c r="N60" s="28">
        <v>3391.15</v>
      </c>
      <c r="O60" s="39">
        <v>536250</v>
      </c>
      <c r="P60" s="40">
        <v>-8.3019835841313269E-2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44742</v>
      </c>
      <c r="E61" s="37">
        <v>1502.85</v>
      </c>
      <c r="F61" s="37">
        <v>1498.6500000000003</v>
      </c>
      <c r="G61" s="38">
        <v>1487.3500000000006</v>
      </c>
      <c r="H61" s="38">
        <v>1471.8500000000004</v>
      </c>
      <c r="I61" s="38">
        <v>1460.5500000000006</v>
      </c>
      <c r="J61" s="38">
        <v>1514.1500000000005</v>
      </c>
      <c r="K61" s="38">
        <v>1525.4500000000003</v>
      </c>
      <c r="L61" s="38">
        <v>1540.9500000000005</v>
      </c>
      <c r="M61" s="28">
        <v>1509.95</v>
      </c>
      <c r="N61" s="28">
        <v>1483.15</v>
      </c>
      <c r="O61" s="39">
        <v>2673650</v>
      </c>
      <c r="P61" s="40">
        <v>2.2303857255313564E-3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44742</v>
      </c>
      <c r="E62" s="37">
        <v>626.4</v>
      </c>
      <c r="F62" s="37">
        <v>623.86666666666667</v>
      </c>
      <c r="G62" s="38">
        <v>616.98333333333335</v>
      </c>
      <c r="H62" s="38">
        <v>607.56666666666672</v>
      </c>
      <c r="I62" s="38">
        <v>600.68333333333339</v>
      </c>
      <c r="J62" s="38">
        <v>633.2833333333333</v>
      </c>
      <c r="K62" s="38">
        <v>640.16666666666674</v>
      </c>
      <c r="L62" s="38">
        <v>649.58333333333326</v>
      </c>
      <c r="M62" s="28">
        <v>630.75</v>
      </c>
      <c r="N62" s="28">
        <v>614.45000000000005</v>
      </c>
      <c r="O62" s="39">
        <v>6966200</v>
      </c>
      <c r="P62" s="40">
        <v>1.3029694907367013E-2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44742</v>
      </c>
      <c r="E63" s="37">
        <v>926.2</v>
      </c>
      <c r="F63" s="37">
        <v>921.4</v>
      </c>
      <c r="G63" s="38">
        <v>905.8</v>
      </c>
      <c r="H63" s="38">
        <v>885.4</v>
      </c>
      <c r="I63" s="38">
        <v>869.8</v>
      </c>
      <c r="J63" s="38">
        <v>941.8</v>
      </c>
      <c r="K63" s="38">
        <v>957.40000000000009</v>
      </c>
      <c r="L63" s="38">
        <v>977.8</v>
      </c>
      <c r="M63" s="28">
        <v>937</v>
      </c>
      <c r="N63" s="28">
        <v>901</v>
      </c>
      <c r="O63" s="39">
        <v>2033800</v>
      </c>
      <c r="P63" s="40">
        <v>-1.9701881017508766E-2</v>
      </c>
    </row>
    <row r="64" spans="1:16" ht="12.75" customHeight="1">
      <c r="A64" s="28">
        <v>54</v>
      </c>
      <c r="B64" s="29" t="s">
        <v>70</v>
      </c>
      <c r="C64" s="30" t="s">
        <v>249</v>
      </c>
      <c r="D64" s="31">
        <v>44742</v>
      </c>
      <c r="E64" s="37">
        <v>325.7</v>
      </c>
      <c r="F64" s="37">
        <v>327.86666666666662</v>
      </c>
      <c r="G64" s="38">
        <v>319.83333333333326</v>
      </c>
      <c r="H64" s="38">
        <v>313.96666666666664</v>
      </c>
      <c r="I64" s="38">
        <v>305.93333333333328</v>
      </c>
      <c r="J64" s="38">
        <v>333.73333333333323</v>
      </c>
      <c r="K64" s="38">
        <v>341.76666666666665</v>
      </c>
      <c r="L64" s="38">
        <v>347.63333333333321</v>
      </c>
      <c r="M64" s="28">
        <v>335.9</v>
      </c>
      <c r="N64" s="28">
        <v>322</v>
      </c>
      <c r="O64" s="39">
        <v>3063500</v>
      </c>
      <c r="P64" s="40">
        <v>-3.3047156113881697E-2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44742</v>
      </c>
      <c r="E65" s="37">
        <v>125.1</v>
      </c>
      <c r="F65" s="37">
        <v>125.18333333333334</v>
      </c>
      <c r="G65" s="38">
        <v>123.86666666666667</v>
      </c>
      <c r="H65" s="38">
        <v>122.63333333333334</v>
      </c>
      <c r="I65" s="38">
        <v>121.31666666666668</v>
      </c>
      <c r="J65" s="38">
        <v>126.41666666666667</v>
      </c>
      <c r="K65" s="38">
        <v>127.73333333333333</v>
      </c>
      <c r="L65" s="38">
        <v>128.96666666666667</v>
      </c>
      <c r="M65" s="28">
        <v>126.5</v>
      </c>
      <c r="N65" s="28">
        <v>123.95</v>
      </c>
      <c r="O65" s="39">
        <v>12207200</v>
      </c>
      <c r="P65" s="40">
        <v>3.689861375373743E-2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44742</v>
      </c>
      <c r="E66" s="37">
        <v>964.4</v>
      </c>
      <c r="F66" s="37">
        <v>963.83333333333337</v>
      </c>
      <c r="G66" s="38">
        <v>958.76666666666677</v>
      </c>
      <c r="H66" s="38">
        <v>953.13333333333344</v>
      </c>
      <c r="I66" s="38">
        <v>948.06666666666683</v>
      </c>
      <c r="J66" s="38">
        <v>969.4666666666667</v>
      </c>
      <c r="K66" s="38">
        <v>974.5333333333333</v>
      </c>
      <c r="L66" s="38">
        <v>980.16666666666663</v>
      </c>
      <c r="M66" s="28">
        <v>968.9</v>
      </c>
      <c r="N66" s="28">
        <v>958.2</v>
      </c>
      <c r="O66" s="39">
        <v>1486200</v>
      </c>
      <c r="P66" s="40">
        <v>3.3375052148518984E-2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44742</v>
      </c>
      <c r="E67" s="37">
        <v>506.35</v>
      </c>
      <c r="F67" s="37">
        <v>505.13333333333338</v>
      </c>
      <c r="G67" s="38">
        <v>500.26666666666677</v>
      </c>
      <c r="H67" s="38">
        <v>494.18333333333339</v>
      </c>
      <c r="I67" s="38">
        <v>489.31666666666678</v>
      </c>
      <c r="J67" s="38">
        <v>511.21666666666675</v>
      </c>
      <c r="K67" s="38">
        <v>516.08333333333348</v>
      </c>
      <c r="L67" s="38">
        <v>522.16666666666674</v>
      </c>
      <c r="M67" s="28">
        <v>510</v>
      </c>
      <c r="N67" s="28">
        <v>499.05</v>
      </c>
      <c r="O67" s="39">
        <v>13073750</v>
      </c>
      <c r="P67" s="40">
        <v>-1.339496273936421E-2</v>
      </c>
    </row>
    <row r="68" spans="1:16" ht="12.75" customHeight="1">
      <c r="A68" s="28">
        <v>58</v>
      </c>
      <c r="B68" s="29" t="s">
        <v>42</v>
      </c>
      <c r="C68" s="30" t="s">
        <v>250</v>
      </c>
      <c r="D68" s="31">
        <v>44742</v>
      </c>
      <c r="E68" s="37">
        <v>1255.75</v>
      </c>
      <c r="F68" s="37">
        <v>1264.25</v>
      </c>
      <c r="G68" s="38">
        <v>1238.5</v>
      </c>
      <c r="H68" s="38">
        <v>1221.25</v>
      </c>
      <c r="I68" s="38">
        <v>1195.5</v>
      </c>
      <c r="J68" s="38">
        <v>1281.5</v>
      </c>
      <c r="K68" s="38">
        <v>1307.25</v>
      </c>
      <c r="L68" s="38">
        <v>1324.5</v>
      </c>
      <c r="M68" s="28">
        <v>1290</v>
      </c>
      <c r="N68" s="28">
        <v>1247</v>
      </c>
      <c r="O68" s="39">
        <v>1269500</v>
      </c>
      <c r="P68" s="40">
        <v>-1.9312475859405175E-2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44742</v>
      </c>
      <c r="E69" s="37">
        <v>1785.45</v>
      </c>
      <c r="F69" s="37">
        <v>1789.7166666666665</v>
      </c>
      <c r="G69" s="38">
        <v>1759.6833333333329</v>
      </c>
      <c r="H69" s="38">
        <v>1733.9166666666665</v>
      </c>
      <c r="I69" s="38">
        <v>1703.883333333333</v>
      </c>
      <c r="J69" s="38">
        <v>1815.4833333333329</v>
      </c>
      <c r="K69" s="38">
        <v>1845.5166666666662</v>
      </c>
      <c r="L69" s="38">
        <v>1871.2833333333328</v>
      </c>
      <c r="M69" s="28">
        <v>1819.75</v>
      </c>
      <c r="N69" s="28">
        <v>1763.95</v>
      </c>
      <c r="O69" s="39">
        <v>1481250</v>
      </c>
      <c r="P69" s="40">
        <v>-5.0785004806151876E-2</v>
      </c>
    </row>
    <row r="70" spans="1:16" ht="12.75" customHeight="1">
      <c r="A70" s="28">
        <v>60</v>
      </c>
      <c r="B70" s="29" t="s">
        <v>44</v>
      </c>
      <c r="C70" s="30" t="s">
        <v>346</v>
      </c>
      <c r="D70" s="31">
        <v>44742</v>
      </c>
      <c r="E70" s="37">
        <v>179.45</v>
      </c>
      <c r="F70" s="37">
        <v>178.83333333333334</v>
      </c>
      <c r="G70" s="38">
        <v>174.11666666666667</v>
      </c>
      <c r="H70" s="38">
        <v>168.78333333333333</v>
      </c>
      <c r="I70" s="38">
        <v>164.06666666666666</v>
      </c>
      <c r="J70" s="38">
        <v>184.16666666666669</v>
      </c>
      <c r="K70" s="38">
        <v>188.88333333333333</v>
      </c>
      <c r="L70" s="38">
        <v>194.2166666666667</v>
      </c>
      <c r="M70" s="28">
        <v>183.55</v>
      </c>
      <c r="N70" s="28">
        <v>173.5</v>
      </c>
      <c r="O70" s="39">
        <v>15672200</v>
      </c>
      <c r="P70" s="40">
        <v>7.6461295418641384E-2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44742</v>
      </c>
      <c r="E71" s="37">
        <v>3600.05</v>
      </c>
      <c r="F71" s="37">
        <v>3584.5166666666664</v>
      </c>
      <c r="G71" s="38">
        <v>3554.0333333333328</v>
      </c>
      <c r="H71" s="38">
        <v>3508.0166666666664</v>
      </c>
      <c r="I71" s="38">
        <v>3477.5333333333328</v>
      </c>
      <c r="J71" s="38">
        <v>3630.5333333333328</v>
      </c>
      <c r="K71" s="38">
        <v>3661.0166666666664</v>
      </c>
      <c r="L71" s="38">
        <v>3707.0333333333328</v>
      </c>
      <c r="M71" s="28">
        <v>3615</v>
      </c>
      <c r="N71" s="28">
        <v>3538.5</v>
      </c>
      <c r="O71" s="39">
        <v>2976150</v>
      </c>
      <c r="P71" s="40">
        <v>-1.6132498057819137E-2</v>
      </c>
    </row>
    <row r="72" spans="1:16" ht="12.75" customHeight="1">
      <c r="A72" s="28">
        <v>62</v>
      </c>
      <c r="B72" s="29" t="s">
        <v>44</v>
      </c>
      <c r="C72" s="30" t="s">
        <v>252</v>
      </c>
      <c r="D72" s="31">
        <v>44742</v>
      </c>
      <c r="E72" s="37">
        <v>3459.5</v>
      </c>
      <c r="F72" s="37">
        <v>3427.0666666666671</v>
      </c>
      <c r="G72" s="38">
        <v>3376.1333333333341</v>
      </c>
      <c r="H72" s="38">
        <v>3292.7666666666669</v>
      </c>
      <c r="I72" s="38">
        <v>3241.8333333333339</v>
      </c>
      <c r="J72" s="38">
        <v>3510.4333333333343</v>
      </c>
      <c r="K72" s="38">
        <v>3561.3666666666677</v>
      </c>
      <c r="L72" s="38">
        <v>3644.7333333333345</v>
      </c>
      <c r="M72" s="28">
        <v>3478</v>
      </c>
      <c r="N72" s="28">
        <v>3343.7</v>
      </c>
      <c r="O72" s="39">
        <v>749375</v>
      </c>
      <c r="P72" s="40">
        <v>1.7826825127334467E-2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44742</v>
      </c>
      <c r="E73" s="37">
        <v>315.5</v>
      </c>
      <c r="F73" s="37">
        <v>311.39999999999998</v>
      </c>
      <c r="G73" s="38">
        <v>305.74999999999994</v>
      </c>
      <c r="H73" s="38">
        <v>295.99999999999994</v>
      </c>
      <c r="I73" s="38">
        <v>290.34999999999991</v>
      </c>
      <c r="J73" s="38">
        <v>321.14999999999998</v>
      </c>
      <c r="K73" s="38">
        <v>326.80000000000007</v>
      </c>
      <c r="L73" s="38">
        <v>336.55</v>
      </c>
      <c r="M73" s="28">
        <v>317.05</v>
      </c>
      <c r="N73" s="28">
        <v>301.64999999999998</v>
      </c>
      <c r="O73" s="39">
        <v>45825450</v>
      </c>
      <c r="P73" s="40">
        <v>7.6554676728829551E-3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44742</v>
      </c>
      <c r="E74" s="37">
        <v>4263.1499999999996</v>
      </c>
      <c r="F74" s="37">
        <v>4239.4000000000005</v>
      </c>
      <c r="G74" s="38">
        <v>4193.8000000000011</v>
      </c>
      <c r="H74" s="38">
        <v>4124.4500000000007</v>
      </c>
      <c r="I74" s="38">
        <v>4078.8500000000013</v>
      </c>
      <c r="J74" s="38">
        <v>4308.7500000000009</v>
      </c>
      <c r="K74" s="38">
        <v>4354.3500000000013</v>
      </c>
      <c r="L74" s="38">
        <v>4423.7000000000007</v>
      </c>
      <c r="M74" s="28">
        <v>4285</v>
      </c>
      <c r="N74" s="28">
        <v>4170.05</v>
      </c>
      <c r="O74" s="39">
        <v>1793875</v>
      </c>
      <c r="P74" s="40">
        <v>-2.0075110959371801E-2</v>
      </c>
    </row>
    <row r="75" spans="1:16" ht="12.75" customHeight="1">
      <c r="A75" s="28">
        <v>65</v>
      </c>
      <c r="B75" s="29" t="s">
        <v>49</v>
      </c>
      <c r="C75" s="281" t="s">
        <v>99</v>
      </c>
      <c r="D75" s="31">
        <v>44742</v>
      </c>
      <c r="E75" s="37">
        <v>2702</v>
      </c>
      <c r="F75" s="37">
        <v>2739.3666666666668</v>
      </c>
      <c r="G75" s="38">
        <v>2596.1833333333334</v>
      </c>
      <c r="H75" s="38">
        <v>2490.3666666666668</v>
      </c>
      <c r="I75" s="38">
        <v>2347.1833333333334</v>
      </c>
      <c r="J75" s="38">
        <v>2845.1833333333334</v>
      </c>
      <c r="K75" s="38">
        <v>2988.3666666666668</v>
      </c>
      <c r="L75" s="38">
        <v>3094.1833333333334</v>
      </c>
      <c r="M75" s="28">
        <v>2882.55</v>
      </c>
      <c r="N75" s="28">
        <v>2633.55</v>
      </c>
      <c r="O75" s="39">
        <v>3175550</v>
      </c>
      <c r="P75" s="40">
        <v>-2.7337049742710121E-2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44742</v>
      </c>
      <c r="E76" s="37">
        <v>1507.7</v>
      </c>
      <c r="F76" s="37">
        <v>1497.1500000000003</v>
      </c>
      <c r="G76" s="38">
        <v>1482.4000000000005</v>
      </c>
      <c r="H76" s="38">
        <v>1457.1000000000001</v>
      </c>
      <c r="I76" s="38">
        <v>1442.3500000000004</v>
      </c>
      <c r="J76" s="38">
        <v>1522.4500000000007</v>
      </c>
      <c r="K76" s="38">
        <v>1537.2000000000003</v>
      </c>
      <c r="L76" s="38">
        <v>1562.5000000000009</v>
      </c>
      <c r="M76" s="28">
        <v>1511.9</v>
      </c>
      <c r="N76" s="28">
        <v>1471.85</v>
      </c>
      <c r="O76" s="39">
        <v>2427700</v>
      </c>
      <c r="P76" s="40">
        <v>-1.1422172452407614E-2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44742</v>
      </c>
      <c r="E77" s="37">
        <v>136.75</v>
      </c>
      <c r="F77" s="37">
        <v>135.36666666666667</v>
      </c>
      <c r="G77" s="38">
        <v>133.53333333333336</v>
      </c>
      <c r="H77" s="38">
        <v>130.31666666666669</v>
      </c>
      <c r="I77" s="38">
        <v>128.48333333333338</v>
      </c>
      <c r="J77" s="38">
        <v>138.58333333333334</v>
      </c>
      <c r="K77" s="38">
        <v>140.41666666666666</v>
      </c>
      <c r="L77" s="38">
        <v>143.63333333333333</v>
      </c>
      <c r="M77" s="28">
        <v>137.19999999999999</v>
      </c>
      <c r="N77" s="28">
        <v>132.15</v>
      </c>
      <c r="O77" s="39">
        <v>21423600</v>
      </c>
      <c r="P77" s="40">
        <v>3.4956521739130435E-2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44742</v>
      </c>
      <c r="E78" s="37">
        <v>88.05</v>
      </c>
      <c r="F78" s="37">
        <v>87.233333333333334</v>
      </c>
      <c r="G78" s="38">
        <v>85.866666666666674</v>
      </c>
      <c r="H78" s="38">
        <v>83.683333333333337</v>
      </c>
      <c r="I78" s="38">
        <v>82.316666666666677</v>
      </c>
      <c r="J78" s="38">
        <v>89.416666666666671</v>
      </c>
      <c r="K78" s="38">
        <v>90.783333333333317</v>
      </c>
      <c r="L78" s="38">
        <v>92.966666666666669</v>
      </c>
      <c r="M78" s="28">
        <v>88.6</v>
      </c>
      <c r="N78" s="28">
        <v>85.05</v>
      </c>
      <c r="O78" s="39">
        <v>78820000</v>
      </c>
      <c r="P78" s="40">
        <v>-7.179745559894193E-3</v>
      </c>
    </row>
    <row r="79" spans="1:16" ht="12.75" customHeight="1">
      <c r="A79" s="28">
        <v>69</v>
      </c>
      <c r="B79" s="29" t="s">
        <v>86</v>
      </c>
      <c r="C79" s="30" t="s">
        <v>361</v>
      </c>
      <c r="D79" s="31">
        <v>44742</v>
      </c>
      <c r="E79" s="37">
        <v>98.8</v>
      </c>
      <c r="F79" s="37">
        <v>97.633333333333326</v>
      </c>
      <c r="G79" s="38">
        <v>95.916666666666657</v>
      </c>
      <c r="H79" s="38">
        <v>93.033333333333331</v>
      </c>
      <c r="I79" s="38">
        <v>91.316666666666663</v>
      </c>
      <c r="J79" s="38">
        <v>100.51666666666665</v>
      </c>
      <c r="K79" s="38">
        <v>102.23333333333332</v>
      </c>
      <c r="L79" s="38">
        <v>105.11666666666665</v>
      </c>
      <c r="M79" s="28">
        <v>99.35</v>
      </c>
      <c r="N79" s="28">
        <v>94.75</v>
      </c>
      <c r="O79" s="39">
        <v>11551800</v>
      </c>
      <c r="P79" s="40">
        <v>1.1612021857923498E-2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44742</v>
      </c>
      <c r="E80" s="37">
        <v>136.75</v>
      </c>
      <c r="F80" s="37">
        <v>135.04999999999998</v>
      </c>
      <c r="G80" s="38">
        <v>132.69999999999996</v>
      </c>
      <c r="H80" s="38">
        <v>128.64999999999998</v>
      </c>
      <c r="I80" s="38">
        <v>126.29999999999995</v>
      </c>
      <c r="J80" s="38">
        <v>139.09999999999997</v>
      </c>
      <c r="K80" s="38">
        <v>141.44999999999999</v>
      </c>
      <c r="L80" s="38">
        <v>145.49999999999997</v>
      </c>
      <c r="M80" s="28">
        <v>137.4</v>
      </c>
      <c r="N80" s="28">
        <v>131</v>
      </c>
      <c r="O80" s="39">
        <v>29774100</v>
      </c>
      <c r="P80" s="40">
        <v>-1.6918429003021148E-2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44742</v>
      </c>
      <c r="E81" s="37">
        <v>373.2</v>
      </c>
      <c r="F81" s="37">
        <v>367.18333333333339</v>
      </c>
      <c r="G81" s="38">
        <v>360.11666666666679</v>
      </c>
      <c r="H81" s="38">
        <v>347.03333333333342</v>
      </c>
      <c r="I81" s="38">
        <v>339.96666666666681</v>
      </c>
      <c r="J81" s="38">
        <v>380.26666666666677</v>
      </c>
      <c r="K81" s="38">
        <v>387.33333333333337</v>
      </c>
      <c r="L81" s="38">
        <v>400.41666666666674</v>
      </c>
      <c r="M81" s="28">
        <v>374.25</v>
      </c>
      <c r="N81" s="28">
        <v>354.1</v>
      </c>
      <c r="O81" s="39">
        <v>6414700</v>
      </c>
      <c r="P81" s="40">
        <v>-4.6395431834403995E-3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44742</v>
      </c>
      <c r="E82" s="37">
        <v>34.799999999999997</v>
      </c>
      <c r="F82" s="37">
        <v>34.549999999999997</v>
      </c>
      <c r="G82" s="38">
        <v>33.799999999999997</v>
      </c>
      <c r="H82" s="38">
        <v>32.799999999999997</v>
      </c>
      <c r="I82" s="38">
        <v>32.049999999999997</v>
      </c>
      <c r="J82" s="38">
        <v>35.549999999999997</v>
      </c>
      <c r="K82" s="38">
        <v>36.299999999999997</v>
      </c>
      <c r="L82" s="38">
        <v>37.299999999999997</v>
      </c>
      <c r="M82" s="28">
        <v>35.299999999999997</v>
      </c>
      <c r="N82" s="28">
        <v>33.549999999999997</v>
      </c>
      <c r="O82" s="39">
        <v>124357500</v>
      </c>
      <c r="P82" s="40">
        <v>1.1159897548481523E-2</v>
      </c>
    </row>
    <row r="83" spans="1:16" ht="12.75" customHeight="1">
      <c r="A83" s="28">
        <v>73</v>
      </c>
      <c r="B83" s="29" t="s">
        <v>44</v>
      </c>
      <c r="C83" s="30" t="s">
        <v>378</v>
      </c>
      <c r="D83" s="31">
        <v>44742</v>
      </c>
      <c r="E83" s="37">
        <v>588.20000000000005</v>
      </c>
      <c r="F83" s="37">
        <v>576.36666666666667</v>
      </c>
      <c r="G83" s="38">
        <v>559.98333333333335</v>
      </c>
      <c r="H83" s="38">
        <v>531.76666666666665</v>
      </c>
      <c r="I83" s="38">
        <v>515.38333333333333</v>
      </c>
      <c r="J83" s="38">
        <v>604.58333333333337</v>
      </c>
      <c r="K83" s="38">
        <v>620.96666666666681</v>
      </c>
      <c r="L83" s="38">
        <v>649.18333333333339</v>
      </c>
      <c r="M83" s="28">
        <v>592.75</v>
      </c>
      <c r="N83" s="28">
        <v>548.15</v>
      </c>
      <c r="O83" s="39">
        <v>3066700</v>
      </c>
      <c r="P83" s="40">
        <v>-7.5989032510771645E-2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44742</v>
      </c>
      <c r="E84" s="37">
        <v>763.7</v>
      </c>
      <c r="F84" s="37">
        <v>762.94999999999993</v>
      </c>
      <c r="G84" s="38">
        <v>746.99999999999989</v>
      </c>
      <c r="H84" s="38">
        <v>730.3</v>
      </c>
      <c r="I84" s="38">
        <v>714.34999999999991</v>
      </c>
      <c r="J84" s="38">
        <v>779.64999999999986</v>
      </c>
      <c r="K84" s="38">
        <v>795.59999999999991</v>
      </c>
      <c r="L84" s="38">
        <v>812.29999999999984</v>
      </c>
      <c r="M84" s="28">
        <v>778.9</v>
      </c>
      <c r="N84" s="28">
        <v>746.25</v>
      </c>
      <c r="O84" s="39">
        <v>8111000</v>
      </c>
      <c r="P84" s="40">
        <v>5.0783780282420005E-2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44742</v>
      </c>
      <c r="E85" s="37">
        <v>1210.25</v>
      </c>
      <c r="F85" s="37">
        <v>1193.9833333333333</v>
      </c>
      <c r="G85" s="38">
        <v>1173.5666666666666</v>
      </c>
      <c r="H85" s="38">
        <v>1136.8833333333332</v>
      </c>
      <c r="I85" s="38">
        <v>1116.4666666666665</v>
      </c>
      <c r="J85" s="38">
        <v>1230.6666666666667</v>
      </c>
      <c r="K85" s="38">
        <v>1251.0833333333333</v>
      </c>
      <c r="L85" s="38">
        <v>1287.7666666666669</v>
      </c>
      <c r="M85" s="28">
        <v>1214.4000000000001</v>
      </c>
      <c r="N85" s="28">
        <v>1157.3</v>
      </c>
      <c r="O85" s="39">
        <v>4621825</v>
      </c>
      <c r="P85" s="40">
        <v>1.130706869577585E-2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44742</v>
      </c>
      <c r="E86" s="37">
        <v>246.7</v>
      </c>
      <c r="F86" s="37">
        <v>243.9</v>
      </c>
      <c r="G86" s="38">
        <v>238.8</v>
      </c>
      <c r="H86" s="38">
        <v>230.9</v>
      </c>
      <c r="I86" s="38">
        <v>225.8</v>
      </c>
      <c r="J86" s="38">
        <v>251.8</v>
      </c>
      <c r="K86" s="38">
        <v>256.89999999999998</v>
      </c>
      <c r="L86" s="38">
        <v>264.8</v>
      </c>
      <c r="M86" s="28">
        <v>249</v>
      </c>
      <c r="N86" s="28">
        <v>236</v>
      </c>
      <c r="O86" s="39">
        <v>8553700</v>
      </c>
      <c r="P86" s="40">
        <v>2.6688351827735001E-2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44742</v>
      </c>
      <c r="E87" s="37">
        <v>1336.2</v>
      </c>
      <c r="F87" s="37">
        <v>1333.5</v>
      </c>
      <c r="G87" s="38">
        <v>1322.3</v>
      </c>
      <c r="H87" s="38">
        <v>1308.3999999999999</v>
      </c>
      <c r="I87" s="38">
        <v>1297.1999999999998</v>
      </c>
      <c r="J87" s="38">
        <v>1347.4</v>
      </c>
      <c r="K87" s="38">
        <v>1358.6</v>
      </c>
      <c r="L87" s="38">
        <v>1372.5000000000002</v>
      </c>
      <c r="M87" s="28">
        <v>1344.7</v>
      </c>
      <c r="N87" s="28">
        <v>1319.6</v>
      </c>
      <c r="O87" s="39">
        <v>13654825</v>
      </c>
      <c r="P87" s="40">
        <v>-1.2571703362758905E-2</v>
      </c>
    </row>
    <row r="88" spans="1:16" ht="12.75" customHeight="1">
      <c r="A88" s="28">
        <v>78</v>
      </c>
      <c r="B88" s="29" t="s">
        <v>79</v>
      </c>
      <c r="C88" s="30" t="s">
        <v>259</v>
      </c>
      <c r="D88" s="31">
        <v>44742</v>
      </c>
      <c r="E88" s="37">
        <v>219.15</v>
      </c>
      <c r="F88" s="37">
        <v>218.03333333333333</v>
      </c>
      <c r="G88" s="38">
        <v>215.51666666666665</v>
      </c>
      <c r="H88" s="38">
        <v>211.88333333333333</v>
      </c>
      <c r="I88" s="38">
        <v>209.36666666666665</v>
      </c>
      <c r="J88" s="38">
        <v>221.66666666666666</v>
      </c>
      <c r="K88" s="38">
        <v>224.18333333333337</v>
      </c>
      <c r="L88" s="38">
        <v>227.81666666666666</v>
      </c>
      <c r="M88" s="28">
        <v>220.55</v>
      </c>
      <c r="N88" s="28">
        <v>214.4</v>
      </c>
      <c r="O88" s="39">
        <v>2808700</v>
      </c>
      <c r="P88" s="40">
        <v>5.1893207358098921E-3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44742</v>
      </c>
      <c r="E89" s="37">
        <v>421.9</v>
      </c>
      <c r="F89" s="37">
        <v>422.2833333333333</v>
      </c>
      <c r="G89" s="38">
        <v>417.76666666666659</v>
      </c>
      <c r="H89" s="38">
        <v>413.63333333333327</v>
      </c>
      <c r="I89" s="38">
        <v>409.11666666666656</v>
      </c>
      <c r="J89" s="38">
        <v>426.41666666666663</v>
      </c>
      <c r="K89" s="38">
        <v>430.93333333333328</v>
      </c>
      <c r="L89" s="38">
        <v>435.06666666666666</v>
      </c>
      <c r="M89" s="28">
        <v>426.8</v>
      </c>
      <c r="N89" s="28">
        <v>418.15</v>
      </c>
      <c r="O89" s="39">
        <v>4917500</v>
      </c>
      <c r="P89" s="40">
        <v>2.2349272349272351E-2</v>
      </c>
    </row>
    <row r="90" spans="1:16" ht="12.75" customHeight="1">
      <c r="A90" s="28">
        <v>80</v>
      </c>
      <c r="B90" s="29" t="s">
        <v>44</v>
      </c>
      <c r="C90" s="30" t="s">
        <v>260</v>
      </c>
      <c r="D90" s="31">
        <v>44742</v>
      </c>
      <c r="E90" s="37">
        <v>1779.35</v>
      </c>
      <c r="F90" s="37">
        <v>1756.55</v>
      </c>
      <c r="G90" s="38">
        <v>1728.8</v>
      </c>
      <c r="H90" s="38">
        <v>1678.25</v>
      </c>
      <c r="I90" s="38">
        <v>1650.5</v>
      </c>
      <c r="J90" s="38">
        <v>1807.1</v>
      </c>
      <c r="K90" s="38">
        <v>1834.85</v>
      </c>
      <c r="L90" s="38">
        <v>1885.3999999999999</v>
      </c>
      <c r="M90" s="28">
        <v>1784.3</v>
      </c>
      <c r="N90" s="28">
        <v>1706</v>
      </c>
      <c r="O90" s="39">
        <v>2091425</v>
      </c>
      <c r="P90" s="40">
        <v>-4.7175935944600733E-2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44742</v>
      </c>
      <c r="E91" s="37">
        <v>1106.0999999999999</v>
      </c>
      <c r="F91" s="37">
        <v>1096.05</v>
      </c>
      <c r="G91" s="38">
        <v>1081.6999999999998</v>
      </c>
      <c r="H91" s="38">
        <v>1057.3</v>
      </c>
      <c r="I91" s="38">
        <v>1042.9499999999998</v>
      </c>
      <c r="J91" s="38">
        <v>1120.4499999999998</v>
      </c>
      <c r="K91" s="38">
        <v>1134.7999999999997</v>
      </c>
      <c r="L91" s="38">
        <v>1159.1999999999998</v>
      </c>
      <c r="M91" s="28">
        <v>1110.4000000000001</v>
      </c>
      <c r="N91" s="28">
        <v>1071.6500000000001</v>
      </c>
      <c r="O91" s="39">
        <v>5622000</v>
      </c>
      <c r="P91" s="40">
        <v>3.8389429515221854E-3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44742</v>
      </c>
      <c r="E92" s="37">
        <v>986.65</v>
      </c>
      <c r="F92" s="37">
        <v>984.01666666666677</v>
      </c>
      <c r="G92" s="38">
        <v>967.63333333333355</v>
      </c>
      <c r="H92" s="38">
        <v>948.61666666666679</v>
      </c>
      <c r="I92" s="38">
        <v>932.23333333333358</v>
      </c>
      <c r="J92" s="38">
        <v>1003.0333333333335</v>
      </c>
      <c r="K92" s="38">
        <v>1019.4166666666667</v>
      </c>
      <c r="L92" s="38">
        <v>1038.4333333333334</v>
      </c>
      <c r="M92" s="28">
        <v>1000.4</v>
      </c>
      <c r="N92" s="28">
        <v>965</v>
      </c>
      <c r="O92" s="39">
        <v>21840000</v>
      </c>
      <c r="P92" s="40">
        <v>-6.7490131160066217E-3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44742</v>
      </c>
      <c r="E93" s="37">
        <v>2173.9499999999998</v>
      </c>
      <c r="F93" s="37">
        <v>2167.9166666666665</v>
      </c>
      <c r="G93" s="38">
        <v>2144.2833333333328</v>
      </c>
      <c r="H93" s="38">
        <v>2114.6166666666663</v>
      </c>
      <c r="I93" s="38">
        <v>2090.9833333333327</v>
      </c>
      <c r="J93" s="38">
        <v>2197.583333333333</v>
      </c>
      <c r="K93" s="38">
        <v>2221.2166666666672</v>
      </c>
      <c r="L93" s="38">
        <v>2250.8833333333332</v>
      </c>
      <c r="M93" s="28">
        <v>2191.5500000000002</v>
      </c>
      <c r="N93" s="28">
        <v>2138.25</v>
      </c>
      <c r="O93" s="39">
        <v>24046800</v>
      </c>
      <c r="P93" s="40">
        <v>-1.6780334625386389E-2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44742</v>
      </c>
      <c r="E94" s="37">
        <v>1856.85</v>
      </c>
      <c r="F94" s="37">
        <v>1837.2833333333335</v>
      </c>
      <c r="G94" s="38">
        <v>1809.7166666666672</v>
      </c>
      <c r="H94" s="38">
        <v>1762.5833333333337</v>
      </c>
      <c r="I94" s="38">
        <v>1735.0166666666673</v>
      </c>
      <c r="J94" s="38">
        <v>1884.416666666667</v>
      </c>
      <c r="K94" s="38">
        <v>1911.9833333333331</v>
      </c>
      <c r="L94" s="38">
        <v>1959.1166666666668</v>
      </c>
      <c r="M94" s="28">
        <v>1864.85</v>
      </c>
      <c r="N94" s="28">
        <v>1790.15</v>
      </c>
      <c r="O94" s="39">
        <v>3773700</v>
      </c>
      <c r="P94" s="40">
        <v>-3.1689418043723702E-2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44742</v>
      </c>
      <c r="E95" s="37">
        <v>1337.65</v>
      </c>
      <c r="F95" s="37">
        <v>1338.45</v>
      </c>
      <c r="G95" s="38">
        <v>1322.9</v>
      </c>
      <c r="H95" s="38">
        <v>1308.1500000000001</v>
      </c>
      <c r="I95" s="38">
        <v>1292.6000000000001</v>
      </c>
      <c r="J95" s="38">
        <v>1353.2</v>
      </c>
      <c r="K95" s="38">
        <v>1368.7499999999998</v>
      </c>
      <c r="L95" s="38">
        <v>1383.5</v>
      </c>
      <c r="M95" s="28">
        <v>1354</v>
      </c>
      <c r="N95" s="28">
        <v>1323.7</v>
      </c>
      <c r="O95" s="39">
        <v>62827600</v>
      </c>
      <c r="P95" s="40">
        <v>-2.7597596063809866E-2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44742</v>
      </c>
      <c r="E96" s="37">
        <v>564.45000000000005</v>
      </c>
      <c r="F96" s="37">
        <v>562.11666666666667</v>
      </c>
      <c r="G96" s="38">
        <v>558.33333333333337</v>
      </c>
      <c r="H96" s="38">
        <v>552.2166666666667</v>
      </c>
      <c r="I96" s="38">
        <v>548.43333333333339</v>
      </c>
      <c r="J96" s="38">
        <v>568.23333333333335</v>
      </c>
      <c r="K96" s="38">
        <v>572.01666666666665</v>
      </c>
      <c r="L96" s="38">
        <v>578.13333333333333</v>
      </c>
      <c r="M96" s="28">
        <v>565.9</v>
      </c>
      <c r="N96" s="28">
        <v>556</v>
      </c>
      <c r="O96" s="39">
        <v>21318000</v>
      </c>
      <c r="P96" s="40">
        <v>-1.2433754586220954E-2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44742</v>
      </c>
      <c r="E97" s="37">
        <v>2503.1</v>
      </c>
      <c r="F97" s="37">
        <v>2501.6166666666668</v>
      </c>
      <c r="G97" s="38">
        <v>2471.4833333333336</v>
      </c>
      <c r="H97" s="38">
        <v>2439.8666666666668</v>
      </c>
      <c r="I97" s="38">
        <v>2409.7333333333336</v>
      </c>
      <c r="J97" s="38">
        <v>2533.2333333333336</v>
      </c>
      <c r="K97" s="38">
        <v>2563.3666666666668</v>
      </c>
      <c r="L97" s="38">
        <v>2594.9833333333336</v>
      </c>
      <c r="M97" s="28">
        <v>2531.75</v>
      </c>
      <c r="N97" s="28">
        <v>2470</v>
      </c>
      <c r="O97" s="39">
        <v>3870300</v>
      </c>
      <c r="P97" s="40">
        <v>-3.3989957512553111E-3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44742</v>
      </c>
      <c r="E98" s="37">
        <v>339.2</v>
      </c>
      <c r="F98" s="37">
        <v>336.31666666666666</v>
      </c>
      <c r="G98" s="38">
        <v>328.88333333333333</v>
      </c>
      <c r="H98" s="38">
        <v>318.56666666666666</v>
      </c>
      <c r="I98" s="38">
        <v>311.13333333333333</v>
      </c>
      <c r="J98" s="38">
        <v>346.63333333333333</v>
      </c>
      <c r="K98" s="38">
        <v>354.06666666666661</v>
      </c>
      <c r="L98" s="38">
        <v>364.38333333333333</v>
      </c>
      <c r="M98" s="28">
        <v>343.75</v>
      </c>
      <c r="N98" s="28">
        <v>326</v>
      </c>
      <c r="O98" s="39">
        <v>48822200</v>
      </c>
      <c r="P98" s="40">
        <v>1.3184606804238707E-2</v>
      </c>
    </row>
    <row r="99" spans="1:16" ht="12.75" customHeight="1">
      <c r="A99" s="28">
        <v>89</v>
      </c>
      <c r="B99" s="29" t="s">
        <v>119</v>
      </c>
      <c r="C99" s="30" t="s">
        <v>388</v>
      </c>
      <c r="D99" s="31">
        <v>44742</v>
      </c>
      <c r="E99" s="37">
        <v>90.9</v>
      </c>
      <c r="F99" s="37">
        <v>89.083333333333329</v>
      </c>
      <c r="G99" s="38">
        <v>86.86666666666666</v>
      </c>
      <c r="H99" s="38">
        <v>82.833333333333329</v>
      </c>
      <c r="I99" s="38">
        <v>80.61666666666666</v>
      </c>
      <c r="J99" s="38">
        <v>93.11666666666666</v>
      </c>
      <c r="K99" s="38">
        <v>95.333333333333329</v>
      </c>
      <c r="L99" s="38">
        <v>99.36666666666666</v>
      </c>
      <c r="M99" s="28">
        <v>91.3</v>
      </c>
      <c r="N99" s="28">
        <v>85.05</v>
      </c>
      <c r="O99" s="39">
        <v>12491500</v>
      </c>
      <c r="P99" s="40">
        <v>-8.1939228405599179E-3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44742</v>
      </c>
      <c r="E100" s="37">
        <v>218.85</v>
      </c>
      <c r="F100" s="37">
        <v>216.4666666666667</v>
      </c>
      <c r="G100" s="38">
        <v>212.93333333333339</v>
      </c>
      <c r="H100" s="38">
        <v>207.01666666666671</v>
      </c>
      <c r="I100" s="38">
        <v>203.48333333333341</v>
      </c>
      <c r="J100" s="38">
        <v>222.38333333333338</v>
      </c>
      <c r="K100" s="38">
        <v>225.91666666666669</v>
      </c>
      <c r="L100" s="38">
        <v>231.83333333333337</v>
      </c>
      <c r="M100" s="28">
        <v>220</v>
      </c>
      <c r="N100" s="28">
        <v>210.55</v>
      </c>
      <c r="O100" s="39">
        <v>22312800</v>
      </c>
      <c r="P100" s="40">
        <v>2.6711392719592497E-2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44742</v>
      </c>
      <c r="E101" s="37">
        <v>2207.35</v>
      </c>
      <c r="F101" s="37">
        <v>2205.5333333333333</v>
      </c>
      <c r="G101" s="38">
        <v>2179.1166666666668</v>
      </c>
      <c r="H101" s="38">
        <v>2150.8833333333337</v>
      </c>
      <c r="I101" s="38">
        <v>2124.4666666666672</v>
      </c>
      <c r="J101" s="38">
        <v>2233.7666666666664</v>
      </c>
      <c r="K101" s="38">
        <v>2260.1833333333334</v>
      </c>
      <c r="L101" s="38">
        <v>2288.4166666666661</v>
      </c>
      <c r="M101" s="28">
        <v>2231.9499999999998</v>
      </c>
      <c r="N101" s="28">
        <v>2177.3000000000002</v>
      </c>
      <c r="O101" s="39">
        <v>12780900</v>
      </c>
      <c r="P101" s="40">
        <v>-7.8481602235677683E-3</v>
      </c>
    </row>
    <row r="102" spans="1:16" ht="12.75" customHeight="1">
      <c r="A102" s="28">
        <v>92</v>
      </c>
      <c r="B102" s="29" t="s">
        <v>44</v>
      </c>
      <c r="C102" s="30" t="s">
        <v>389</v>
      </c>
      <c r="D102" s="31">
        <v>44742</v>
      </c>
      <c r="E102" s="37">
        <v>33271.800000000003</v>
      </c>
      <c r="F102" s="37">
        <v>33232.683333333334</v>
      </c>
      <c r="G102" s="38">
        <v>32601.116666666669</v>
      </c>
      <c r="H102" s="38">
        <v>31930.433333333334</v>
      </c>
      <c r="I102" s="38">
        <v>31298.866666666669</v>
      </c>
      <c r="J102" s="38">
        <v>33903.366666666669</v>
      </c>
      <c r="K102" s="38">
        <v>34534.933333333334</v>
      </c>
      <c r="L102" s="38">
        <v>35205.616666666669</v>
      </c>
      <c r="M102" s="28">
        <v>33864.25</v>
      </c>
      <c r="N102" s="28">
        <v>32562</v>
      </c>
      <c r="O102" s="39">
        <v>18780</v>
      </c>
      <c r="P102" s="40">
        <v>3.556658395368073E-2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44742</v>
      </c>
      <c r="E103" s="37">
        <v>103.5</v>
      </c>
      <c r="F103" s="37">
        <v>100.61666666666667</v>
      </c>
      <c r="G103" s="38">
        <v>97.483333333333348</v>
      </c>
      <c r="H103" s="38">
        <v>91.466666666666669</v>
      </c>
      <c r="I103" s="38">
        <v>88.333333333333343</v>
      </c>
      <c r="J103" s="38">
        <v>106.63333333333335</v>
      </c>
      <c r="K103" s="38">
        <v>109.76666666666668</v>
      </c>
      <c r="L103" s="38">
        <v>115.78333333333336</v>
      </c>
      <c r="M103" s="28">
        <v>103.75</v>
      </c>
      <c r="N103" s="28">
        <v>94.6</v>
      </c>
      <c r="O103" s="39">
        <v>34212300</v>
      </c>
      <c r="P103" s="40">
        <v>-5.4590221013711804E-2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44742</v>
      </c>
      <c r="E104" s="37">
        <v>697.55</v>
      </c>
      <c r="F104" s="37">
        <v>698.4</v>
      </c>
      <c r="G104" s="38">
        <v>688.19999999999993</v>
      </c>
      <c r="H104" s="38">
        <v>678.84999999999991</v>
      </c>
      <c r="I104" s="38">
        <v>668.64999999999986</v>
      </c>
      <c r="J104" s="38">
        <v>707.75</v>
      </c>
      <c r="K104" s="38">
        <v>717.95</v>
      </c>
      <c r="L104" s="38">
        <v>727.30000000000007</v>
      </c>
      <c r="M104" s="28">
        <v>708.6</v>
      </c>
      <c r="N104" s="28">
        <v>689.05</v>
      </c>
      <c r="O104" s="39">
        <v>92215750</v>
      </c>
      <c r="P104" s="40">
        <v>-1.5992722577616057E-2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44742</v>
      </c>
      <c r="E105" s="37">
        <v>1141.55</v>
      </c>
      <c r="F105" s="37">
        <v>1140.8500000000001</v>
      </c>
      <c r="G105" s="38">
        <v>1133.7000000000003</v>
      </c>
      <c r="H105" s="38">
        <v>1125.8500000000001</v>
      </c>
      <c r="I105" s="38">
        <v>1118.7000000000003</v>
      </c>
      <c r="J105" s="38">
        <v>1148.7000000000003</v>
      </c>
      <c r="K105" s="38">
        <v>1155.8500000000004</v>
      </c>
      <c r="L105" s="38">
        <v>1163.7000000000003</v>
      </c>
      <c r="M105" s="28">
        <v>1148</v>
      </c>
      <c r="N105" s="28">
        <v>1133</v>
      </c>
      <c r="O105" s="39">
        <v>3446750</v>
      </c>
      <c r="P105" s="40">
        <v>-1.157830591102986E-2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44742</v>
      </c>
      <c r="E106" s="37">
        <v>503.85</v>
      </c>
      <c r="F106" s="37">
        <v>504.61666666666673</v>
      </c>
      <c r="G106" s="38">
        <v>499.68333333333345</v>
      </c>
      <c r="H106" s="38">
        <v>495.51666666666671</v>
      </c>
      <c r="I106" s="38">
        <v>490.58333333333343</v>
      </c>
      <c r="J106" s="38">
        <v>508.78333333333347</v>
      </c>
      <c r="K106" s="38">
        <v>513.7166666666667</v>
      </c>
      <c r="L106" s="38">
        <v>517.88333333333344</v>
      </c>
      <c r="M106" s="28">
        <v>509.55</v>
      </c>
      <c r="N106" s="28">
        <v>500.45</v>
      </c>
      <c r="O106" s="39">
        <v>5982750</v>
      </c>
      <c r="P106" s="40">
        <v>3.3959818535320804E-2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44742</v>
      </c>
      <c r="E107" s="37">
        <v>8.5</v>
      </c>
      <c r="F107" s="37">
        <v>8.3666666666666671</v>
      </c>
      <c r="G107" s="38">
        <v>8.1333333333333346</v>
      </c>
      <c r="H107" s="38">
        <v>7.7666666666666675</v>
      </c>
      <c r="I107" s="38">
        <v>7.533333333333335</v>
      </c>
      <c r="J107" s="38">
        <v>8.7333333333333343</v>
      </c>
      <c r="K107" s="38">
        <v>8.9666666666666686</v>
      </c>
      <c r="L107" s="38">
        <v>9.3333333333333339</v>
      </c>
      <c r="M107" s="28">
        <v>8.6</v>
      </c>
      <c r="N107" s="28">
        <v>8</v>
      </c>
      <c r="O107" s="39">
        <v>726530000</v>
      </c>
      <c r="P107" s="40">
        <v>-1.1052882324916627E-2</v>
      </c>
    </row>
    <row r="108" spans="1:16" ht="12.75" customHeight="1">
      <c r="A108" s="28">
        <v>98</v>
      </c>
      <c r="B108" s="29" t="s">
        <v>63</v>
      </c>
      <c r="C108" s="30" t="s">
        <v>393</v>
      </c>
      <c r="D108" s="31">
        <v>44742</v>
      </c>
      <c r="E108" s="37">
        <v>45.5</v>
      </c>
      <c r="F108" s="37">
        <v>44.783333333333339</v>
      </c>
      <c r="G108" s="38">
        <v>43.916666666666679</v>
      </c>
      <c r="H108" s="38">
        <v>42.333333333333343</v>
      </c>
      <c r="I108" s="38">
        <v>41.466666666666683</v>
      </c>
      <c r="J108" s="38">
        <v>46.366666666666674</v>
      </c>
      <c r="K108" s="38">
        <v>47.233333333333334</v>
      </c>
      <c r="L108" s="38">
        <v>48.81666666666667</v>
      </c>
      <c r="M108" s="28">
        <v>45.65</v>
      </c>
      <c r="N108" s="28">
        <v>43.2</v>
      </c>
      <c r="O108" s="39">
        <v>103670000</v>
      </c>
      <c r="P108" s="40">
        <v>3.0721813481805527E-2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44742</v>
      </c>
      <c r="E109" s="37">
        <v>30.55</v>
      </c>
      <c r="F109" s="37">
        <v>30.166666666666668</v>
      </c>
      <c r="G109" s="38">
        <v>29.683333333333337</v>
      </c>
      <c r="H109" s="38">
        <v>28.81666666666667</v>
      </c>
      <c r="I109" s="38">
        <v>28.333333333333339</v>
      </c>
      <c r="J109" s="38">
        <v>31.033333333333335</v>
      </c>
      <c r="K109" s="38">
        <v>31.516666666666662</v>
      </c>
      <c r="L109" s="38">
        <v>32.383333333333333</v>
      </c>
      <c r="M109" s="28">
        <v>30.65</v>
      </c>
      <c r="N109" s="28">
        <v>29.3</v>
      </c>
      <c r="O109" s="39">
        <v>278752800</v>
      </c>
      <c r="P109" s="40">
        <v>0.23332997074548573</v>
      </c>
    </row>
    <row r="110" spans="1:16" ht="12.75" customHeight="1">
      <c r="A110" s="28">
        <v>100</v>
      </c>
      <c r="B110" s="29" t="s">
        <v>44</v>
      </c>
      <c r="C110" s="30" t="s">
        <v>404</v>
      </c>
      <c r="D110" s="31">
        <v>44742</v>
      </c>
      <c r="E110" s="37">
        <v>174.7</v>
      </c>
      <c r="F110" s="37">
        <v>173.5</v>
      </c>
      <c r="G110" s="38">
        <v>171.4</v>
      </c>
      <c r="H110" s="38">
        <v>168.1</v>
      </c>
      <c r="I110" s="38">
        <v>166</v>
      </c>
      <c r="J110" s="38">
        <v>176.8</v>
      </c>
      <c r="K110" s="38">
        <v>178.90000000000003</v>
      </c>
      <c r="L110" s="38">
        <v>182.20000000000002</v>
      </c>
      <c r="M110" s="28">
        <v>175.6</v>
      </c>
      <c r="N110" s="28">
        <v>170.2</v>
      </c>
      <c r="O110" s="39">
        <v>39626250</v>
      </c>
      <c r="P110" s="40">
        <v>-2.7517025584391681E-2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44742</v>
      </c>
      <c r="E111" s="37">
        <v>355.2</v>
      </c>
      <c r="F111" s="37">
        <v>352.08333333333331</v>
      </c>
      <c r="G111" s="38">
        <v>347.61666666666662</v>
      </c>
      <c r="H111" s="38">
        <v>340.0333333333333</v>
      </c>
      <c r="I111" s="38">
        <v>335.56666666666661</v>
      </c>
      <c r="J111" s="38">
        <v>359.66666666666663</v>
      </c>
      <c r="K111" s="38">
        <v>364.13333333333333</v>
      </c>
      <c r="L111" s="38">
        <v>371.71666666666664</v>
      </c>
      <c r="M111" s="28">
        <v>356.55</v>
      </c>
      <c r="N111" s="28">
        <v>344.5</v>
      </c>
      <c r="O111" s="39">
        <v>11074250</v>
      </c>
      <c r="P111" s="40">
        <v>-4.0162078417351928E-2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44742</v>
      </c>
      <c r="E112" s="37">
        <v>222.3</v>
      </c>
      <c r="F112" s="37">
        <v>220.4</v>
      </c>
      <c r="G112" s="38">
        <v>216.9</v>
      </c>
      <c r="H112" s="38">
        <v>211.5</v>
      </c>
      <c r="I112" s="38">
        <v>208</v>
      </c>
      <c r="J112" s="38">
        <v>225.8</v>
      </c>
      <c r="K112" s="38">
        <v>229.3</v>
      </c>
      <c r="L112" s="38">
        <v>234.70000000000002</v>
      </c>
      <c r="M112" s="28">
        <v>223.9</v>
      </c>
      <c r="N112" s="28">
        <v>215</v>
      </c>
      <c r="O112" s="39">
        <v>19993362</v>
      </c>
      <c r="P112" s="40">
        <v>-1.8946121965660152E-2</v>
      </c>
    </row>
    <row r="113" spans="1:16" ht="12.75" customHeight="1">
      <c r="A113" s="28">
        <v>103</v>
      </c>
      <c r="B113" s="29" t="s">
        <v>42</v>
      </c>
      <c r="C113" s="30" t="s">
        <v>401</v>
      </c>
      <c r="D113" s="31">
        <v>44742</v>
      </c>
      <c r="E113" s="37">
        <v>156.6</v>
      </c>
      <c r="F113" s="37">
        <v>154.89999999999998</v>
      </c>
      <c r="G113" s="38">
        <v>152.84999999999997</v>
      </c>
      <c r="H113" s="38">
        <v>149.1</v>
      </c>
      <c r="I113" s="38">
        <v>147.04999999999998</v>
      </c>
      <c r="J113" s="38">
        <v>158.64999999999995</v>
      </c>
      <c r="K113" s="38">
        <v>160.69999999999996</v>
      </c>
      <c r="L113" s="38">
        <v>164.44999999999993</v>
      </c>
      <c r="M113" s="28">
        <v>156.94999999999999</v>
      </c>
      <c r="N113" s="28">
        <v>151.15</v>
      </c>
      <c r="O113" s="39">
        <v>10561800</v>
      </c>
      <c r="P113" s="40">
        <v>-8.2304526748971192E-4</v>
      </c>
    </row>
    <row r="114" spans="1:16" ht="12.75" customHeight="1">
      <c r="A114" s="28">
        <v>104</v>
      </c>
      <c r="B114" s="29" t="s">
        <v>44</v>
      </c>
      <c r="C114" s="30" t="s">
        <v>263</v>
      </c>
      <c r="D114" s="31">
        <v>44742</v>
      </c>
      <c r="E114" s="37">
        <v>4181.95</v>
      </c>
      <c r="F114" s="37">
        <v>4060.6666666666665</v>
      </c>
      <c r="G114" s="38">
        <v>3921.333333333333</v>
      </c>
      <c r="H114" s="38">
        <v>3660.7166666666667</v>
      </c>
      <c r="I114" s="38">
        <v>3521.3833333333332</v>
      </c>
      <c r="J114" s="38">
        <v>4321.2833333333328</v>
      </c>
      <c r="K114" s="38">
        <v>4460.6166666666659</v>
      </c>
      <c r="L114" s="38">
        <v>4721.2333333333327</v>
      </c>
      <c r="M114" s="28">
        <v>4200</v>
      </c>
      <c r="N114" s="28">
        <v>3800.05</v>
      </c>
      <c r="O114" s="39">
        <v>297900</v>
      </c>
      <c r="P114" s="40">
        <v>4.197271773347324E-2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44742</v>
      </c>
      <c r="E115" s="37">
        <v>1632.25</v>
      </c>
      <c r="F115" s="37">
        <v>1612.7</v>
      </c>
      <c r="G115" s="38">
        <v>1586.8500000000001</v>
      </c>
      <c r="H115" s="38">
        <v>1541.45</v>
      </c>
      <c r="I115" s="38">
        <v>1515.6000000000001</v>
      </c>
      <c r="J115" s="38">
        <v>1658.1000000000001</v>
      </c>
      <c r="K115" s="38">
        <v>1683.95</v>
      </c>
      <c r="L115" s="38">
        <v>1729.3500000000001</v>
      </c>
      <c r="M115" s="28">
        <v>1638.55</v>
      </c>
      <c r="N115" s="28">
        <v>1567.3</v>
      </c>
      <c r="O115" s="39">
        <v>3083850</v>
      </c>
      <c r="P115" s="40">
        <v>5.1665046805463195E-2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44742</v>
      </c>
      <c r="E116" s="37">
        <v>799.15</v>
      </c>
      <c r="F116" s="37">
        <v>798.36666666666667</v>
      </c>
      <c r="G116" s="38">
        <v>785.93333333333339</v>
      </c>
      <c r="H116" s="38">
        <v>772.7166666666667</v>
      </c>
      <c r="I116" s="38">
        <v>760.28333333333342</v>
      </c>
      <c r="J116" s="38">
        <v>811.58333333333337</v>
      </c>
      <c r="K116" s="38">
        <v>824.01666666666654</v>
      </c>
      <c r="L116" s="38">
        <v>837.23333333333335</v>
      </c>
      <c r="M116" s="28">
        <v>810.8</v>
      </c>
      <c r="N116" s="28">
        <v>785.15</v>
      </c>
      <c r="O116" s="39">
        <v>29004300</v>
      </c>
      <c r="P116" s="40">
        <v>-2.0485699522810857E-2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44742</v>
      </c>
      <c r="E117" s="37">
        <v>208.8</v>
      </c>
      <c r="F117" s="37">
        <v>209.81666666666669</v>
      </c>
      <c r="G117" s="38">
        <v>206.98333333333338</v>
      </c>
      <c r="H117" s="38">
        <v>205.16666666666669</v>
      </c>
      <c r="I117" s="38">
        <v>202.33333333333337</v>
      </c>
      <c r="J117" s="38">
        <v>211.63333333333338</v>
      </c>
      <c r="K117" s="38">
        <v>214.4666666666667</v>
      </c>
      <c r="L117" s="38">
        <v>216.28333333333339</v>
      </c>
      <c r="M117" s="28">
        <v>212.65</v>
      </c>
      <c r="N117" s="28">
        <v>208</v>
      </c>
      <c r="O117" s="39">
        <v>17276000</v>
      </c>
      <c r="P117" s="40">
        <v>1.4802631578947368E-2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44742</v>
      </c>
      <c r="E118" s="37">
        <v>1452.5</v>
      </c>
      <c r="F118" s="37">
        <v>1445.7166666666665</v>
      </c>
      <c r="G118" s="38">
        <v>1432.833333333333</v>
      </c>
      <c r="H118" s="38">
        <v>1413.1666666666665</v>
      </c>
      <c r="I118" s="38">
        <v>1400.2833333333331</v>
      </c>
      <c r="J118" s="38">
        <v>1465.383333333333</v>
      </c>
      <c r="K118" s="38">
        <v>1478.2666666666667</v>
      </c>
      <c r="L118" s="38">
        <v>1497.9333333333329</v>
      </c>
      <c r="M118" s="28">
        <v>1458.6</v>
      </c>
      <c r="N118" s="28">
        <v>1426.05</v>
      </c>
      <c r="O118" s="39">
        <v>44673000</v>
      </c>
      <c r="P118" s="40">
        <v>-1.1943467586756022E-2</v>
      </c>
    </row>
    <row r="119" spans="1:16" ht="12.75" customHeight="1">
      <c r="A119" s="28">
        <v>109</v>
      </c>
      <c r="B119" s="29" t="s">
        <v>86</v>
      </c>
      <c r="C119" s="30" t="s">
        <v>411</v>
      </c>
      <c r="D119" s="31">
        <v>44742</v>
      </c>
      <c r="E119" s="37">
        <v>630.15</v>
      </c>
      <c r="F119" s="37">
        <v>630.35</v>
      </c>
      <c r="G119" s="38">
        <v>616.45000000000005</v>
      </c>
      <c r="H119" s="38">
        <v>602.75</v>
      </c>
      <c r="I119" s="38">
        <v>588.85</v>
      </c>
      <c r="J119" s="38">
        <v>644.05000000000007</v>
      </c>
      <c r="K119" s="38">
        <v>657.94999999999993</v>
      </c>
      <c r="L119" s="38">
        <v>671.65000000000009</v>
      </c>
      <c r="M119" s="28">
        <v>644.25</v>
      </c>
      <c r="N119" s="28">
        <v>616.65</v>
      </c>
      <c r="O119" s="39">
        <v>885750</v>
      </c>
      <c r="P119" s="40">
        <v>3.0541012216404886E-2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44742</v>
      </c>
      <c r="E120" s="37">
        <v>106.1</v>
      </c>
      <c r="F120" s="37">
        <v>105.38333333333333</v>
      </c>
      <c r="G120" s="38">
        <v>104.21666666666665</v>
      </c>
      <c r="H120" s="38">
        <v>102.33333333333333</v>
      </c>
      <c r="I120" s="38">
        <v>101.16666666666666</v>
      </c>
      <c r="J120" s="38">
        <v>107.26666666666665</v>
      </c>
      <c r="K120" s="38">
        <v>108.43333333333334</v>
      </c>
      <c r="L120" s="38">
        <v>110.31666666666665</v>
      </c>
      <c r="M120" s="28">
        <v>106.55</v>
      </c>
      <c r="N120" s="28">
        <v>103.5</v>
      </c>
      <c r="O120" s="39">
        <v>54437500</v>
      </c>
      <c r="P120" s="40">
        <v>-7.1132187314759928E-3</v>
      </c>
    </row>
    <row r="121" spans="1:16" ht="12.75" customHeight="1">
      <c r="A121" s="28">
        <v>111</v>
      </c>
      <c r="B121" s="29" t="s">
        <v>47</v>
      </c>
      <c r="C121" s="30" t="s">
        <v>264</v>
      </c>
      <c r="D121" s="31">
        <v>44742</v>
      </c>
      <c r="E121" s="37">
        <v>890.15</v>
      </c>
      <c r="F121" s="37">
        <v>884.15</v>
      </c>
      <c r="G121" s="38">
        <v>869</v>
      </c>
      <c r="H121" s="38">
        <v>847.85</v>
      </c>
      <c r="I121" s="38">
        <v>832.7</v>
      </c>
      <c r="J121" s="38">
        <v>905.3</v>
      </c>
      <c r="K121" s="38">
        <v>920.44999999999982</v>
      </c>
      <c r="L121" s="38">
        <v>941.59999999999991</v>
      </c>
      <c r="M121" s="28">
        <v>899.3</v>
      </c>
      <c r="N121" s="28">
        <v>863</v>
      </c>
      <c r="O121" s="39">
        <v>815400</v>
      </c>
      <c r="P121" s="40">
        <v>-4.8208946115823516E-3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44742</v>
      </c>
      <c r="E122" s="37">
        <v>599.9</v>
      </c>
      <c r="F122" s="37">
        <v>591.93333333333328</v>
      </c>
      <c r="G122" s="38">
        <v>581.51666666666654</v>
      </c>
      <c r="H122" s="38">
        <v>563.13333333333321</v>
      </c>
      <c r="I122" s="38">
        <v>552.71666666666647</v>
      </c>
      <c r="J122" s="38">
        <v>610.31666666666661</v>
      </c>
      <c r="K122" s="38">
        <v>620.73333333333335</v>
      </c>
      <c r="L122" s="38">
        <v>639.11666666666667</v>
      </c>
      <c r="M122" s="28">
        <v>602.35</v>
      </c>
      <c r="N122" s="28">
        <v>573.54999999999995</v>
      </c>
      <c r="O122" s="39">
        <v>14914375</v>
      </c>
      <c r="P122" s="40">
        <v>-3.7929672066376929E-2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44742</v>
      </c>
      <c r="E123" s="37">
        <v>269.85000000000002</v>
      </c>
      <c r="F123" s="37">
        <v>268.40000000000003</v>
      </c>
      <c r="G123" s="38">
        <v>265.80000000000007</v>
      </c>
      <c r="H123" s="38">
        <v>261.75000000000006</v>
      </c>
      <c r="I123" s="38">
        <v>259.15000000000009</v>
      </c>
      <c r="J123" s="38">
        <v>272.45000000000005</v>
      </c>
      <c r="K123" s="38">
        <v>275.05000000000007</v>
      </c>
      <c r="L123" s="38">
        <v>279.10000000000002</v>
      </c>
      <c r="M123" s="28">
        <v>271</v>
      </c>
      <c r="N123" s="28">
        <v>264.35000000000002</v>
      </c>
      <c r="O123" s="39">
        <v>93312000</v>
      </c>
      <c r="P123" s="40">
        <v>9.4506179250181746E-3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44742</v>
      </c>
      <c r="E124" s="37">
        <v>327.14999999999998</v>
      </c>
      <c r="F124" s="37">
        <v>323.99999999999994</v>
      </c>
      <c r="G124" s="38">
        <v>317.5499999999999</v>
      </c>
      <c r="H124" s="38">
        <v>307.94999999999993</v>
      </c>
      <c r="I124" s="38">
        <v>301.49999999999989</v>
      </c>
      <c r="J124" s="38">
        <v>333.59999999999991</v>
      </c>
      <c r="K124" s="38">
        <v>340.04999999999995</v>
      </c>
      <c r="L124" s="38">
        <v>349.64999999999992</v>
      </c>
      <c r="M124" s="28">
        <v>330.45</v>
      </c>
      <c r="N124" s="28">
        <v>314.39999999999998</v>
      </c>
      <c r="O124" s="39">
        <v>35303750</v>
      </c>
      <c r="P124" s="40">
        <v>-1.230984437838783E-2</v>
      </c>
    </row>
    <row r="125" spans="1:16" ht="12.75" customHeight="1">
      <c r="A125" s="28">
        <v>115</v>
      </c>
      <c r="B125" s="29" t="s">
        <v>42</v>
      </c>
      <c r="C125" s="30" t="s">
        <v>413</v>
      </c>
      <c r="D125" s="31">
        <v>44742</v>
      </c>
      <c r="E125" s="37">
        <v>2051.15</v>
      </c>
      <c r="F125" s="37">
        <v>2048.1833333333334</v>
      </c>
      <c r="G125" s="38">
        <v>2021.4666666666667</v>
      </c>
      <c r="H125" s="38">
        <v>1991.7833333333333</v>
      </c>
      <c r="I125" s="38">
        <v>1965.0666666666666</v>
      </c>
      <c r="J125" s="38">
        <v>2077.8666666666668</v>
      </c>
      <c r="K125" s="38">
        <v>2104.5833333333339</v>
      </c>
      <c r="L125" s="38">
        <v>2134.2666666666669</v>
      </c>
      <c r="M125" s="28">
        <v>2074.9</v>
      </c>
      <c r="N125" s="28">
        <v>2018.5</v>
      </c>
      <c r="O125" s="39">
        <v>477725</v>
      </c>
      <c r="P125" s="40">
        <v>2.7807659208261618E-2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44742</v>
      </c>
      <c r="E126" s="37">
        <v>575.79999999999995</v>
      </c>
      <c r="F126" s="37">
        <v>570.2166666666667</v>
      </c>
      <c r="G126" s="38">
        <v>559.23333333333335</v>
      </c>
      <c r="H126" s="38">
        <v>542.66666666666663</v>
      </c>
      <c r="I126" s="38">
        <v>531.68333333333328</v>
      </c>
      <c r="J126" s="38">
        <v>586.78333333333342</v>
      </c>
      <c r="K126" s="38">
        <v>597.76666666666677</v>
      </c>
      <c r="L126" s="38">
        <v>614.33333333333348</v>
      </c>
      <c r="M126" s="28">
        <v>581.20000000000005</v>
      </c>
      <c r="N126" s="28">
        <v>553.65</v>
      </c>
      <c r="O126" s="39">
        <v>53616600</v>
      </c>
      <c r="P126" s="40">
        <v>3.7675706746093954E-2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44742</v>
      </c>
      <c r="E127" s="37">
        <v>518.9</v>
      </c>
      <c r="F127" s="37">
        <v>512.21666666666658</v>
      </c>
      <c r="G127" s="38">
        <v>502.98333333333312</v>
      </c>
      <c r="H127" s="38">
        <v>487.06666666666655</v>
      </c>
      <c r="I127" s="38">
        <v>477.83333333333309</v>
      </c>
      <c r="J127" s="38">
        <v>528.13333333333321</v>
      </c>
      <c r="K127" s="38">
        <v>537.36666666666656</v>
      </c>
      <c r="L127" s="38">
        <v>553.28333333333319</v>
      </c>
      <c r="M127" s="28">
        <v>521.45000000000005</v>
      </c>
      <c r="N127" s="28">
        <v>496.3</v>
      </c>
      <c r="O127" s="39">
        <v>10264375</v>
      </c>
      <c r="P127" s="40">
        <v>-1.8840403549288927E-3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44742</v>
      </c>
      <c r="E128" s="37">
        <v>1683.95</v>
      </c>
      <c r="F128" s="37">
        <v>1691</v>
      </c>
      <c r="G128" s="38">
        <v>1670.45</v>
      </c>
      <c r="H128" s="38">
        <v>1656.95</v>
      </c>
      <c r="I128" s="38">
        <v>1636.4</v>
      </c>
      <c r="J128" s="38">
        <v>1704.5</v>
      </c>
      <c r="K128" s="38">
        <v>1725.0500000000002</v>
      </c>
      <c r="L128" s="38">
        <v>1738.55</v>
      </c>
      <c r="M128" s="28">
        <v>1711.55</v>
      </c>
      <c r="N128" s="28">
        <v>1677.5</v>
      </c>
      <c r="O128" s="39">
        <v>15991200</v>
      </c>
      <c r="P128" s="40">
        <v>1.8288334182373918E-2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44742</v>
      </c>
      <c r="E129" s="37">
        <v>70.5</v>
      </c>
      <c r="F129" s="37">
        <v>69.63333333333334</v>
      </c>
      <c r="G129" s="38">
        <v>68.26666666666668</v>
      </c>
      <c r="H129" s="38">
        <v>66.033333333333346</v>
      </c>
      <c r="I129" s="38">
        <v>64.666666666666686</v>
      </c>
      <c r="J129" s="38">
        <v>71.866666666666674</v>
      </c>
      <c r="K129" s="38">
        <v>73.23333333333332</v>
      </c>
      <c r="L129" s="38">
        <v>75.466666666666669</v>
      </c>
      <c r="M129" s="28">
        <v>71</v>
      </c>
      <c r="N129" s="28">
        <v>67.400000000000006</v>
      </c>
      <c r="O129" s="39">
        <v>57327776</v>
      </c>
      <c r="P129" s="40">
        <v>1.8227928356316373E-2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44742</v>
      </c>
      <c r="E130" s="37">
        <v>2007.55</v>
      </c>
      <c r="F130" s="37">
        <v>2010.5166666666667</v>
      </c>
      <c r="G130" s="38">
        <v>1991.0833333333333</v>
      </c>
      <c r="H130" s="38">
        <v>1974.6166666666666</v>
      </c>
      <c r="I130" s="38">
        <v>1955.1833333333332</v>
      </c>
      <c r="J130" s="38">
        <v>2026.9833333333333</v>
      </c>
      <c r="K130" s="38">
        <v>2046.4166666666667</v>
      </c>
      <c r="L130" s="38">
        <v>2062.8833333333332</v>
      </c>
      <c r="M130" s="28">
        <v>2029.95</v>
      </c>
      <c r="N130" s="28">
        <v>1994.05</v>
      </c>
      <c r="O130" s="39">
        <v>1490625</v>
      </c>
      <c r="P130" s="40">
        <v>3.3655868742111907E-3</v>
      </c>
    </row>
    <row r="131" spans="1:16" ht="12.75" customHeight="1">
      <c r="A131" s="28">
        <v>121</v>
      </c>
      <c r="B131" s="29" t="s">
        <v>47</v>
      </c>
      <c r="C131" s="30" t="s">
        <v>266</v>
      </c>
      <c r="D131" s="31">
        <v>44742</v>
      </c>
      <c r="E131" s="37">
        <v>460.75</v>
      </c>
      <c r="F131" s="37">
        <v>454.31666666666666</v>
      </c>
      <c r="G131" s="38">
        <v>445.7833333333333</v>
      </c>
      <c r="H131" s="38">
        <v>430.81666666666666</v>
      </c>
      <c r="I131" s="38">
        <v>422.2833333333333</v>
      </c>
      <c r="J131" s="38">
        <v>469.2833333333333</v>
      </c>
      <c r="K131" s="38">
        <v>477.81666666666672</v>
      </c>
      <c r="L131" s="38">
        <v>492.7833333333333</v>
      </c>
      <c r="M131" s="28">
        <v>462.85</v>
      </c>
      <c r="N131" s="28">
        <v>439.35</v>
      </c>
      <c r="O131" s="39">
        <v>7005600</v>
      </c>
      <c r="P131" s="40">
        <v>-1.4683544303797468E-2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44742</v>
      </c>
      <c r="E132" s="37">
        <v>307.35000000000002</v>
      </c>
      <c r="F132" s="37">
        <v>304.25000000000006</v>
      </c>
      <c r="G132" s="38">
        <v>300.4500000000001</v>
      </c>
      <c r="H132" s="38">
        <v>293.55000000000007</v>
      </c>
      <c r="I132" s="38">
        <v>289.75000000000011</v>
      </c>
      <c r="J132" s="38">
        <v>311.15000000000009</v>
      </c>
      <c r="K132" s="38">
        <v>314.95000000000005</v>
      </c>
      <c r="L132" s="38">
        <v>321.85000000000008</v>
      </c>
      <c r="M132" s="28">
        <v>308.05</v>
      </c>
      <c r="N132" s="28">
        <v>297.35000000000002</v>
      </c>
      <c r="O132" s="39">
        <v>21982000</v>
      </c>
      <c r="P132" s="40">
        <v>-4.0775643349039506E-3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44742</v>
      </c>
      <c r="E133" s="37">
        <v>1502.05</v>
      </c>
      <c r="F133" s="37">
        <v>1499.4499999999998</v>
      </c>
      <c r="G133" s="38">
        <v>1482.0499999999997</v>
      </c>
      <c r="H133" s="38">
        <v>1462.05</v>
      </c>
      <c r="I133" s="38">
        <v>1444.6499999999999</v>
      </c>
      <c r="J133" s="38">
        <v>1519.4499999999996</v>
      </c>
      <c r="K133" s="38">
        <v>1536.8499999999997</v>
      </c>
      <c r="L133" s="38">
        <v>1556.8499999999995</v>
      </c>
      <c r="M133" s="28">
        <v>1516.85</v>
      </c>
      <c r="N133" s="28">
        <v>1479.45</v>
      </c>
      <c r="O133" s="39">
        <v>15559850</v>
      </c>
      <c r="P133" s="40">
        <v>2.1059885426494883E-3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44742</v>
      </c>
      <c r="E134" s="37">
        <v>4101.6499999999996</v>
      </c>
      <c r="F134" s="37">
        <v>4061.9333333333338</v>
      </c>
      <c r="G134" s="38">
        <v>3995.8166666666675</v>
      </c>
      <c r="H134" s="38">
        <v>3889.9833333333336</v>
      </c>
      <c r="I134" s="38">
        <v>3823.8666666666672</v>
      </c>
      <c r="J134" s="38">
        <v>4167.7666666666682</v>
      </c>
      <c r="K134" s="38">
        <v>4233.8833333333332</v>
      </c>
      <c r="L134" s="38">
        <v>4339.7166666666681</v>
      </c>
      <c r="M134" s="28">
        <v>4128.05</v>
      </c>
      <c r="N134" s="28">
        <v>3956.1</v>
      </c>
      <c r="O134" s="39">
        <v>1479750</v>
      </c>
      <c r="P134" s="40">
        <v>-2.7312167225399329E-2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44742</v>
      </c>
      <c r="E135" s="37">
        <v>3166.9</v>
      </c>
      <c r="F135" s="37">
        <v>3140.1833333333329</v>
      </c>
      <c r="G135" s="38">
        <v>3089.1166666666659</v>
      </c>
      <c r="H135" s="38">
        <v>3011.333333333333</v>
      </c>
      <c r="I135" s="38">
        <v>2960.266666666666</v>
      </c>
      <c r="J135" s="38">
        <v>3217.9666666666658</v>
      </c>
      <c r="K135" s="38">
        <v>3269.0333333333324</v>
      </c>
      <c r="L135" s="38">
        <v>3346.8166666666657</v>
      </c>
      <c r="M135" s="28">
        <v>3191.25</v>
      </c>
      <c r="N135" s="28">
        <v>3062.4</v>
      </c>
      <c r="O135" s="39">
        <v>1558800</v>
      </c>
      <c r="P135" s="40">
        <v>3.6054596961112542E-3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44742</v>
      </c>
      <c r="E136" s="37">
        <v>630.95000000000005</v>
      </c>
      <c r="F136" s="37">
        <v>626.19999999999993</v>
      </c>
      <c r="G136" s="38">
        <v>616.59999999999991</v>
      </c>
      <c r="H136" s="38">
        <v>602.25</v>
      </c>
      <c r="I136" s="38">
        <v>592.65</v>
      </c>
      <c r="J136" s="38">
        <v>640.54999999999984</v>
      </c>
      <c r="K136" s="38">
        <v>650.15</v>
      </c>
      <c r="L136" s="38">
        <v>664.49999999999977</v>
      </c>
      <c r="M136" s="28">
        <v>635.79999999999995</v>
      </c>
      <c r="N136" s="28">
        <v>611.85</v>
      </c>
      <c r="O136" s="39">
        <v>8794100</v>
      </c>
      <c r="P136" s="40">
        <v>1.6705974842767295E-2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44742</v>
      </c>
      <c r="E137" s="37">
        <v>999.55</v>
      </c>
      <c r="F137" s="37">
        <v>995.81666666666661</v>
      </c>
      <c r="G137" s="38">
        <v>984.33333333333326</v>
      </c>
      <c r="H137" s="38">
        <v>969.11666666666667</v>
      </c>
      <c r="I137" s="38">
        <v>957.63333333333333</v>
      </c>
      <c r="J137" s="38">
        <v>1011.0333333333332</v>
      </c>
      <c r="K137" s="38">
        <v>1022.5166666666665</v>
      </c>
      <c r="L137" s="38">
        <v>1037.7333333333331</v>
      </c>
      <c r="M137" s="28">
        <v>1007.3</v>
      </c>
      <c r="N137" s="28">
        <v>980.6</v>
      </c>
      <c r="O137" s="39">
        <v>13836200</v>
      </c>
      <c r="P137" s="40">
        <v>5.7684075342465752E-2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44742</v>
      </c>
      <c r="E138" s="37">
        <v>172.4</v>
      </c>
      <c r="F138" s="37">
        <v>170.78333333333333</v>
      </c>
      <c r="G138" s="38">
        <v>167.36666666666667</v>
      </c>
      <c r="H138" s="38">
        <v>162.33333333333334</v>
      </c>
      <c r="I138" s="38">
        <v>158.91666666666669</v>
      </c>
      <c r="J138" s="38">
        <v>175.81666666666666</v>
      </c>
      <c r="K138" s="38">
        <v>179.23333333333335</v>
      </c>
      <c r="L138" s="38">
        <v>184.26666666666665</v>
      </c>
      <c r="M138" s="28">
        <v>174.2</v>
      </c>
      <c r="N138" s="28">
        <v>165.75</v>
      </c>
      <c r="O138" s="39">
        <v>25336000</v>
      </c>
      <c r="P138" s="40">
        <v>-4.4933655006031366E-2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44742</v>
      </c>
      <c r="E139" s="37">
        <v>87.5</v>
      </c>
      <c r="F139" s="37">
        <v>86.233333333333334</v>
      </c>
      <c r="G139" s="38">
        <v>84.766666666666666</v>
      </c>
      <c r="H139" s="38">
        <v>82.033333333333331</v>
      </c>
      <c r="I139" s="38">
        <v>80.566666666666663</v>
      </c>
      <c r="J139" s="38">
        <v>88.966666666666669</v>
      </c>
      <c r="K139" s="38">
        <v>90.433333333333337</v>
      </c>
      <c r="L139" s="38">
        <v>93.166666666666671</v>
      </c>
      <c r="M139" s="28">
        <v>87.7</v>
      </c>
      <c r="N139" s="28">
        <v>83.5</v>
      </c>
      <c r="O139" s="39">
        <v>26544000</v>
      </c>
      <c r="P139" s="40">
        <v>5.6541897546081644E-4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44742</v>
      </c>
      <c r="E140" s="37">
        <v>484.95</v>
      </c>
      <c r="F140" s="37">
        <v>486.35000000000008</v>
      </c>
      <c r="G140" s="38">
        <v>477.70000000000016</v>
      </c>
      <c r="H140" s="38">
        <v>470.4500000000001</v>
      </c>
      <c r="I140" s="38">
        <v>461.80000000000018</v>
      </c>
      <c r="J140" s="38">
        <v>493.60000000000014</v>
      </c>
      <c r="K140" s="38">
        <v>502.25000000000011</v>
      </c>
      <c r="L140" s="38">
        <v>509.50000000000011</v>
      </c>
      <c r="M140" s="28">
        <v>495</v>
      </c>
      <c r="N140" s="28">
        <v>479.1</v>
      </c>
      <c r="O140" s="39">
        <v>10820600</v>
      </c>
      <c r="P140" s="40">
        <v>2.8593699499990494E-2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44742</v>
      </c>
      <c r="E141" s="37">
        <v>7805.3</v>
      </c>
      <c r="F141" s="37">
        <v>7772.4833333333336</v>
      </c>
      <c r="G141" s="38">
        <v>7681.8166666666675</v>
      </c>
      <c r="H141" s="38">
        <v>7558.3333333333339</v>
      </c>
      <c r="I141" s="38">
        <v>7467.6666666666679</v>
      </c>
      <c r="J141" s="38">
        <v>7895.9666666666672</v>
      </c>
      <c r="K141" s="38">
        <v>7986.6333333333332</v>
      </c>
      <c r="L141" s="38">
        <v>8110.1166666666668</v>
      </c>
      <c r="M141" s="28">
        <v>7863.15</v>
      </c>
      <c r="N141" s="28">
        <v>7649</v>
      </c>
      <c r="O141" s="39">
        <v>3705700</v>
      </c>
      <c r="P141" s="40">
        <v>5.8831933253328764E-2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44742</v>
      </c>
      <c r="E142" s="37">
        <v>753.85</v>
      </c>
      <c r="F142" s="37">
        <v>750.9666666666667</v>
      </c>
      <c r="G142" s="38">
        <v>743.63333333333344</v>
      </c>
      <c r="H142" s="38">
        <v>733.41666666666674</v>
      </c>
      <c r="I142" s="38">
        <v>726.08333333333348</v>
      </c>
      <c r="J142" s="38">
        <v>761.18333333333339</v>
      </c>
      <c r="K142" s="38">
        <v>768.51666666666665</v>
      </c>
      <c r="L142" s="38">
        <v>778.73333333333335</v>
      </c>
      <c r="M142" s="28">
        <v>758.3</v>
      </c>
      <c r="N142" s="28">
        <v>740.75</v>
      </c>
      <c r="O142" s="39">
        <v>15223125</v>
      </c>
      <c r="P142" s="40">
        <v>-7.6189700130378096E-3</v>
      </c>
    </row>
    <row r="143" spans="1:16" ht="12.75" customHeight="1">
      <c r="A143" s="28">
        <v>133</v>
      </c>
      <c r="B143" s="29" t="s">
        <v>44</v>
      </c>
      <c r="C143" s="30" t="s">
        <v>454</v>
      </c>
      <c r="D143" s="31">
        <v>44742</v>
      </c>
      <c r="E143" s="37">
        <v>1251.4000000000001</v>
      </c>
      <c r="F143" s="37">
        <v>1226.3166666666666</v>
      </c>
      <c r="G143" s="38">
        <v>1195.1333333333332</v>
      </c>
      <c r="H143" s="38">
        <v>1138.8666666666666</v>
      </c>
      <c r="I143" s="38">
        <v>1107.6833333333332</v>
      </c>
      <c r="J143" s="38">
        <v>1282.5833333333333</v>
      </c>
      <c r="K143" s="38">
        <v>1313.7666666666667</v>
      </c>
      <c r="L143" s="38">
        <v>1370.0333333333333</v>
      </c>
      <c r="M143" s="28">
        <v>1257.5</v>
      </c>
      <c r="N143" s="28">
        <v>1170.05</v>
      </c>
      <c r="O143" s="39">
        <v>3188900</v>
      </c>
      <c r="P143" s="40">
        <v>1.381360377688407E-2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44742</v>
      </c>
      <c r="E144" s="37">
        <v>1453.65</v>
      </c>
      <c r="F144" s="37">
        <v>1447.2</v>
      </c>
      <c r="G144" s="38">
        <v>1423.3000000000002</v>
      </c>
      <c r="H144" s="38">
        <v>1392.95</v>
      </c>
      <c r="I144" s="38">
        <v>1369.0500000000002</v>
      </c>
      <c r="J144" s="38">
        <v>1477.5500000000002</v>
      </c>
      <c r="K144" s="38">
        <v>1501.4500000000003</v>
      </c>
      <c r="L144" s="38">
        <v>1531.8000000000002</v>
      </c>
      <c r="M144" s="28">
        <v>1471.1</v>
      </c>
      <c r="N144" s="28">
        <v>1416.85</v>
      </c>
      <c r="O144" s="39">
        <v>1038100</v>
      </c>
      <c r="P144" s="40">
        <v>2.1048490213435626E-2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44742</v>
      </c>
      <c r="E145" s="37">
        <v>811.15</v>
      </c>
      <c r="F145" s="37">
        <v>800.86666666666679</v>
      </c>
      <c r="G145" s="38">
        <v>786.23333333333358</v>
      </c>
      <c r="H145" s="38">
        <v>761.31666666666683</v>
      </c>
      <c r="I145" s="38">
        <v>746.68333333333362</v>
      </c>
      <c r="J145" s="38">
        <v>825.78333333333353</v>
      </c>
      <c r="K145" s="38">
        <v>840.41666666666674</v>
      </c>
      <c r="L145" s="38">
        <v>865.33333333333348</v>
      </c>
      <c r="M145" s="28">
        <v>815.5</v>
      </c>
      <c r="N145" s="28">
        <v>775.95</v>
      </c>
      <c r="O145" s="39">
        <v>1846000</v>
      </c>
      <c r="P145" s="40">
        <v>7.575757575757576E-2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44742</v>
      </c>
      <c r="E146" s="37">
        <v>719.05</v>
      </c>
      <c r="F146" s="37">
        <v>708.63333333333333</v>
      </c>
      <c r="G146" s="38">
        <v>696.31666666666661</v>
      </c>
      <c r="H146" s="38">
        <v>673.58333333333326</v>
      </c>
      <c r="I146" s="38">
        <v>661.26666666666654</v>
      </c>
      <c r="J146" s="38">
        <v>731.36666666666667</v>
      </c>
      <c r="K146" s="38">
        <v>743.68333333333351</v>
      </c>
      <c r="L146" s="38">
        <v>766.41666666666674</v>
      </c>
      <c r="M146" s="28">
        <v>720.95</v>
      </c>
      <c r="N146" s="28">
        <v>685.9</v>
      </c>
      <c r="O146" s="39">
        <v>3197800</v>
      </c>
      <c r="P146" s="40">
        <v>9.8528390071369928E-3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44742</v>
      </c>
      <c r="E147" s="37">
        <v>2885.35</v>
      </c>
      <c r="F147" s="37">
        <v>2853.6333333333337</v>
      </c>
      <c r="G147" s="38">
        <v>2813.2666666666673</v>
      </c>
      <c r="H147" s="38">
        <v>2741.1833333333338</v>
      </c>
      <c r="I147" s="38">
        <v>2700.8166666666675</v>
      </c>
      <c r="J147" s="38">
        <v>2925.7166666666672</v>
      </c>
      <c r="K147" s="38">
        <v>2966.083333333333</v>
      </c>
      <c r="L147" s="38">
        <v>3038.166666666667</v>
      </c>
      <c r="M147" s="28">
        <v>2894</v>
      </c>
      <c r="N147" s="28">
        <v>2781.55</v>
      </c>
      <c r="O147" s="39">
        <v>2336600</v>
      </c>
      <c r="P147" s="40">
        <v>-1.0502244431269585E-2</v>
      </c>
    </row>
    <row r="148" spans="1:16" ht="12.75" customHeight="1">
      <c r="A148" s="28">
        <v>138</v>
      </c>
      <c r="B148" s="29" t="s">
        <v>49</v>
      </c>
      <c r="C148" s="30" t="s">
        <v>941</v>
      </c>
      <c r="D148" s="31">
        <v>44742</v>
      </c>
      <c r="E148" s="37">
        <v>119.4</v>
      </c>
      <c r="F148" s="37">
        <v>117.95</v>
      </c>
      <c r="G148" s="38">
        <v>115.55000000000001</v>
      </c>
      <c r="H148" s="38">
        <v>111.7</v>
      </c>
      <c r="I148" s="38">
        <v>109.30000000000001</v>
      </c>
      <c r="J148" s="38">
        <v>121.80000000000001</v>
      </c>
      <c r="K148" s="38">
        <v>124.20000000000002</v>
      </c>
      <c r="L148" s="38">
        <v>128.05000000000001</v>
      </c>
      <c r="M148" s="28">
        <v>120.35</v>
      </c>
      <c r="N148" s="28">
        <v>114.1</v>
      </c>
      <c r="O148" s="39">
        <v>30120500</v>
      </c>
      <c r="P148" s="40">
        <v>-2.7539671009088416E-2</v>
      </c>
    </row>
    <row r="149" spans="1:16" ht="12.75" customHeight="1">
      <c r="A149" s="28">
        <v>139</v>
      </c>
      <c r="B149" s="29" t="s">
        <v>86</v>
      </c>
      <c r="C149" s="30" t="s">
        <v>159</v>
      </c>
      <c r="D149" s="31">
        <v>44742</v>
      </c>
      <c r="E149" s="37">
        <v>2283.3000000000002</v>
      </c>
      <c r="F149" s="37">
        <v>2262.7333333333331</v>
      </c>
      <c r="G149" s="38">
        <v>2219.0166666666664</v>
      </c>
      <c r="H149" s="38">
        <v>2154.7333333333331</v>
      </c>
      <c r="I149" s="38">
        <v>2111.0166666666664</v>
      </c>
      <c r="J149" s="38">
        <v>2327.0166666666664</v>
      </c>
      <c r="K149" s="38">
        <v>2370.7333333333327</v>
      </c>
      <c r="L149" s="38">
        <v>2435.0166666666664</v>
      </c>
      <c r="M149" s="28">
        <v>2306.4499999999998</v>
      </c>
      <c r="N149" s="28">
        <v>2198.4499999999998</v>
      </c>
      <c r="O149" s="39">
        <v>1953700</v>
      </c>
      <c r="P149" s="40">
        <v>-1.6040895469769081E-2</v>
      </c>
    </row>
    <row r="150" spans="1:16" ht="12.75" customHeight="1">
      <c r="A150" s="28">
        <v>140</v>
      </c>
      <c r="B150" s="29" t="s">
        <v>49</v>
      </c>
      <c r="C150" s="30" t="s">
        <v>160</v>
      </c>
      <c r="D150" s="31">
        <v>44742</v>
      </c>
      <c r="E150" s="37">
        <v>67978.649999999994</v>
      </c>
      <c r="F150" s="37">
        <v>67501.333333333328</v>
      </c>
      <c r="G150" s="38">
        <v>66827.666666666657</v>
      </c>
      <c r="H150" s="38">
        <v>65676.683333333334</v>
      </c>
      <c r="I150" s="38">
        <v>65003.016666666663</v>
      </c>
      <c r="J150" s="38">
        <v>68652.316666666651</v>
      </c>
      <c r="K150" s="38">
        <v>69325.983333333308</v>
      </c>
      <c r="L150" s="38">
        <v>70476.966666666645</v>
      </c>
      <c r="M150" s="28">
        <v>68175</v>
      </c>
      <c r="N150" s="28">
        <v>66350.350000000006</v>
      </c>
      <c r="O150" s="39">
        <v>118390</v>
      </c>
      <c r="P150" s="40">
        <v>-1.8325041459369817E-2</v>
      </c>
    </row>
    <row r="151" spans="1:16" ht="12.75" customHeight="1">
      <c r="A151" s="28">
        <v>141</v>
      </c>
      <c r="B151" s="29" t="s">
        <v>63</v>
      </c>
      <c r="C151" s="30" t="s">
        <v>161</v>
      </c>
      <c r="D151" s="31">
        <v>44742</v>
      </c>
      <c r="E151" s="37">
        <v>1025.0999999999999</v>
      </c>
      <c r="F151" s="37">
        <v>1017.75</v>
      </c>
      <c r="G151" s="38">
        <v>1006.8499999999999</v>
      </c>
      <c r="H151" s="38">
        <v>988.59999999999991</v>
      </c>
      <c r="I151" s="38">
        <v>977.69999999999982</v>
      </c>
      <c r="J151" s="38">
        <v>1036</v>
      </c>
      <c r="K151" s="38">
        <v>1046.9000000000001</v>
      </c>
      <c r="L151" s="38">
        <v>1065.1500000000001</v>
      </c>
      <c r="M151" s="28">
        <v>1028.6500000000001</v>
      </c>
      <c r="N151" s="28">
        <v>999.5</v>
      </c>
      <c r="O151" s="39">
        <v>4143375</v>
      </c>
      <c r="P151" s="40">
        <v>1.4880132267842381E-2</v>
      </c>
    </row>
    <row r="152" spans="1:16" ht="12.75" customHeight="1">
      <c r="A152" s="28">
        <v>142</v>
      </c>
      <c r="B152" s="29" t="s">
        <v>44</v>
      </c>
      <c r="C152" s="30" t="s">
        <v>162</v>
      </c>
      <c r="D152" s="31">
        <v>44742</v>
      </c>
      <c r="E152" s="37">
        <v>263.05</v>
      </c>
      <c r="F152" s="37">
        <v>262.68333333333334</v>
      </c>
      <c r="G152" s="38">
        <v>258.36666666666667</v>
      </c>
      <c r="H152" s="38">
        <v>253.68333333333334</v>
      </c>
      <c r="I152" s="38">
        <v>249.36666666666667</v>
      </c>
      <c r="J152" s="38">
        <v>267.36666666666667</v>
      </c>
      <c r="K152" s="38">
        <v>271.68333333333339</v>
      </c>
      <c r="L152" s="38">
        <v>276.36666666666667</v>
      </c>
      <c r="M152" s="28">
        <v>267</v>
      </c>
      <c r="N152" s="28">
        <v>258</v>
      </c>
      <c r="O152" s="39">
        <v>3035200</v>
      </c>
      <c r="P152" s="40">
        <v>1.0655301012253596E-2</v>
      </c>
    </row>
    <row r="153" spans="1:16" ht="12.75" customHeight="1">
      <c r="A153" s="28">
        <v>143</v>
      </c>
      <c r="B153" s="29" t="s">
        <v>119</v>
      </c>
      <c r="C153" s="30" t="s">
        <v>163</v>
      </c>
      <c r="D153" s="31">
        <v>44742</v>
      </c>
      <c r="E153" s="37">
        <v>73.599999999999994</v>
      </c>
      <c r="F153" s="37">
        <v>73.066666666666663</v>
      </c>
      <c r="G153" s="38">
        <v>71.333333333333329</v>
      </c>
      <c r="H153" s="38">
        <v>69.066666666666663</v>
      </c>
      <c r="I153" s="38">
        <v>67.333333333333329</v>
      </c>
      <c r="J153" s="38">
        <v>75.333333333333329</v>
      </c>
      <c r="K153" s="38">
        <v>77.066666666666677</v>
      </c>
      <c r="L153" s="38">
        <v>79.333333333333329</v>
      </c>
      <c r="M153" s="28">
        <v>74.8</v>
      </c>
      <c r="N153" s="28">
        <v>70.8</v>
      </c>
      <c r="O153" s="39">
        <v>58029500</v>
      </c>
      <c r="P153" s="40">
        <v>-1.2297453703703705E-2</v>
      </c>
    </row>
    <row r="154" spans="1:16" ht="12.75" customHeight="1">
      <c r="A154" s="28">
        <v>144</v>
      </c>
      <c r="B154" s="29" t="s">
        <v>44</v>
      </c>
      <c r="C154" s="30" t="s">
        <v>164</v>
      </c>
      <c r="D154" s="31">
        <v>44742</v>
      </c>
      <c r="E154" s="37">
        <v>3680.95</v>
      </c>
      <c r="F154" s="37">
        <v>3656.5666666666671</v>
      </c>
      <c r="G154" s="38">
        <v>3622.3833333333341</v>
      </c>
      <c r="H154" s="38">
        <v>3563.8166666666671</v>
      </c>
      <c r="I154" s="38">
        <v>3529.6333333333341</v>
      </c>
      <c r="J154" s="38">
        <v>3715.1333333333341</v>
      </c>
      <c r="K154" s="38">
        <v>3749.3166666666675</v>
      </c>
      <c r="L154" s="38">
        <v>3807.8833333333341</v>
      </c>
      <c r="M154" s="28">
        <v>3690.75</v>
      </c>
      <c r="N154" s="28">
        <v>3598</v>
      </c>
      <c r="O154" s="39">
        <v>1810000</v>
      </c>
      <c r="P154" s="40">
        <v>-5.5628047524208506E-3</v>
      </c>
    </row>
    <row r="155" spans="1:16" ht="12.75" customHeight="1">
      <c r="A155" s="28">
        <v>145</v>
      </c>
      <c r="B155" s="29" t="s">
        <v>38</v>
      </c>
      <c r="C155" s="30" t="s">
        <v>165</v>
      </c>
      <c r="D155" s="31">
        <v>44742</v>
      </c>
      <c r="E155" s="37">
        <v>3624.3</v>
      </c>
      <c r="F155" s="37">
        <v>3577.5166666666664</v>
      </c>
      <c r="G155" s="38">
        <v>3512.9333333333329</v>
      </c>
      <c r="H155" s="38">
        <v>3401.5666666666666</v>
      </c>
      <c r="I155" s="38">
        <v>3336.9833333333331</v>
      </c>
      <c r="J155" s="38">
        <v>3688.8833333333328</v>
      </c>
      <c r="K155" s="38">
        <v>3753.4666666666667</v>
      </c>
      <c r="L155" s="38">
        <v>3864.8333333333326</v>
      </c>
      <c r="M155" s="28">
        <v>3642.1</v>
      </c>
      <c r="N155" s="28">
        <v>3466.15</v>
      </c>
      <c r="O155" s="39">
        <v>510075</v>
      </c>
      <c r="P155" s="40">
        <v>0.18815513626834382</v>
      </c>
    </row>
    <row r="156" spans="1:16" ht="12.75" customHeight="1">
      <c r="A156" s="28">
        <v>146</v>
      </c>
      <c r="B156" s="254" t="s">
        <v>44</v>
      </c>
      <c r="C156" s="30" t="s">
        <v>455</v>
      </c>
      <c r="D156" s="31">
        <v>44742</v>
      </c>
      <c r="E156" s="37">
        <v>28.7</v>
      </c>
      <c r="F156" s="37">
        <v>28.333333333333332</v>
      </c>
      <c r="G156" s="38">
        <v>27.866666666666664</v>
      </c>
      <c r="H156" s="38">
        <v>27.033333333333331</v>
      </c>
      <c r="I156" s="38">
        <v>26.566666666666663</v>
      </c>
      <c r="J156" s="38">
        <v>29.166666666666664</v>
      </c>
      <c r="K156" s="38">
        <v>29.633333333333333</v>
      </c>
      <c r="L156" s="38">
        <v>30.466666666666665</v>
      </c>
      <c r="M156" s="28">
        <v>28.8</v>
      </c>
      <c r="N156" s="28">
        <v>27.5</v>
      </c>
      <c r="O156" s="39">
        <v>24924000</v>
      </c>
      <c r="P156" s="40">
        <v>7.7632217370208634E-3</v>
      </c>
    </row>
    <row r="157" spans="1:16" ht="12.75" customHeight="1">
      <c r="A157" s="28">
        <v>147</v>
      </c>
      <c r="B157" s="29" t="s">
        <v>56</v>
      </c>
      <c r="C157" s="30" t="s">
        <v>166</v>
      </c>
      <c r="D157" s="31">
        <v>44742</v>
      </c>
      <c r="E157" s="37">
        <v>16984.2</v>
      </c>
      <c r="F157" s="37">
        <v>17038.783333333333</v>
      </c>
      <c r="G157" s="38">
        <v>16832.566666666666</v>
      </c>
      <c r="H157" s="38">
        <v>16680.933333333334</v>
      </c>
      <c r="I157" s="38">
        <v>16474.716666666667</v>
      </c>
      <c r="J157" s="38">
        <v>17190.416666666664</v>
      </c>
      <c r="K157" s="38">
        <v>17396.633333333331</v>
      </c>
      <c r="L157" s="38">
        <v>17548.266666666663</v>
      </c>
      <c r="M157" s="28">
        <v>17245</v>
      </c>
      <c r="N157" s="28">
        <v>16887.150000000001</v>
      </c>
      <c r="O157" s="39">
        <v>425075</v>
      </c>
      <c r="P157" s="40">
        <v>-5.1721918625741601E-3</v>
      </c>
    </row>
    <row r="158" spans="1:16" ht="12.75" customHeight="1">
      <c r="A158" s="28">
        <v>148</v>
      </c>
      <c r="B158" s="29" t="s">
        <v>119</v>
      </c>
      <c r="C158" s="30" t="s">
        <v>167</v>
      </c>
      <c r="D158" s="31">
        <v>44742</v>
      </c>
      <c r="E158" s="37">
        <v>108.85</v>
      </c>
      <c r="F158" s="37">
        <v>107.58333333333333</v>
      </c>
      <c r="G158" s="38">
        <v>105.76666666666665</v>
      </c>
      <c r="H158" s="38">
        <v>102.68333333333332</v>
      </c>
      <c r="I158" s="38">
        <v>100.86666666666665</v>
      </c>
      <c r="J158" s="38">
        <v>110.66666666666666</v>
      </c>
      <c r="K158" s="38">
        <v>112.48333333333335</v>
      </c>
      <c r="L158" s="38">
        <v>115.56666666666666</v>
      </c>
      <c r="M158" s="28">
        <v>109.4</v>
      </c>
      <c r="N158" s="28">
        <v>104.5</v>
      </c>
      <c r="O158" s="39">
        <v>58219650</v>
      </c>
      <c r="P158" s="40">
        <v>3.5820717606389323E-2</v>
      </c>
    </row>
    <row r="159" spans="1:16" ht="12.75" customHeight="1">
      <c r="A159" s="28">
        <v>149</v>
      </c>
      <c r="B159" s="29" t="s">
        <v>168</v>
      </c>
      <c r="C159" s="30" t="s">
        <v>169</v>
      </c>
      <c r="D159" s="31">
        <v>44742</v>
      </c>
      <c r="E159" s="37">
        <v>140.5</v>
      </c>
      <c r="F159" s="37">
        <v>140.15</v>
      </c>
      <c r="G159" s="38">
        <v>138.60000000000002</v>
      </c>
      <c r="H159" s="38">
        <v>136.70000000000002</v>
      </c>
      <c r="I159" s="38">
        <v>135.15000000000003</v>
      </c>
      <c r="J159" s="38">
        <v>142.05000000000001</v>
      </c>
      <c r="K159" s="38">
        <v>143.60000000000002</v>
      </c>
      <c r="L159" s="38">
        <v>145.5</v>
      </c>
      <c r="M159" s="28">
        <v>141.69999999999999</v>
      </c>
      <c r="N159" s="28">
        <v>138.25</v>
      </c>
      <c r="O159" s="39">
        <v>76910100</v>
      </c>
      <c r="P159" s="40">
        <v>8.4384794663666315E-2</v>
      </c>
    </row>
    <row r="160" spans="1:16" ht="12.75" customHeight="1">
      <c r="A160" s="28">
        <v>150</v>
      </c>
      <c r="B160" s="29" t="s">
        <v>96</v>
      </c>
      <c r="C160" s="30" t="s">
        <v>268</v>
      </c>
      <c r="D160" s="31">
        <v>44742</v>
      </c>
      <c r="E160" s="37">
        <v>769.9</v>
      </c>
      <c r="F160" s="37">
        <v>764.53333333333342</v>
      </c>
      <c r="G160" s="38">
        <v>752.81666666666683</v>
      </c>
      <c r="H160" s="38">
        <v>735.73333333333346</v>
      </c>
      <c r="I160" s="38">
        <v>724.01666666666688</v>
      </c>
      <c r="J160" s="38">
        <v>781.61666666666679</v>
      </c>
      <c r="K160" s="38">
        <v>793.33333333333326</v>
      </c>
      <c r="L160" s="38">
        <v>810.41666666666674</v>
      </c>
      <c r="M160" s="28">
        <v>776.25</v>
      </c>
      <c r="N160" s="28">
        <v>747.45</v>
      </c>
      <c r="O160" s="39">
        <v>4205600</v>
      </c>
      <c r="P160" s="40">
        <v>-1.7979731938542007E-2</v>
      </c>
    </row>
    <row r="161" spans="1:16" ht="12.75" customHeight="1">
      <c r="A161" s="28">
        <v>151</v>
      </c>
      <c r="B161" s="29" t="s">
        <v>86</v>
      </c>
      <c r="C161" s="30" t="s">
        <v>465</v>
      </c>
      <c r="D161" s="31">
        <v>44742</v>
      </c>
      <c r="E161" s="37">
        <v>3112.65</v>
      </c>
      <c r="F161" s="37">
        <v>3083.85</v>
      </c>
      <c r="G161" s="38">
        <v>3045.5499999999997</v>
      </c>
      <c r="H161" s="38">
        <v>2978.45</v>
      </c>
      <c r="I161" s="38">
        <v>2940.1499999999996</v>
      </c>
      <c r="J161" s="38">
        <v>3150.95</v>
      </c>
      <c r="K161" s="38">
        <v>3189.25</v>
      </c>
      <c r="L161" s="38">
        <v>3256.35</v>
      </c>
      <c r="M161" s="28">
        <v>3122.15</v>
      </c>
      <c r="N161" s="28">
        <v>3016.75</v>
      </c>
      <c r="O161" s="39">
        <v>271775</v>
      </c>
      <c r="P161" s="40">
        <v>-3.06732055283103E-2</v>
      </c>
    </row>
    <row r="162" spans="1:16" ht="12.75" customHeight="1">
      <c r="A162" s="28">
        <v>152</v>
      </c>
      <c r="B162" s="29" t="s">
        <v>79</v>
      </c>
      <c r="C162" s="30" t="s">
        <v>170</v>
      </c>
      <c r="D162" s="31">
        <v>44742</v>
      </c>
      <c r="E162" s="37">
        <v>139.30000000000001</v>
      </c>
      <c r="F162" s="37">
        <v>138.36666666666665</v>
      </c>
      <c r="G162" s="38">
        <v>136.1333333333333</v>
      </c>
      <c r="H162" s="38">
        <v>132.96666666666664</v>
      </c>
      <c r="I162" s="38">
        <v>130.73333333333329</v>
      </c>
      <c r="J162" s="38">
        <v>141.5333333333333</v>
      </c>
      <c r="K162" s="38">
        <v>143.76666666666665</v>
      </c>
      <c r="L162" s="38">
        <v>146.93333333333331</v>
      </c>
      <c r="M162" s="28">
        <v>140.6</v>
      </c>
      <c r="N162" s="28">
        <v>135.19999999999999</v>
      </c>
      <c r="O162" s="39">
        <v>47150950</v>
      </c>
      <c r="P162" s="40">
        <v>2.3911044227071316E-2</v>
      </c>
    </row>
    <row r="163" spans="1:16" ht="12.75" customHeight="1">
      <c r="A163" s="28">
        <v>153</v>
      </c>
      <c r="B163" s="29" t="s">
        <v>40</v>
      </c>
      <c r="C163" s="30" t="s">
        <v>171</v>
      </c>
      <c r="D163" s="31">
        <v>44742</v>
      </c>
      <c r="E163" s="37">
        <v>39292.5</v>
      </c>
      <c r="F163" s="37">
        <v>39525.833333333336</v>
      </c>
      <c r="G163" s="38">
        <v>38785.316666666673</v>
      </c>
      <c r="H163" s="38">
        <v>38278.133333333339</v>
      </c>
      <c r="I163" s="38">
        <v>37537.616666666676</v>
      </c>
      <c r="J163" s="38">
        <v>40033.01666666667</v>
      </c>
      <c r="K163" s="38">
        <v>40773.533333333333</v>
      </c>
      <c r="L163" s="38">
        <v>41280.716666666667</v>
      </c>
      <c r="M163" s="28">
        <v>40266.35</v>
      </c>
      <c r="N163" s="28">
        <v>39018.65</v>
      </c>
      <c r="O163" s="39">
        <v>106470</v>
      </c>
      <c r="P163" s="40">
        <v>6.2375956903884325E-3</v>
      </c>
    </row>
    <row r="164" spans="1:16" ht="12.75" customHeight="1">
      <c r="A164" s="28">
        <v>154</v>
      </c>
      <c r="B164" s="29" t="s">
        <v>47</v>
      </c>
      <c r="C164" s="30" t="s">
        <v>172</v>
      </c>
      <c r="D164" s="31">
        <v>44742</v>
      </c>
      <c r="E164" s="37">
        <v>1650.7</v>
      </c>
      <c r="F164" s="37">
        <v>1637.7333333333333</v>
      </c>
      <c r="G164" s="38">
        <v>1615.9166666666667</v>
      </c>
      <c r="H164" s="38">
        <v>1581.1333333333334</v>
      </c>
      <c r="I164" s="38">
        <v>1559.3166666666668</v>
      </c>
      <c r="J164" s="38">
        <v>1672.5166666666667</v>
      </c>
      <c r="K164" s="38">
        <v>1694.3333333333333</v>
      </c>
      <c r="L164" s="38">
        <v>1729.1166666666666</v>
      </c>
      <c r="M164" s="28">
        <v>1659.55</v>
      </c>
      <c r="N164" s="28">
        <v>1602.95</v>
      </c>
      <c r="O164" s="39">
        <v>3160300</v>
      </c>
      <c r="P164" s="40">
        <v>-9.3103448275862061E-3</v>
      </c>
    </row>
    <row r="165" spans="1:16" ht="12.75" customHeight="1">
      <c r="A165" s="28">
        <v>155</v>
      </c>
      <c r="B165" s="29" t="s">
        <v>86</v>
      </c>
      <c r="C165" s="30" t="s">
        <v>470</v>
      </c>
      <c r="D165" s="31">
        <v>44742</v>
      </c>
      <c r="E165" s="37">
        <v>3321.4</v>
      </c>
      <c r="F165" s="37">
        <v>3242.8333333333335</v>
      </c>
      <c r="G165" s="38">
        <v>3125.8166666666671</v>
      </c>
      <c r="H165" s="38">
        <v>2930.2333333333336</v>
      </c>
      <c r="I165" s="38">
        <v>2813.2166666666672</v>
      </c>
      <c r="J165" s="38">
        <v>3438.416666666667</v>
      </c>
      <c r="K165" s="38">
        <v>3555.4333333333334</v>
      </c>
      <c r="L165" s="38">
        <v>3751.0166666666669</v>
      </c>
      <c r="M165" s="28">
        <v>3359.85</v>
      </c>
      <c r="N165" s="28">
        <v>3047.25</v>
      </c>
      <c r="O165" s="39">
        <v>442050</v>
      </c>
      <c r="P165" s="40">
        <v>2.6829268292682926E-2</v>
      </c>
    </row>
    <row r="166" spans="1:16" ht="12.75" customHeight="1">
      <c r="A166" s="28">
        <v>156</v>
      </c>
      <c r="B166" s="29" t="s">
        <v>79</v>
      </c>
      <c r="C166" s="30" t="s">
        <v>173</v>
      </c>
      <c r="D166" s="31">
        <v>44742</v>
      </c>
      <c r="E166" s="37">
        <v>206.95</v>
      </c>
      <c r="F166" s="37">
        <v>204.23333333333335</v>
      </c>
      <c r="G166" s="38">
        <v>200.76666666666671</v>
      </c>
      <c r="H166" s="38">
        <v>194.58333333333337</v>
      </c>
      <c r="I166" s="38">
        <v>191.11666666666673</v>
      </c>
      <c r="J166" s="38">
        <v>210.41666666666669</v>
      </c>
      <c r="K166" s="38">
        <v>213.88333333333333</v>
      </c>
      <c r="L166" s="38">
        <v>220.06666666666666</v>
      </c>
      <c r="M166" s="28">
        <v>207.7</v>
      </c>
      <c r="N166" s="28">
        <v>198.05</v>
      </c>
      <c r="O166" s="39">
        <v>31059000</v>
      </c>
      <c r="P166" s="40">
        <v>5.9269335406140688E-3</v>
      </c>
    </row>
    <row r="167" spans="1:16" ht="12.75" customHeight="1">
      <c r="A167" s="28">
        <v>157</v>
      </c>
      <c r="B167" s="29" t="s">
        <v>63</v>
      </c>
      <c r="C167" s="30" t="s">
        <v>174</v>
      </c>
      <c r="D167" s="31">
        <v>44742</v>
      </c>
      <c r="E167" s="37">
        <v>102.55</v>
      </c>
      <c r="F167" s="37">
        <v>101.33333333333333</v>
      </c>
      <c r="G167" s="38">
        <v>99.916666666666657</v>
      </c>
      <c r="H167" s="38">
        <v>97.283333333333331</v>
      </c>
      <c r="I167" s="38">
        <v>95.86666666666666</v>
      </c>
      <c r="J167" s="38">
        <v>103.96666666666665</v>
      </c>
      <c r="K167" s="38">
        <v>105.38333333333331</v>
      </c>
      <c r="L167" s="38">
        <v>108.01666666666665</v>
      </c>
      <c r="M167" s="28">
        <v>102.75</v>
      </c>
      <c r="N167" s="28">
        <v>98.7</v>
      </c>
      <c r="O167" s="39">
        <v>38867800</v>
      </c>
      <c r="P167" s="40">
        <v>-2.8814872192099147E-2</v>
      </c>
    </row>
    <row r="168" spans="1:16" ht="12.75" customHeight="1">
      <c r="A168" s="28">
        <v>158</v>
      </c>
      <c r="B168" s="29" t="s">
        <v>56</v>
      </c>
      <c r="C168" s="30" t="s">
        <v>176</v>
      </c>
      <c r="D168" s="31">
        <v>44742</v>
      </c>
      <c r="E168" s="37">
        <v>2095.4</v>
      </c>
      <c r="F168" s="37">
        <v>2097.3333333333335</v>
      </c>
      <c r="G168" s="38">
        <v>2078.166666666667</v>
      </c>
      <c r="H168" s="38">
        <v>2060.9333333333334</v>
      </c>
      <c r="I168" s="38">
        <v>2041.7666666666669</v>
      </c>
      <c r="J168" s="38">
        <v>2114.5666666666671</v>
      </c>
      <c r="K168" s="38">
        <v>2133.733333333334</v>
      </c>
      <c r="L168" s="38">
        <v>2150.9666666666672</v>
      </c>
      <c r="M168" s="28">
        <v>2116.5</v>
      </c>
      <c r="N168" s="28">
        <v>2080.1</v>
      </c>
      <c r="O168" s="39">
        <v>3512250</v>
      </c>
      <c r="P168" s="40">
        <v>3.1497797356828193E-2</v>
      </c>
    </row>
    <row r="169" spans="1:16" ht="12.75" customHeight="1">
      <c r="A169" s="28">
        <v>159</v>
      </c>
      <c r="B169" s="29" t="s">
        <v>38</v>
      </c>
      <c r="C169" s="30" t="s">
        <v>177</v>
      </c>
      <c r="D169" s="31">
        <v>44742</v>
      </c>
      <c r="E169" s="37">
        <v>2550.4499999999998</v>
      </c>
      <c r="F169" s="37">
        <v>2529.2833333333333</v>
      </c>
      <c r="G169" s="38">
        <v>2501.1666666666665</v>
      </c>
      <c r="H169" s="38">
        <v>2451.8833333333332</v>
      </c>
      <c r="I169" s="38">
        <v>2423.7666666666664</v>
      </c>
      <c r="J169" s="38">
        <v>2578.5666666666666</v>
      </c>
      <c r="K169" s="38">
        <v>2606.6833333333334</v>
      </c>
      <c r="L169" s="38">
        <v>2655.9666666666667</v>
      </c>
      <c r="M169" s="28">
        <v>2557.4</v>
      </c>
      <c r="N169" s="28">
        <v>2480</v>
      </c>
      <c r="O169" s="39">
        <v>1724500</v>
      </c>
      <c r="P169" s="40">
        <v>3.1995346131471784E-3</v>
      </c>
    </row>
    <row r="170" spans="1:16" ht="12.75" customHeight="1">
      <c r="A170" s="28">
        <v>160</v>
      </c>
      <c r="B170" s="29" t="s">
        <v>58</v>
      </c>
      <c r="C170" s="30" t="s">
        <v>178</v>
      </c>
      <c r="D170" s="31">
        <v>44742</v>
      </c>
      <c r="E170" s="37">
        <v>29.2</v>
      </c>
      <c r="F170" s="37">
        <v>28.849999999999998</v>
      </c>
      <c r="G170" s="38">
        <v>28.249999999999996</v>
      </c>
      <c r="H170" s="38">
        <v>27.299999999999997</v>
      </c>
      <c r="I170" s="38">
        <v>26.699999999999996</v>
      </c>
      <c r="J170" s="38">
        <v>29.799999999999997</v>
      </c>
      <c r="K170" s="38">
        <v>30.4</v>
      </c>
      <c r="L170" s="38">
        <v>31.349999999999998</v>
      </c>
      <c r="M170" s="28">
        <v>29.45</v>
      </c>
      <c r="N170" s="28">
        <v>27.9</v>
      </c>
      <c r="O170" s="39">
        <v>249904000</v>
      </c>
      <c r="P170" s="40">
        <v>-3.0838917845619259E-2</v>
      </c>
    </row>
    <row r="171" spans="1:16" ht="12.75" customHeight="1">
      <c r="A171" s="28">
        <v>161</v>
      </c>
      <c r="B171" s="29" t="s">
        <v>44</v>
      </c>
      <c r="C171" s="30" t="s">
        <v>270</v>
      </c>
      <c r="D171" s="31">
        <v>44742</v>
      </c>
      <c r="E171" s="37">
        <v>2123.3000000000002</v>
      </c>
      <c r="F171" s="37">
        <v>2117.1166666666668</v>
      </c>
      <c r="G171" s="38">
        <v>2089.0333333333338</v>
      </c>
      <c r="H171" s="38">
        <v>2054.7666666666669</v>
      </c>
      <c r="I171" s="38">
        <v>2026.6833333333338</v>
      </c>
      <c r="J171" s="38">
        <v>2151.3833333333337</v>
      </c>
      <c r="K171" s="38">
        <v>2179.4666666666667</v>
      </c>
      <c r="L171" s="38">
        <v>2213.7333333333336</v>
      </c>
      <c r="M171" s="28">
        <v>2145.1999999999998</v>
      </c>
      <c r="N171" s="28">
        <v>2082.85</v>
      </c>
      <c r="O171" s="39">
        <v>697200</v>
      </c>
      <c r="P171" s="40">
        <v>-2.8834099456748852E-2</v>
      </c>
    </row>
    <row r="172" spans="1:16" ht="12.75" customHeight="1">
      <c r="A172" s="28">
        <v>162</v>
      </c>
      <c r="B172" s="29" t="s">
        <v>168</v>
      </c>
      <c r="C172" s="30" t="s">
        <v>179</v>
      </c>
      <c r="D172" s="31">
        <v>44742</v>
      </c>
      <c r="E172" s="37">
        <v>211.05</v>
      </c>
      <c r="F172" s="37">
        <v>210.88333333333333</v>
      </c>
      <c r="G172" s="38">
        <v>208.16666666666666</v>
      </c>
      <c r="H172" s="38">
        <v>205.28333333333333</v>
      </c>
      <c r="I172" s="38">
        <v>202.56666666666666</v>
      </c>
      <c r="J172" s="38">
        <v>213.76666666666665</v>
      </c>
      <c r="K172" s="38">
        <v>216.48333333333335</v>
      </c>
      <c r="L172" s="38">
        <v>219.36666666666665</v>
      </c>
      <c r="M172" s="28">
        <v>213.6</v>
      </c>
      <c r="N172" s="28">
        <v>208</v>
      </c>
      <c r="O172" s="39">
        <v>56697624</v>
      </c>
      <c r="P172" s="40">
        <v>3.0693084125800142E-3</v>
      </c>
    </row>
    <row r="173" spans="1:16" ht="12.75" customHeight="1">
      <c r="A173" s="28">
        <v>163</v>
      </c>
      <c r="B173" s="29" t="s">
        <v>180</v>
      </c>
      <c r="C173" s="30" t="s">
        <v>181</v>
      </c>
      <c r="D173" s="31">
        <v>44742</v>
      </c>
      <c r="E173" s="37">
        <v>1786.55</v>
      </c>
      <c r="F173" s="37">
        <v>1760.4000000000003</v>
      </c>
      <c r="G173" s="38">
        <v>1728.8000000000006</v>
      </c>
      <c r="H173" s="38">
        <v>1671.0500000000004</v>
      </c>
      <c r="I173" s="38">
        <v>1639.4500000000007</v>
      </c>
      <c r="J173" s="38">
        <v>1818.1500000000005</v>
      </c>
      <c r="K173" s="38">
        <v>1849.7500000000005</v>
      </c>
      <c r="L173" s="38">
        <v>1907.5000000000005</v>
      </c>
      <c r="M173" s="28">
        <v>1792</v>
      </c>
      <c r="N173" s="28">
        <v>1702.65</v>
      </c>
      <c r="O173" s="39">
        <v>2181520</v>
      </c>
      <c r="P173" s="40">
        <v>4.6875E-2</v>
      </c>
    </row>
    <row r="174" spans="1:16" ht="12.75" customHeight="1">
      <c r="A174" s="28">
        <v>164</v>
      </c>
      <c r="B174" s="29" t="s">
        <v>44</v>
      </c>
      <c r="C174" s="30" t="s">
        <v>482</v>
      </c>
      <c r="D174" s="31">
        <v>44742</v>
      </c>
      <c r="E174" s="37">
        <v>140.75</v>
      </c>
      <c r="F174" s="37">
        <v>140.03333333333333</v>
      </c>
      <c r="G174" s="38">
        <v>135.91666666666666</v>
      </c>
      <c r="H174" s="38">
        <v>131.08333333333331</v>
      </c>
      <c r="I174" s="38">
        <v>126.96666666666664</v>
      </c>
      <c r="J174" s="38">
        <v>144.86666666666667</v>
      </c>
      <c r="K174" s="38">
        <v>148.98333333333335</v>
      </c>
      <c r="L174" s="38">
        <v>153.81666666666669</v>
      </c>
      <c r="M174" s="28">
        <v>144.15</v>
      </c>
      <c r="N174" s="28">
        <v>135.19999999999999</v>
      </c>
      <c r="O174" s="39">
        <v>6926500</v>
      </c>
      <c r="P174" s="40">
        <v>9.4731472710048829E-3</v>
      </c>
    </row>
    <row r="175" spans="1:16" ht="12.75" customHeight="1">
      <c r="A175" s="28">
        <v>165</v>
      </c>
      <c r="B175" s="29" t="s">
        <v>42</v>
      </c>
      <c r="C175" s="30" t="s">
        <v>182</v>
      </c>
      <c r="D175" s="31">
        <v>44742</v>
      </c>
      <c r="E175" s="37">
        <v>599.70000000000005</v>
      </c>
      <c r="F175" s="37">
        <v>598.25</v>
      </c>
      <c r="G175" s="38">
        <v>589.35</v>
      </c>
      <c r="H175" s="38">
        <v>579</v>
      </c>
      <c r="I175" s="38">
        <v>570.1</v>
      </c>
      <c r="J175" s="38">
        <v>608.6</v>
      </c>
      <c r="K175" s="38">
        <v>617.50000000000011</v>
      </c>
      <c r="L175" s="38">
        <v>627.85</v>
      </c>
      <c r="M175" s="28">
        <v>607.15</v>
      </c>
      <c r="N175" s="28">
        <v>587.9</v>
      </c>
      <c r="O175" s="39">
        <v>4601050</v>
      </c>
      <c r="P175" s="40">
        <v>4.2671614100185532E-3</v>
      </c>
    </row>
    <row r="176" spans="1:16" ht="12.75" customHeight="1">
      <c r="A176" s="28">
        <v>166</v>
      </c>
      <c r="B176" s="29" t="s">
        <v>58</v>
      </c>
      <c r="C176" s="30" t="s">
        <v>183</v>
      </c>
      <c r="D176" s="31">
        <v>44742</v>
      </c>
      <c r="E176" s="37">
        <v>84.3</v>
      </c>
      <c r="F176" s="37">
        <v>82.066666666666663</v>
      </c>
      <c r="G176" s="38">
        <v>78.933333333333323</v>
      </c>
      <c r="H176" s="38">
        <v>73.566666666666663</v>
      </c>
      <c r="I176" s="38">
        <v>70.433333333333323</v>
      </c>
      <c r="J176" s="38">
        <v>87.433333333333323</v>
      </c>
      <c r="K176" s="38">
        <v>90.566666666666649</v>
      </c>
      <c r="L176" s="38">
        <v>95.933333333333323</v>
      </c>
      <c r="M176" s="28">
        <v>85.2</v>
      </c>
      <c r="N176" s="28">
        <v>76.7</v>
      </c>
      <c r="O176" s="39">
        <v>50430600</v>
      </c>
      <c r="P176" s="40">
        <v>-2.9361326196539E-2</v>
      </c>
    </row>
    <row r="177" spans="1:16" ht="12.75" customHeight="1">
      <c r="A177" s="28">
        <v>167</v>
      </c>
      <c r="B177" s="29" t="s">
        <v>168</v>
      </c>
      <c r="C177" s="30" t="s">
        <v>184</v>
      </c>
      <c r="D177" s="31">
        <v>44742</v>
      </c>
      <c r="E177" s="37">
        <v>116.1</v>
      </c>
      <c r="F177" s="37">
        <v>114.76666666666667</v>
      </c>
      <c r="G177" s="38">
        <v>113.08333333333333</v>
      </c>
      <c r="H177" s="38">
        <v>110.06666666666666</v>
      </c>
      <c r="I177" s="38">
        <v>108.38333333333333</v>
      </c>
      <c r="J177" s="38">
        <v>117.78333333333333</v>
      </c>
      <c r="K177" s="38">
        <v>119.46666666666667</v>
      </c>
      <c r="L177" s="38">
        <v>122.48333333333333</v>
      </c>
      <c r="M177" s="28">
        <v>116.45</v>
      </c>
      <c r="N177" s="28">
        <v>111.75</v>
      </c>
      <c r="O177" s="39">
        <v>36018000</v>
      </c>
      <c r="P177" s="40">
        <v>3.8222068488412315E-2</v>
      </c>
    </row>
    <row r="178" spans="1:16" ht="12.75" customHeight="1">
      <c r="A178" s="28">
        <v>168</v>
      </c>
      <c r="B178" s="255" t="s">
        <v>79</v>
      </c>
      <c r="C178" s="30" t="s">
        <v>185</v>
      </c>
      <c r="D178" s="31">
        <v>44742</v>
      </c>
      <c r="E178" s="37">
        <v>2584.0500000000002</v>
      </c>
      <c r="F178" s="37">
        <v>2571.25</v>
      </c>
      <c r="G178" s="38">
        <v>2544.5</v>
      </c>
      <c r="H178" s="38">
        <v>2504.9499999999998</v>
      </c>
      <c r="I178" s="38">
        <v>2478.1999999999998</v>
      </c>
      <c r="J178" s="38">
        <v>2610.8000000000002</v>
      </c>
      <c r="K178" s="38">
        <v>2637.55</v>
      </c>
      <c r="L178" s="38">
        <v>2677.1000000000004</v>
      </c>
      <c r="M178" s="28">
        <v>2598</v>
      </c>
      <c r="N178" s="28">
        <v>2531.6999999999998</v>
      </c>
      <c r="O178" s="39">
        <v>33592750</v>
      </c>
      <c r="P178" s="40">
        <v>5.582787652011225E-3</v>
      </c>
    </row>
    <row r="179" spans="1:16" ht="12.75" customHeight="1">
      <c r="A179" s="28">
        <v>169</v>
      </c>
      <c r="B179" s="29" t="s">
        <v>119</v>
      </c>
      <c r="C179" s="30" t="s">
        <v>186</v>
      </c>
      <c r="D179" s="31">
        <v>44742</v>
      </c>
      <c r="E179" s="37">
        <v>68.95</v>
      </c>
      <c r="F179" s="37">
        <v>67.716666666666654</v>
      </c>
      <c r="G179" s="38">
        <v>65.933333333333309</v>
      </c>
      <c r="H179" s="38">
        <v>62.916666666666657</v>
      </c>
      <c r="I179" s="38">
        <v>61.133333333333312</v>
      </c>
      <c r="J179" s="38">
        <v>70.733333333333306</v>
      </c>
      <c r="K179" s="38">
        <v>72.516666666666637</v>
      </c>
      <c r="L179" s="38">
        <v>75.533333333333303</v>
      </c>
      <c r="M179" s="28">
        <v>69.5</v>
      </c>
      <c r="N179" s="28">
        <v>64.7</v>
      </c>
      <c r="O179" s="39">
        <v>115469500</v>
      </c>
      <c r="P179" s="40">
        <v>-1.1968605673482747E-2</v>
      </c>
    </row>
    <row r="180" spans="1:16" ht="12.75" customHeight="1">
      <c r="A180" s="28">
        <v>170</v>
      </c>
      <c r="B180" s="29" t="s">
        <v>58</v>
      </c>
      <c r="C180" s="30" t="s">
        <v>273</v>
      </c>
      <c r="D180" s="31">
        <v>44742</v>
      </c>
      <c r="E180" s="37">
        <v>720.8</v>
      </c>
      <c r="F180" s="37">
        <v>707.38333333333333</v>
      </c>
      <c r="G180" s="38">
        <v>689.31666666666661</v>
      </c>
      <c r="H180" s="38">
        <v>657.83333333333326</v>
      </c>
      <c r="I180" s="38">
        <v>639.76666666666654</v>
      </c>
      <c r="J180" s="38">
        <v>738.86666666666667</v>
      </c>
      <c r="K180" s="38">
        <v>756.93333333333351</v>
      </c>
      <c r="L180" s="38">
        <v>788.41666666666674</v>
      </c>
      <c r="M180" s="28">
        <v>725.45</v>
      </c>
      <c r="N180" s="28">
        <v>675.9</v>
      </c>
      <c r="O180" s="39">
        <v>7633600</v>
      </c>
      <c r="P180" s="40">
        <v>-5.7079684276838322E-2</v>
      </c>
    </row>
    <row r="181" spans="1:16" ht="12.75" customHeight="1">
      <c r="A181" s="28">
        <v>171</v>
      </c>
      <c r="B181" s="29" t="s">
        <v>63</v>
      </c>
      <c r="C181" s="30" t="s">
        <v>187</v>
      </c>
      <c r="D181" s="31">
        <v>44742</v>
      </c>
      <c r="E181" s="37">
        <v>1097.3</v>
      </c>
      <c r="F181" s="37">
        <v>1093.0333333333333</v>
      </c>
      <c r="G181" s="38">
        <v>1085.3666666666666</v>
      </c>
      <c r="H181" s="38">
        <v>1073.4333333333332</v>
      </c>
      <c r="I181" s="38">
        <v>1065.7666666666664</v>
      </c>
      <c r="J181" s="38">
        <v>1104.9666666666667</v>
      </c>
      <c r="K181" s="38">
        <v>1112.6333333333337</v>
      </c>
      <c r="L181" s="38">
        <v>1124.5666666666668</v>
      </c>
      <c r="M181" s="28">
        <v>1100.7</v>
      </c>
      <c r="N181" s="28">
        <v>1081.0999999999999</v>
      </c>
      <c r="O181" s="39">
        <v>7503000</v>
      </c>
      <c r="P181" s="40">
        <v>8.0612656187021361E-3</v>
      </c>
    </row>
    <row r="182" spans="1:16" ht="12.75" customHeight="1">
      <c r="A182" s="28">
        <v>172</v>
      </c>
      <c r="B182" s="29" t="s">
        <v>58</v>
      </c>
      <c r="C182" s="30" t="s">
        <v>188</v>
      </c>
      <c r="D182" s="31">
        <v>44742</v>
      </c>
      <c r="E182" s="37">
        <v>450.6</v>
      </c>
      <c r="F182" s="37">
        <v>447.86666666666662</v>
      </c>
      <c r="G182" s="38">
        <v>440.73333333333323</v>
      </c>
      <c r="H182" s="38">
        <v>430.86666666666662</v>
      </c>
      <c r="I182" s="38">
        <v>423.73333333333323</v>
      </c>
      <c r="J182" s="38">
        <v>457.73333333333323</v>
      </c>
      <c r="K182" s="38">
        <v>464.86666666666656</v>
      </c>
      <c r="L182" s="38">
        <v>474.73333333333323</v>
      </c>
      <c r="M182" s="28">
        <v>455</v>
      </c>
      <c r="N182" s="28">
        <v>438</v>
      </c>
      <c r="O182" s="39">
        <v>69781500</v>
      </c>
      <c r="P182" s="40">
        <v>-2.9518524699599466E-2</v>
      </c>
    </row>
    <row r="183" spans="1:16" ht="12.75" customHeight="1">
      <c r="A183" s="28">
        <v>173</v>
      </c>
      <c r="B183" s="29" t="s">
        <v>42</v>
      </c>
      <c r="C183" s="30" t="s">
        <v>189</v>
      </c>
      <c r="D183" s="31">
        <v>44742</v>
      </c>
      <c r="E183" s="37">
        <v>18478.150000000001</v>
      </c>
      <c r="F183" s="37">
        <v>18504.883333333335</v>
      </c>
      <c r="G183" s="38">
        <v>18354.76666666667</v>
      </c>
      <c r="H183" s="38">
        <v>18231.383333333335</v>
      </c>
      <c r="I183" s="38">
        <v>18081.26666666667</v>
      </c>
      <c r="J183" s="38">
        <v>18628.26666666667</v>
      </c>
      <c r="K183" s="38">
        <v>18778.383333333331</v>
      </c>
      <c r="L183" s="38">
        <v>18901.76666666667</v>
      </c>
      <c r="M183" s="28">
        <v>18655</v>
      </c>
      <c r="N183" s="28">
        <v>18381.5</v>
      </c>
      <c r="O183" s="39">
        <v>336800</v>
      </c>
      <c r="P183" s="40">
        <v>2.9700029700029698E-4</v>
      </c>
    </row>
    <row r="184" spans="1:16" ht="12.75" customHeight="1">
      <c r="A184" s="28">
        <v>174</v>
      </c>
      <c r="B184" s="29" t="s">
        <v>70</v>
      </c>
      <c r="C184" s="30" t="s">
        <v>190</v>
      </c>
      <c r="D184" s="31">
        <v>44742</v>
      </c>
      <c r="E184" s="37">
        <v>2346.4</v>
      </c>
      <c r="F184" s="37">
        <v>2330.15</v>
      </c>
      <c r="G184" s="38">
        <v>2306.25</v>
      </c>
      <c r="H184" s="38">
        <v>2266.1</v>
      </c>
      <c r="I184" s="38">
        <v>2242.1999999999998</v>
      </c>
      <c r="J184" s="38">
        <v>2370.3000000000002</v>
      </c>
      <c r="K184" s="38">
        <v>2394.2000000000007</v>
      </c>
      <c r="L184" s="38">
        <v>2434.3500000000004</v>
      </c>
      <c r="M184" s="28">
        <v>2354.0500000000002</v>
      </c>
      <c r="N184" s="28">
        <v>2290</v>
      </c>
      <c r="O184" s="39">
        <v>1594725</v>
      </c>
      <c r="P184" s="40">
        <v>3.1136481577581734E-3</v>
      </c>
    </row>
    <row r="185" spans="1:16" ht="12.75" customHeight="1">
      <c r="A185" s="28">
        <v>175</v>
      </c>
      <c r="B185" s="29" t="s">
        <v>40</v>
      </c>
      <c r="C185" s="30" t="s">
        <v>191</v>
      </c>
      <c r="D185" s="31">
        <v>44742</v>
      </c>
      <c r="E185" s="37">
        <v>2231.5</v>
      </c>
      <c r="F185" s="37">
        <v>2209.6333333333332</v>
      </c>
      <c r="G185" s="38">
        <v>2175.0666666666666</v>
      </c>
      <c r="H185" s="38">
        <v>2118.6333333333332</v>
      </c>
      <c r="I185" s="38">
        <v>2084.0666666666666</v>
      </c>
      <c r="J185" s="38">
        <v>2266.0666666666666</v>
      </c>
      <c r="K185" s="38">
        <v>2300.6333333333332</v>
      </c>
      <c r="L185" s="38">
        <v>2357.0666666666666</v>
      </c>
      <c r="M185" s="28">
        <v>2244.1999999999998</v>
      </c>
      <c r="N185" s="28">
        <v>2153.1999999999998</v>
      </c>
      <c r="O185" s="39">
        <v>3578250</v>
      </c>
      <c r="P185" s="40">
        <v>-1.4866818087962008E-2</v>
      </c>
    </row>
    <row r="186" spans="1:16" ht="12.75" customHeight="1">
      <c r="A186" s="28">
        <v>176</v>
      </c>
      <c r="B186" s="29" t="s">
        <v>63</v>
      </c>
      <c r="C186" s="30" t="s">
        <v>192</v>
      </c>
      <c r="D186" s="31">
        <v>44742</v>
      </c>
      <c r="E186" s="37">
        <v>1152.9000000000001</v>
      </c>
      <c r="F186" s="37">
        <v>1143.9666666666665</v>
      </c>
      <c r="G186" s="38">
        <v>1123.633333333333</v>
      </c>
      <c r="H186" s="38">
        <v>1094.3666666666666</v>
      </c>
      <c r="I186" s="38">
        <v>1074.0333333333331</v>
      </c>
      <c r="J186" s="38">
        <v>1173.2333333333329</v>
      </c>
      <c r="K186" s="38">
        <v>1193.5666666666664</v>
      </c>
      <c r="L186" s="38">
        <v>1222.8333333333328</v>
      </c>
      <c r="M186" s="28">
        <v>1164.3</v>
      </c>
      <c r="N186" s="28">
        <v>1114.7</v>
      </c>
      <c r="O186" s="39">
        <v>3572800</v>
      </c>
      <c r="P186" s="40">
        <v>-2.5103689150840429E-2</v>
      </c>
    </row>
    <row r="187" spans="1:16" ht="12.75" customHeight="1">
      <c r="A187" s="28">
        <v>177</v>
      </c>
      <c r="B187" s="29" t="s">
        <v>47</v>
      </c>
      <c r="C187" s="30" t="s">
        <v>511</v>
      </c>
      <c r="D187" s="31">
        <v>44742</v>
      </c>
      <c r="E187" s="37">
        <v>305.39999999999998</v>
      </c>
      <c r="F187" s="37">
        <v>306.08333333333331</v>
      </c>
      <c r="G187" s="38">
        <v>300.36666666666662</v>
      </c>
      <c r="H187" s="38">
        <v>295.33333333333331</v>
      </c>
      <c r="I187" s="38">
        <v>289.61666666666662</v>
      </c>
      <c r="J187" s="38">
        <v>311.11666666666662</v>
      </c>
      <c r="K187" s="38">
        <v>316.83333333333331</v>
      </c>
      <c r="L187" s="38">
        <v>321.86666666666662</v>
      </c>
      <c r="M187" s="28">
        <v>311.8</v>
      </c>
      <c r="N187" s="28">
        <v>301.05</v>
      </c>
      <c r="O187" s="39">
        <v>2900700</v>
      </c>
      <c r="P187" s="40">
        <v>2.3174603174603174E-2</v>
      </c>
    </row>
    <row r="188" spans="1:16" ht="12.75" customHeight="1">
      <c r="A188" s="28">
        <v>178</v>
      </c>
      <c r="B188" s="29" t="s">
        <v>47</v>
      </c>
      <c r="C188" s="30" t="s">
        <v>193</v>
      </c>
      <c r="D188" s="31">
        <v>44742</v>
      </c>
      <c r="E188" s="37">
        <v>817.85</v>
      </c>
      <c r="F188" s="37">
        <v>815.68333333333339</v>
      </c>
      <c r="G188" s="38">
        <v>810.16666666666674</v>
      </c>
      <c r="H188" s="38">
        <v>802.48333333333335</v>
      </c>
      <c r="I188" s="38">
        <v>796.9666666666667</v>
      </c>
      <c r="J188" s="38">
        <v>823.36666666666679</v>
      </c>
      <c r="K188" s="38">
        <v>828.88333333333344</v>
      </c>
      <c r="L188" s="38">
        <v>836.56666666666683</v>
      </c>
      <c r="M188" s="28">
        <v>821.2</v>
      </c>
      <c r="N188" s="28">
        <v>808</v>
      </c>
      <c r="O188" s="39">
        <v>21723100</v>
      </c>
      <c r="P188" s="40">
        <v>-5.0336646361013142E-3</v>
      </c>
    </row>
    <row r="189" spans="1:16" ht="12.75" customHeight="1">
      <c r="A189" s="28">
        <v>179</v>
      </c>
      <c r="B189" s="29" t="s">
        <v>180</v>
      </c>
      <c r="C189" s="30" t="s">
        <v>194</v>
      </c>
      <c r="D189" s="31">
        <v>44742</v>
      </c>
      <c r="E189" s="37">
        <v>448.45</v>
      </c>
      <c r="F189" s="37">
        <v>444.25</v>
      </c>
      <c r="G189" s="38">
        <v>433.9</v>
      </c>
      <c r="H189" s="38">
        <v>419.34999999999997</v>
      </c>
      <c r="I189" s="38">
        <v>408.99999999999994</v>
      </c>
      <c r="J189" s="38">
        <v>458.8</v>
      </c>
      <c r="K189" s="38">
        <v>469.15000000000003</v>
      </c>
      <c r="L189" s="38">
        <v>483.70000000000005</v>
      </c>
      <c r="M189" s="28">
        <v>454.6</v>
      </c>
      <c r="N189" s="28">
        <v>429.7</v>
      </c>
      <c r="O189" s="39">
        <v>12532500</v>
      </c>
      <c r="P189" s="40">
        <v>1.6423357664233577E-2</v>
      </c>
    </row>
    <row r="190" spans="1:16" ht="12.75" customHeight="1">
      <c r="A190" s="28">
        <v>180</v>
      </c>
      <c r="B190" s="29" t="s">
        <v>47</v>
      </c>
      <c r="C190" s="30" t="s">
        <v>275</v>
      </c>
      <c r="D190" s="31">
        <v>44742</v>
      </c>
      <c r="E190" s="37">
        <v>555.54999999999995</v>
      </c>
      <c r="F190" s="37">
        <v>552.08333333333326</v>
      </c>
      <c r="G190" s="38">
        <v>545.51666666666654</v>
      </c>
      <c r="H190" s="38">
        <v>535.48333333333323</v>
      </c>
      <c r="I190" s="38">
        <v>528.91666666666652</v>
      </c>
      <c r="J190" s="38">
        <v>562.11666666666656</v>
      </c>
      <c r="K190" s="38">
        <v>568.68333333333317</v>
      </c>
      <c r="L190" s="38">
        <v>578.71666666666658</v>
      </c>
      <c r="M190" s="28">
        <v>558.65</v>
      </c>
      <c r="N190" s="28">
        <v>542.04999999999995</v>
      </c>
      <c r="O190" s="39">
        <v>975850</v>
      </c>
      <c r="P190" s="40">
        <v>-4.1310541310541307E-2</v>
      </c>
    </row>
    <row r="191" spans="1:16" ht="12.75" customHeight="1">
      <c r="A191" s="28">
        <v>181</v>
      </c>
      <c r="B191" s="29" t="s">
        <v>38</v>
      </c>
      <c r="C191" s="30" t="s">
        <v>195</v>
      </c>
      <c r="D191" s="31">
        <v>44742</v>
      </c>
      <c r="E191" s="37">
        <v>821.8</v>
      </c>
      <c r="F191" s="37">
        <v>814.54999999999984</v>
      </c>
      <c r="G191" s="38">
        <v>801.29999999999973</v>
      </c>
      <c r="H191" s="38">
        <v>780.79999999999984</v>
      </c>
      <c r="I191" s="38">
        <v>767.54999999999973</v>
      </c>
      <c r="J191" s="38">
        <v>835.04999999999973</v>
      </c>
      <c r="K191" s="38">
        <v>848.3</v>
      </c>
      <c r="L191" s="38">
        <v>868.79999999999973</v>
      </c>
      <c r="M191" s="28">
        <v>827.8</v>
      </c>
      <c r="N191" s="28">
        <v>794.05</v>
      </c>
      <c r="O191" s="39">
        <v>5222000</v>
      </c>
      <c r="P191" s="40">
        <v>3.8377411016106582E-2</v>
      </c>
    </row>
    <row r="192" spans="1:16" ht="12.75" customHeight="1">
      <c r="A192" s="28">
        <v>182</v>
      </c>
      <c r="B192" s="29" t="s">
        <v>74</v>
      </c>
      <c r="C192" s="30" t="s">
        <v>530</v>
      </c>
      <c r="D192" s="31">
        <v>44742</v>
      </c>
      <c r="E192" s="37">
        <v>887.15</v>
      </c>
      <c r="F192" s="37">
        <v>886.94999999999993</v>
      </c>
      <c r="G192" s="38">
        <v>881.49999999999989</v>
      </c>
      <c r="H192" s="38">
        <v>875.84999999999991</v>
      </c>
      <c r="I192" s="38">
        <v>870.39999999999986</v>
      </c>
      <c r="J192" s="38">
        <v>892.59999999999991</v>
      </c>
      <c r="K192" s="38">
        <v>898.05</v>
      </c>
      <c r="L192" s="38">
        <v>903.69999999999993</v>
      </c>
      <c r="M192" s="28">
        <v>892.4</v>
      </c>
      <c r="N192" s="28">
        <v>881.3</v>
      </c>
      <c r="O192" s="39">
        <v>3621000</v>
      </c>
      <c r="P192" s="40">
        <v>3.3806251385502108E-3</v>
      </c>
    </row>
    <row r="193" spans="1:16" ht="12.75" customHeight="1">
      <c r="A193" s="28">
        <v>183</v>
      </c>
      <c r="B193" s="29" t="s">
        <v>56</v>
      </c>
      <c r="C193" s="30" t="s">
        <v>196</v>
      </c>
      <c r="D193" s="31">
        <v>44742</v>
      </c>
      <c r="E193" s="37">
        <v>728</v>
      </c>
      <c r="F193" s="37">
        <v>727.66666666666663</v>
      </c>
      <c r="G193" s="38">
        <v>721.23333333333323</v>
      </c>
      <c r="H193" s="38">
        <v>714.46666666666658</v>
      </c>
      <c r="I193" s="38">
        <v>708.03333333333319</v>
      </c>
      <c r="J193" s="38">
        <v>734.43333333333328</v>
      </c>
      <c r="K193" s="38">
        <v>740.86666666666667</v>
      </c>
      <c r="L193" s="38">
        <v>747.63333333333333</v>
      </c>
      <c r="M193" s="28">
        <v>734.1</v>
      </c>
      <c r="N193" s="28">
        <v>720.9</v>
      </c>
      <c r="O193" s="39">
        <v>7778250</v>
      </c>
      <c r="P193" s="40">
        <v>4.1537165596769975E-3</v>
      </c>
    </row>
    <row r="194" spans="1:16" ht="12.75" customHeight="1">
      <c r="A194" s="28">
        <v>184</v>
      </c>
      <c r="B194" s="29" t="s">
        <v>49</v>
      </c>
      <c r="C194" s="30" t="s">
        <v>197</v>
      </c>
      <c r="D194" s="31">
        <v>44742</v>
      </c>
      <c r="E194" s="37">
        <v>397.95</v>
      </c>
      <c r="F194" s="37">
        <v>395</v>
      </c>
      <c r="G194" s="38">
        <v>390.2</v>
      </c>
      <c r="H194" s="38">
        <v>382.45</v>
      </c>
      <c r="I194" s="38">
        <v>377.65</v>
      </c>
      <c r="J194" s="38">
        <v>402.75</v>
      </c>
      <c r="K194" s="38">
        <v>407.54999999999995</v>
      </c>
      <c r="L194" s="38">
        <v>415.3</v>
      </c>
      <c r="M194" s="28">
        <v>399.8</v>
      </c>
      <c r="N194" s="28">
        <v>387.25</v>
      </c>
      <c r="O194" s="39">
        <v>71284200</v>
      </c>
      <c r="P194" s="40">
        <v>-2.869791464409149E-2</v>
      </c>
    </row>
    <row r="195" spans="1:16" ht="12.75" customHeight="1">
      <c r="A195" s="28">
        <v>185</v>
      </c>
      <c r="B195" s="29" t="s">
        <v>168</v>
      </c>
      <c r="C195" s="30" t="s">
        <v>198</v>
      </c>
      <c r="D195" s="31">
        <v>44742</v>
      </c>
      <c r="E195" s="37">
        <v>204.55</v>
      </c>
      <c r="F195" s="37">
        <v>201.65</v>
      </c>
      <c r="G195" s="38">
        <v>195.55</v>
      </c>
      <c r="H195" s="38">
        <v>186.55</v>
      </c>
      <c r="I195" s="38">
        <v>180.45000000000002</v>
      </c>
      <c r="J195" s="38">
        <v>210.65</v>
      </c>
      <c r="K195" s="38">
        <v>216.74999999999997</v>
      </c>
      <c r="L195" s="38">
        <v>225.75</v>
      </c>
      <c r="M195" s="28">
        <v>207.75</v>
      </c>
      <c r="N195" s="28">
        <v>192.65</v>
      </c>
      <c r="O195" s="39">
        <v>92130750</v>
      </c>
      <c r="P195" s="40">
        <v>-2.566299032730128E-2</v>
      </c>
    </row>
    <row r="196" spans="1:16" ht="12.75" customHeight="1">
      <c r="A196" s="28">
        <v>186</v>
      </c>
      <c r="B196" s="29" t="s">
        <v>119</v>
      </c>
      <c r="C196" s="30" t="s">
        <v>199</v>
      </c>
      <c r="D196" s="31">
        <v>44742</v>
      </c>
      <c r="E196" s="37">
        <v>887.05</v>
      </c>
      <c r="F196" s="37">
        <v>883.43333333333339</v>
      </c>
      <c r="G196" s="38">
        <v>868.81666666666683</v>
      </c>
      <c r="H196" s="38">
        <v>850.58333333333348</v>
      </c>
      <c r="I196" s="38">
        <v>835.96666666666692</v>
      </c>
      <c r="J196" s="38">
        <v>901.66666666666674</v>
      </c>
      <c r="K196" s="38">
        <v>916.2833333333333</v>
      </c>
      <c r="L196" s="38">
        <v>934.51666666666665</v>
      </c>
      <c r="M196" s="28">
        <v>898.05</v>
      </c>
      <c r="N196" s="28">
        <v>865.2</v>
      </c>
      <c r="O196" s="39">
        <v>29579575</v>
      </c>
      <c r="P196" s="40">
        <v>1.4873357733416935E-2</v>
      </c>
    </row>
    <row r="197" spans="1:16" ht="12.75" customHeight="1">
      <c r="A197" s="28">
        <v>187</v>
      </c>
      <c r="B197" s="29" t="s">
        <v>86</v>
      </c>
      <c r="C197" s="30" t="s">
        <v>200</v>
      </c>
      <c r="D197" s="31">
        <v>44742</v>
      </c>
      <c r="E197" s="37">
        <v>3215.95</v>
      </c>
      <c r="F197" s="37">
        <v>3194.1166666666668</v>
      </c>
      <c r="G197" s="38">
        <v>3148.4833333333336</v>
      </c>
      <c r="H197" s="38">
        <v>3081.0166666666669</v>
      </c>
      <c r="I197" s="38">
        <v>3035.3833333333337</v>
      </c>
      <c r="J197" s="38">
        <v>3261.5833333333335</v>
      </c>
      <c r="K197" s="38">
        <v>3307.2166666666667</v>
      </c>
      <c r="L197" s="38">
        <v>3374.6833333333334</v>
      </c>
      <c r="M197" s="28">
        <v>3239.75</v>
      </c>
      <c r="N197" s="28">
        <v>3126.65</v>
      </c>
      <c r="O197" s="39">
        <v>11315550</v>
      </c>
      <c r="P197" s="40">
        <v>-5.3274265204186641E-2</v>
      </c>
    </row>
    <row r="198" spans="1:16" ht="12.75" customHeight="1">
      <c r="A198" s="28">
        <v>188</v>
      </c>
      <c r="B198" s="29" t="s">
        <v>86</v>
      </c>
      <c r="C198" s="30" t="s">
        <v>201</v>
      </c>
      <c r="D198" s="31">
        <v>44742</v>
      </c>
      <c r="E198" s="37">
        <v>1002.25</v>
      </c>
      <c r="F198" s="37">
        <v>997.15</v>
      </c>
      <c r="G198" s="38">
        <v>987.25</v>
      </c>
      <c r="H198" s="38">
        <v>972.25</v>
      </c>
      <c r="I198" s="38">
        <v>962.35</v>
      </c>
      <c r="J198" s="38">
        <v>1012.15</v>
      </c>
      <c r="K198" s="38">
        <v>1022.0499999999998</v>
      </c>
      <c r="L198" s="38">
        <v>1037.05</v>
      </c>
      <c r="M198" s="28">
        <v>1007.05</v>
      </c>
      <c r="N198" s="28">
        <v>982.15</v>
      </c>
      <c r="O198" s="39">
        <v>24394800</v>
      </c>
      <c r="P198" s="40">
        <v>1.3536083759192323E-2</v>
      </c>
    </row>
    <row r="199" spans="1:16" ht="12.75" customHeight="1">
      <c r="A199" s="28">
        <v>189</v>
      </c>
      <c r="B199" s="29" t="s">
        <v>56</v>
      </c>
      <c r="C199" s="30" t="s">
        <v>202</v>
      </c>
      <c r="D199" s="31">
        <v>44742</v>
      </c>
      <c r="E199" s="37">
        <v>2077.8000000000002</v>
      </c>
      <c r="F199" s="37">
        <v>2046.0166666666667</v>
      </c>
      <c r="G199" s="38">
        <v>1999.0833333333335</v>
      </c>
      <c r="H199" s="38">
        <v>1920.3666666666668</v>
      </c>
      <c r="I199" s="38">
        <v>1873.4333333333336</v>
      </c>
      <c r="J199" s="38">
        <v>2124.7333333333336</v>
      </c>
      <c r="K199" s="38">
        <v>2171.6666666666661</v>
      </c>
      <c r="L199" s="38">
        <v>2250.3833333333332</v>
      </c>
      <c r="M199" s="28">
        <v>2092.9499999999998</v>
      </c>
      <c r="N199" s="28">
        <v>1967.3</v>
      </c>
      <c r="O199" s="39">
        <v>7115250</v>
      </c>
      <c r="P199" s="40">
        <v>-1.5616083009079119E-2</v>
      </c>
    </row>
    <row r="200" spans="1:16" ht="12.75" customHeight="1">
      <c r="A200" s="28">
        <v>190</v>
      </c>
      <c r="B200" s="29" t="s">
        <v>47</v>
      </c>
      <c r="C200" s="30" t="s">
        <v>203</v>
      </c>
      <c r="D200" s="31">
        <v>44742</v>
      </c>
      <c r="E200" s="37">
        <v>2833.35</v>
      </c>
      <c r="F200" s="37">
        <v>2819.15</v>
      </c>
      <c r="G200" s="38">
        <v>2793.8</v>
      </c>
      <c r="H200" s="38">
        <v>2754.25</v>
      </c>
      <c r="I200" s="38">
        <v>2728.9</v>
      </c>
      <c r="J200" s="38">
        <v>2858.7000000000003</v>
      </c>
      <c r="K200" s="38">
        <v>2884.0499999999997</v>
      </c>
      <c r="L200" s="38">
        <v>2923.6000000000004</v>
      </c>
      <c r="M200" s="28">
        <v>2844.5</v>
      </c>
      <c r="N200" s="28">
        <v>2779.6</v>
      </c>
      <c r="O200" s="39">
        <v>844750</v>
      </c>
      <c r="P200" s="40">
        <v>1.5629696423204088E-2</v>
      </c>
    </row>
    <row r="201" spans="1:16" ht="12.75" customHeight="1">
      <c r="A201" s="28">
        <v>191</v>
      </c>
      <c r="B201" s="29" t="s">
        <v>168</v>
      </c>
      <c r="C201" s="30" t="s">
        <v>204</v>
      </c>
      <c r="D201" s="31">
        <v>44742</v>
      </c>
      <c r="E201" s="37">
        <v>463.4</v>
      </c>
      <c r="F201" s="37">
        <v>456.56666666666661</v>
      </c>
      <c r="G201" s="38">
        <v>447.43333333333322</v>
      </c>
      <c r="H201" s="38">
        <v>431.46666666666664</v>
      </c>
      <c r="I201" s="38">
        <v>422.33333333333326</v>
      </c>
      <c r="J201" s="38">
        <v>472.53333333333319</v>
      </c>
      <c r="K201" s="38">
        <v>481.66666666666663</v>
      </c>
      <c r="L201" s="38">
        <v>497.63333333333316</v>
      </c>
      <c r="M201" s="28">
        <v>465.7</v>
      </c>
      <c r="N201" s="28">
        <v>440.6</v>
      </c>
      <c r="O201" s="39">
        <v>4428000</v>
      </c>
      <c r="P201" s="40">
        <v>2.717391304347826E-3</v>
      </c>
    </row>
    <row r="202" spans="1:16" ht="12.75" customHeight="1">
      <c r="A202" s="28">
        <v>192</v>
      </c>
      <c r="B202" s="29" t="s">
        <v>44</v>
      </c>
      <c r="C202" s="30" t="s">
        <v>205</v>
      </c>
      <c r="D202" s="31">
        <v>44742</v>
      </c>
      <c r="E202" s="37">
        <v>1053.75</v>
      </c>
      <c r="F202" s="37">
        <v>1055.2666666666667</v>
      </c>
      <c r="G202" s="38">
        <v>1039.4833333333333</v>
      </c>
      <c r="H202" s="38">
        <v>1025.2166666666667</v>
      </c>
      <c r="I202" s="38">
        <v>1009.4333333333334</v>
      </c>
      <c r="J202" s="38">
        <v>1069.5333333333333</v>
      </c>
      <c r="K202" s="38">
        <v>1085.3166666666666</v>
      </c>
      <c r="L202" s="38">
        <v>1099.5833333333333</v>
      </c>
      <c r="M202" s="28">
        <v>1071.05</v>
      </c>
      <c r="N202" s="28">
        <v>1041</v>
      </c>
      <c r="O202" s="39">
        <v>4438450</v>
      </c>
      <c r="P202" s="40">
        <v>7.4035087719298245E-2</v>
      </c>
    </row>
    <row r="203" spans="1:16" ht="12.75" customHeight="1">
      <c r="A203" s="28">
        <v>193</v>
      </c>
      <c r="B203" s="29" t="s">
        <v>49</v>
      </c>
      <c r="C203" s="30" t="s">
        <v>206</v>
      </c>
      <c r="D203" s="31">
        <v>44742</v>
      </c>
      <c r="E203" s="37">
        <v>743.95</v>
      </c>
      <c r="F203" s="37">
        <v>737.13333333333333</v>
      </c>
      <c r="G203" s="38">
        <v>727.4666666666667</v>
      </c>
      <c r="H203" s="38">
        <v>710.98333333333335</v>
      </c>
      <c r="I203" s="38">
        <v>701.31666666666672</v>
      </c>
      <c r="J203" s="38">
        <v>753.61666666666667</v>
      </c>
      <c r="K203" s="38">
        <v>763.28333333333342</v>
      </c>
      <c r="L203" s="38">
        <v>779.76666666666665</v>
      </c>
      <c r="M203" s="28">
        <v>746.8</v>
      </c>
      <c r="N203" s="28">
        <v>720.65</v>
      </c>
      <c r="O203" s="39">
        <v>9975000</v>
      </c>
      <c r="P203" s="40">
        <v>3.9994161436286674E-2</v>
      </c>
    </row>
    <row r="204" spans="1:16" ht="12.75" customHeight="1">
      <c r="A204" s="28">
        <v>194</v>
      </c>
      <c r="B204" s="29" t="s">
        <v>56</v>
      </c>
      <c r="C204" s="30" t="s">
        <v>207</v>
      </c>
      <c r="D204" s="31">
        <v>44742</v>
      </c>
      <c r="E204" s="37">
        <v>1487.8</v>
      </c>
      <c r="F204" s="37">
        <v>1477.2</v>
      </c>
      <c r="G204" s="38">
        <v>1462.6000000000001</v>
      </c>
      <c r="H204" s="38">
        <v>1437.4</v>
      </c>
      <c r="I204" s="38">
        <v>1422.8000000000002</v>
      </c>
      <c r="J204" s="38">
        <v>1502.4</v>
      </c>
      <c r="K204" s="38">
        <v>1517</v>
      </c>
      <c r="L204" s="38">
        <v>1542.2</v>
      </c>
      <c r="M204" s="28">
        <v>1491.8</v>
      </c>
      <c r="N204" s="28">
        <v>1452</v>
      </c>
      <c r="O204" s="39">
        <v>1109350</v>
      </c>
      <c r="P204" s="40">
        <v>-3.9939420164430979E-2</v>
      </c>
    </row>
    <row r="205" spans="1:16" ht="12.75" customHeight="1">
      <c r="A205" s="28">
        <v>195</v>
      </c>
      <c r="B205" s="29" t="s">
        <v>42</v>
      </c>
      <c r="C205" s="30" t="s">
        <v>208</v>
      </c>
      <c r="D205" s="31">
        <v>44742</v>
      </c>
      <c r="E205" s="37">
        <v>5422.25</v>
      </c>
      <c r="F205" s="37">
        <v>5375.083333333333</v>
      </c>
      <c r="G205" s="38">
        <v>5314.3666666666659</v>
      </c>
      <c r="H205" s="38">
        <v>5206.4833333333327</v>
      </c>
      <c r="I205" s="38">
        <v>5145.7666666666655</v>
      </c>
      <c r="J205" s="38">
        <v>5482.9666666666662</v>
      </c>
      <c r="K205" s="38">
        <v>5543.6833333333334</v>
      </c>
      <c r="L205" s="38">
        <v>5651.5666666666666</v>
      </c>
      <c r="M205" s="28">
        <v>5435.8</v>
      </c>
      <c r="N205" s="28">
        <v>5267.2</v>
      </c>
      <c r="O205" s="39">
        <v>3167900</v>
      </c>
      <c r="P205" s="40">
        <v>-7.7055599060297571E-3</v>
      </c>
    </row>
    <row r="206" spans="1:16" ht="12.75" customHeight="1">
      <c r="A206" s="28">
        <v>196</v>
      </c>
      <c r="B206" s="29" t="s">
        <v>38</v>
      </c>
      <c r="C206" s="30" t="s">
        <v>209</v>
      </c>
      <c r="D206" s="31">
        <v>44742</v>
      </c>
      <c r="E206" s="37">
        <v>654.15</v>
      </c>
      <c r="F206" s="37">
        <v>651.35</v>
      </c>
      <c r="G206" s="38">
        <v>645.80000000000007</v>
      </c>
      <c r="H206" s="38">
        <v>637.45000000000005</v>
      </c>
      <c r="I206" s="38">
        <v>631.90000000000009</v>
      </c>
      <c r="J206" s="38">
        <v>659.7</v>
      </c>
      <c r="K206" s="38">
        <v>665.25</v>
      </c>
      <c r="L206" s="38">
        <v>673.6</v>
      </c>
      <c r="M206" s="28">
        <v>656.9</v>
      </c>
      <c r="N206" s="28">
        <v>643</v>
      </c>
      <c r="O206" s="39">
        <v>20395700</v>
      </c>
      <c r="P206" s="40">
        <v>8.2256924362187518E-3</v>
      </c>
    </row>
    <row r="207" spans="1:16" ht="12.75" customHeight="1">
      <c r="A207" s="28">
        <v>197</v>
      </c>
      <c r="B207" s="29" t="s">
        <v>119</v>
      </c>
      <c r="C207" s="30" t="s">
        <v>210</v>
      </c>
      <c r="D207" s="31">
        <v>44742</v>
      </c>
      <c r="E207" s="37">
        <v>236.95</v>
      </c>
      <c r="F207" s="37">
        <v>236.28333333333333</v>
      </c>
      <c r="G207" s="38">
        <v>228.16666666666666</v>
      </c>
      <c r="H207" s="38">
        <v>219.38333333333333</v>
      </c>
      <c r="I207" s="38">
        <v>211.26666666666665</v>
      </c>
      <c r="J207" s="38">
        <v>245.06666666666666</v>
      </c>
      <c r="K207" s="38">
        <v>253.18333333333334</v>
      </c>
      <c r="L207" s="38">
        <v>261.9666666666667</v>
      </c>
      <c r="M207" s="28">
        <v>244.4</v>
      </c>
      <c r="N207" s="28">
        <v>227.5</v>
      </c>
      <c r="O207" s="39">
        <v>61707050</v>
      </c>
      <c r="P207" s="40">
        <v>0.16641762620491635</v>
      </c>
    </row>
    <row r="208" spans="1:16" ht="12.75" customHeight="1">
      <c r="A208" s="28">
        <v>198</v>
      </c>
      <c r="B208" s="29" t="s">
        <v>70</v>
      </c>
      <c r="C208" s="30" t="s">
        <v>211</v>
      </c>
      <c r="D208" s="31">
        <v>44742</v>
      </c>
      <c r="E208" s="37">
        <v>977.1</v>
      </c>
      <c r="F208" s="37">
        <v>968.20000000000016</v>
      </c>
      <c r="G208" s="38">
        <v>955.95000000000027</v>
      </c>
      <c r="H208" s="38">
        <v>934.80000000000007</v>
      </c>
      <c r="I208" s="38">
        <v>922.55000000000018</v>
      </c>
      <c r="J208" s="38">
        <v>989.35000000000036</v>
      </c>
      <c r="K208" s="38">
        <v>1001.6000000000001</v>
      </c>
      <c r="L208" s="38">
        <v>1022.7500000000005</v>
      </c>
      <c r="M208" s="28">
        <v>980.45</v>
      </c>
      <c r="N208" s="28">
        <v>947.05</v>
      </c>
      <c r="O208" s="39">
        <v>5273500</v>
      </c>
      <c r="P208" s="40">
        <v>-7.5793462813832308E-4</v>
      </c>
    </row>
    <row r="209" spans="1:16" ht="12.75" customHeight="1">
      <c r="A209" s="28">
        <v>199</v>
      </c>
      <c r="B209" s="29" t="s">
        <v>70</v>
      </c>
      <c r="C209" s="30" t="s">
        <v>280</v>
      </c>
      <c r="D209" s="31">
        <v>44742</v>
      </c>
      <c r="E209" s="37">
        <v>1458</v>
      </c>
      <c r="F209" s="37">
        <v>1446.5999999999997</v>
      </c>
      <c r="G209" s="38">
        <v>1430.7499999999993</v>
      </c>
      <c r="H209" s="38">
        <v>1403.4999999999995</v>
      </c>
      <c r="I209" s="38">
        <v>1387.6499999999992</v>
      </c>
      <c r="J209" s="38">
        <v>1473.8499999999995</v>
      </c>
      <c r="K209" s="38">
        <v>1489.6999999999998</v>
      </c>
      <c r="L209" s="38">
        <v>1516.9499999999996</v>
      </c>
      <c r="M209" s="28">
        <v>1462.45</v>
      </c>
      <c r="N209" s="28">
        <v>1419.35</v>
      </c>
      <c r="O209" s="39">
        <v>599950</v>
      </c>
      <c r="P209" s="40">
        <v>6.9654246391406514E-3</v>
      </c>
    </row>
    <row r="210" spans="1:16" ht="12.75" customHeight="1">
      <c r="A210" s="28">
        <v>200</v>
      </c>
      <c r="B210" s="29" t="s">
        <v>86</v>
      </c>
      <c r="C210" s="30" t="s">
        <v>212</v>
      </c>
      <c r="D210" s="31">
        <v>44742</v>
      </c>
      <c r="E210" s="37">
        <v>425.45</v>
      </c>
      <c r="F210" s="37">
        <v>423.63333333333338</v>
      </c>
      <c r="G210" s="38">
        <v>419.31666666666678</v>
      </c>
      <c r="H210" s="38">
        <v>413.18333333333339</v>
      </c>
      <c r="I210" s="38">
        <v>408.86666666666679</v>
      </c>
      <c r="J210" s="38">
        <v>429.76666666666677</v>
      </c>
      <c r="K210" s="38">
        <v>434.08333333333337</v>
      </c>
      <c r="L210" s="38">
        <v>440.21666666666675</v>
      </c>
      <c r="M210" s="28">
        <v>427.95</v>
      </c>
      <c r="N210" s="28">
        <v>417.5</v>
      </c>
      <c r="O210" s="39">
        <v>34589000</v>
      </c>
      <c r="P210" s="40">
        <v>-2.7584888474059748E-2</v>
      </c>
    </row>
    <row r="211" spans="1:16" ht="12.75" customHeight="1">
      <c r="A211" s="28">
        <v>201</v>
      </c>
      <c r="B211" s="29" t="s">
        <v>180</v>
      </c>
      <c r="C211" s="30" t="s">
        <v>213</v>
      </c>
      <c r="D211" s="31">
        <v>44742</v>
      </c>
      <c r="E211" s="37">
        <v>221.95</v>
      </c>
      <c r="F211" s="37">
        <v>219</v>
      </c>
      <c r="G211" s="38">
        <v>214.9</v>
      </c>
      <c r="H211" s="38">
        <v>207.85</v>
      </c>
      <c r="I211" s="38">
        <v>203.75</v>
      </c>
      <c r="J211" s="38">
        <v>226.05</v>
      </c>
      <c r="K211" s="38">
        <v>230.15000000000003</v>
      </c>
      <c r="L211" s="38">
        <v>237.20000000000002</v>
      </c>
      <c r="M211" s="28">
        <v>223.1</v>
      </c>
      <c r="N211" s="28">
        <v>211.95</v>
      </c>
      <c r="O211" s="39">
        <v>80868000</v>
      </c>
      <c r="P211" s="40">
        <v>-1.2673064244377702E-2</v>
      </c>
    </row>
    <row r="212" spans="1:16" ht="12.75" customHeight="1">
      <c r="A212" s="28">
        <v>202</v>
      </c>
      <c r="B212" s="29" t="s">
        <v>47</v>
      </c>
      <c r="C212" s="30" t="s">
        <v>859</v>
      </c>
      <c r="D212" s="31">
        <v>44742</v>
      </c>
      <c r="E212" s="37">
        <v>346.65</v>
      </c>
      <c r="F212" s="37">
        <v>343.33333333333331</v>
      </c>
      <c r="G212" s="38">
        <v>339.31666666666661</v>
      </c>
      <c r="H212" s="38">
        <v>331.98333333333329</v>
      </c>
      <c r="I212" s="38">
        <v>327.96666666666658</v>
      </c>
      <c r="J212" s="38">
        <v>350.66666666666663</v>
      </c>
      <c r="K212" s="38">
        <v>354.68333333333339</v>
      </c>
      <c r="L212" s="38">
        <v>362.01666666666665</v>
      </c>
      <c r="M212" s="28">
        <v>347.35</v>
      </c>
      <c r="N212" s="28">
        <v>336</v>
      </c>
      <c r="O212" s="39">
        <v>12191600</v>
      </c>
      <c r="P212" s="40">
        <v>-1.5575921514796722E-2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81"/>
      <c r="B215" s="303"/>
      <c r="C215" s="281"/>
      <c r="D215" s="304"/>
      <c r="E215" s="282"/>
      <c r="F215" s="282"/>
      <c r="G215" s="305"/>
      <c r="H215" s="305"/>
      <c r="I215" s="305"/>
      <c r="J215" s="305"/>
      <c r="K215" s="305"/>
      <c r="L215" s="305"/>
      <c r="M215" s="281"/>
      <c r="N215" s="281"/>
      <c r="O215" s="306"/>
      <c r="P215" s="307"/>
    </row>
    <row r="216" spans="1:16" ht="12.75" customHeight="1">
      <c r="A216" s="281"/>
      <c r="B216" s="303"/>
      <c r="C216" s="281"/>
      <c r="D216" s="304"/>
      <c r="E216" s="282"/>
      <c r="F216" s="282"/>
      <c r="G216" s="305"/>
      <c r="H216" s="305"/>
      <c r="I216" s="305"/>
      <c r="J216" s="305"/>
      <c r="K216" s="305"/>
      <c r="L216" s="305"/>
      <c r="M216" s="281"/>
      <c r="N216" s="281"/>
      <c r="O216" s="306"/>
      <c r="P216" s="307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216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217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218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219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226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227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228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B15" sqref="B15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15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44734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96" t="s">
        <v>16</v>
      </c>
      <c r="B8" s="498"/>
      <c r="C8" s="502" t="s">
        <v>20</v>
      </c>
      <c r="D8" s="502" t="s">
        <v>21</v>
      </c>
      <c r="E8" s="493" t="s">
        <v>22</v>
      </c>
      <c r="F8" s="494"/>
      <c r="G8" s="495"/>
      <c r="H8" s="493" t="s">
        <v>23</v>
      </c>
      <c r="I8" s="494"/>
      <c r="J8" s="495"/>
      <c r="K8" s="23"/>
      <c r="L8" s="50"/>
      <c r="M8" s="50"/>
      <c r="N8" s="1"/>
      <c r="O8" s="1"/>
    </row>
    <row r="9" spans="1:15" ht="36" customHeight="1">
      <c r="A9" s="500"/>
      <c r="B9" s="501"/>
      <c r="C9" s="501"/>
      <c r="D9" s="501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229</v>
      </c>
      <c r="N9" s="1"/>
      <c r="O9" s="1"/>
    </row>
    <row r="10" spans="1:15" ht="12.75" customHeight="1">
      <c r="A10" s="53">
        <v>1</v>
      </c>
      <c r="B10" s="28" t="s">
        <v>230</v>
      </c>
      <c r="C10" s="34">
        <v>15638.8</v>
      </c>
      <c r="D10" s="32">
        <v>15588.633333333333</v>
      </c>
      <c r="E10" s="32">
        <v>15470.016666666666</v>
      </c>
      <c r="F10" s="32">
        <v>15301.233333333334</v>
      </c>
      <c r="G10" s="32">
        <v>15182.616666666667</v>
      </c>
      <c r="H10" s="32">
        <v>15757.416666666666</v>
      </c>
      <c r="I10" s="32">
        <v>15876.033333333331</v>
      </c>
      <c r="J10" s="32">
        <v>16044.816666666666</v>
      </c>
      <c r="K10" s="34">
        <v>15707.25</v>
      </c>
      <c r="L10" s="34">
        <v>15419.85</v>
      </c>
      <c r="M10" s="54"/>
      <c r="N10" s="1"/>
      <c r="O10" s="1"/>
    </row>
    <row r="11" spans="1:15" ht="12.75" customHeight="1">
      <c r="A11" s="53">
        <v>2</v>
      </c>
      <c r="B11" s="28" t="s">
        <v>231</v>
      </c>
      <c r="C11" s="28">
        <v>33191.75</v>
      </c>
      <c r="D11" s="37">
        <v>33194.366666666669</v>
      </c>
      <c r="E11" s="37">
        <v>32794.933333333334</v>
      </c>
      <c r="F11" s="37">
        <v>32398.116666666669</v>
      </c>
      <c r="G11" s="37">
        <v>31998.683333333334</v>
      </c>
      <c r="H11" s="37">
        <v>33591.183333333334</v>
      </c>
      <c r="I11" s="37">
        <v>33990.616666666669</v>
      </c>
      <c r="J11" s="37">
        <v>34387.433333333334</v>
      </c>
      <c r="K11" s="28">
        <v>33593.800000000003</v>
      </c>
      <c r="L11" s="28">
        <v>32797.550000000003</v>
      </c>
      <c r="M11" s="54"/>
      <c r="N11" s="1"/>
      <c r="O11" s="1"/>
    </row>
    <row r="12" spans="1:15" ht="12.75" customHeight="1">
      <c r="A12" s="53">
        <v>3</v>
      </c>
      <c r="B12" s="41" t="s">
        <v>232</v>
      </c>
      <c r="C12" s="28">
        <v>2398.3000000000002</v>
      </c>
      <c r="D12" s="37">
        <v>2388.3666666666663</v>
      </c>
      <c r="E12" s="37">
        <v>2363.8833333333328</v>
      </c>
      <c r="F12" s="37">
        <v>2329.4666666666662</v>
      </c>
      <c r="G12" s="37">
        <v>2304.9833333333327</v>
      </c>
      <c r="H12" s="37">
        <v>2422.7833333333328</v>
      </c>
      <c r="I12" s="37">
        <v>2447.2666666666664</v>
      </c>
      <c r="J12" s="37">
        <v>2481.6833333333329</v>
      </c>
      <c r="K12" s="28">
        <v>2412.85</v>
      </c>
      <c r="L12" s="28">
        <v>2353.9499999999998</v>
      </c>
      <c r="M12" s="54"/>
      <c r="N12" s="1"/>
      <c r="O12" s="1"/>
    </row>
    <row r="13" spans="1:15" ht="12.75" customHeight="1">
      <c r="A13" s="53">
        <v>4</v>
      </c>
      <c r="B13" s="28" t="s">
        <v>233</v>
      </c>
      <c r="C13" s="28">
        <v>4537.7</v>
      </c>
      <c r="D13" s="37">
        <v>4516.45</v>
      </c>
      <c r="E13" s="37">
        <v>4480.0499999999993</v>
      </c>
      <c r="F13" s="37">
        <v>4422.3999999999996</v>
      </c>
      <c r="G13" s="37">
        <v>4385.9999999999991</v>
      </c>
      <c r="H13" s="37">
        <v>4574.0999999999995</v>
      </c>
      <c r="I13" s="37">
        <v>4610.4999999999991</v>
      </c>
      <c r="J13" s="37">
        <v>4668.1499999999996</v>
      </c>
      <c r="K13" s="28">
        <v>4552.8500000000004</v>
      </c>
      <c r="L13" s="28">
        <v>4458.8</v>
      </c>
      <c r="M13" s="54"/>
      <c r="N13" s="1"/>
      <c r="O13" s="1"/>
    </row>
    <row r="14" spans="1:15" ht="12.75" customHeight="1">
      <c r="A14" s="53">
        <v>5</v>
      </c>
      <c r="B14" s="28" t="s">
        <v>234</v>
      </c>
      <c r="C14" s="28">
        <v>27810.6</v>
      </c>
      <c r="D14" s="37">
        <v>27614.5</v>
      </c>
      <c r="E14" s="37">
        <v>27334</v>
      </c>
      <c r="F14" s="37">
        <v>26857.4</v>
      </c>
      <c r="G14" s="37">
        <v>26576.9</v>
      </c>
      <c r="H14" s="37">
        <v>28091.1</v>
      </c>
      <c r="I14" s="37">
        <v>28371.599999999999</v>
      </c>
      <c r="J14" s="37">
        <v>28848.199999999997</v>
      </c>
      <c r="K14" s="28">
        <v>27895</v>
      </c>
      <c r="L14" s="28">
        <v>27137.9</v>
      </c>
      <c r="M14" s="54"/>
      <c r="N14" s="1"/>
      <c r="O14" s="1"/>
    </row>
    <row r="15" spans="1:15" ht="12.75" customHeight="1">
      <c r="A15" s="53">
        <v>6</v>
      </c>
      <c r="B15" s="28" t="s">
        <v>235</v>
      </c>
      <c r="C15" s="28">
        <v>3751.9</v>
      </c>
      <c r="D15" s="37">
        <v>3730.9500000000003</v>
      </c>
      <c r="E15" s="37">
        <v>3692.7500000000005</v>
      </c>
      <c r="F15" s="37">
        <v>3633.6000000000004</v>
      </c>
      <c r="G15" s="37">
        <v>3595.4000000000005</v>
      </c>
      <c r="H15" s="37">
        <v>3790.1000000000004</v>
      </c>
      <c r="I15" s="37">
        <v>3828.3</v>
      </c>
      <c r="J15" s="37">
        <v>3887.4500000000003</v>
      </c>
      <c r="K15" s="28">
        <v>3769.15</v>
      </c>
      <c r="L15" s="28">
        <v>3671.8</v>
      </c>
      <c r="M15" s="54"/>
      <c r="N15" s="1"/>
      <c r="O15" s="1"/>
    </row>
    <row r="16" spans="1:15" ht="12.75" customHeight="1">
      <c r="A16" s="53">
        <v>7</v>
      </c>
      <c r="B16" s="28" t="s">
        <v>236</v>
      </c>
      <c r="C16" s="28">
        <v>7231.55</v>
      </c>
      <c r="D16" s="37">
        <v>7181.8666666666677</v>
      </c>
      <c r="E16" s="37">
        <v>7121.383333333335</v>
      </c>
      <c r="F16" s="37">
        <v>7011.2166666666672</v>
      </c>
      <c r="G16" s="37">
        <v>6950.7333333333345</v>
      </c>
      <c r="H16" s="37">
        <v>7292.0333333333356</v>
      </c>
      <c r="I16" s="37">
        <v>7352.5166666666673</v>
      </c>
      <c r="J16" s="37">
        <v>7462.6833333333361</v>
      </c>
      <c r="K16" s="28">
        <v>7242.35</v>
      </c>
      <c r="L16" s="28">
        <v>7071.7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2086.25</v>
      </c>
      <c r="D17" s="37">
        <v>2078.1166666666668</v>
      </c>
      <c r="E17" s="37">
        <v>2066.1833333333334</v>
      </c>
      <c r="F17" s="37">
        <v>2046.1166666666668</v>
      </c>
      <c r="G17" s="37">
        <v>2034.1833333333334</v>
      </c>
      <c r="H17" s="37">
        <v>2098.1833333333334</v>
      </c>
      <c r="I17" s="37">
        <v>2110.1166666666668</v>
      </c>
      <c r="J17" s="37">
        <v>2130.1833333333334</v>
      </c>
      <c r="K17" s="28">
        <v>2090.0500000000002</v>
      </c>
      <c r="L17" s="28">
        <v>2058.0500000000002</v>
      </c>
      <c r="M17" s="28">
        <v>2.9080699999999999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611.75</v>
      </c>
      <c r="D18" s="37">
        <v>612.91666666666663</v>
      </c>
      <c r="E18" s="37">
        <v>605.83333333333326</v>
      </c>
      <c r="F18" s="37">
        <v>599.91666666666663</v>
      </c>
      <c r="G18" s="37">
        <v>592.83333333333326</v>
      </c>
      <c r="H18" s="37">
        <v>618.83333333333326</v>
      </c>
      <c r="I18" s="37">
        <v>625.91666666666652</v>
      </c>
      <c r="J18" s="37">
        <v>631.83333333333326</v>
      </c>
      <c r="K18" s="28">
        <v>620</v>
      </c>
      <c r="L18" s="28">
        <v>607</v>
      </c>
      <c r="M18" s="28">
        <v>10.13194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701.25</v>
      </c>
      <c r="D19" s="37">
        <v>700.36666666666667</v>
      </c>
      <c r="E19" s="37">
        <v>691.0333333333333</v>
      </c>
      <c r="F19" s="37">
        <v>680.81666666666661</v>
      </c>
      <c r="G19" s="37">
        <v>671.48333333333323</v>
      </c>
      <c r="H19" s="37">
        <v>710.58333333333337</v>
      </c>
      <c r="I19" s="37">
        <v>719.91666666666663</v>
      </c>
      <c r="J19" s="37">
        <v>730.13333333333344</v>
      </c>
      <c r="K19" s="28">
        <v>709.7</v>
      </c>
      <c r="L19" s="28">
        <v>690.15</v>
      </c>
      <c r="M19" s="28">
        <v>4.9416599999999997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2161.8000000000002</v>
      </c>
      <c r="D20" s="37">
        <v>2143.4833333333336</v>
      </c>
      <c r="E20" s="37">
        <v>2109.9666666666672</v>
      </c>
      <c r="F20" s="37">
        <v>2058.1333333333337</v>
      </c>
      <c r="G20" s="37">
        <v>2024.6166666666672</v>
      </c>
      <c r="H20" s="37">
        <v>2195.3166666666671</v>
      </c>
      <c r="I20" s="37">
        <v>2228.8333333333335</v>
      </c>
      <c r="J20" s="37">
        <v>2280.666666666667</v>
      </c>
      <c r="K20" s="28">
        <v>2177</v>
      </c>
      <c r="L20" s="28">
        <v>2091.65</v>
      </c>
      <c r="M20" s="28">
        <v>13.315</v>
      </c>
      <c r="N20" s="1"/>
      <c r="O20" s="1"/>
    </row>
    <row r="21" spans="1:15" ht="12.75" customHeight="1">
      <c r="A21" s="53">
        <v>12</v>
      </c>
      <c r="B21" s="28" t="s">
        <v>238</v>
      </c>
      <c r="C21" s="28">
        <v>1809.1</v>
      </c>
      <c r="D21" s="37">
        <v>1788.3666666666668</v>
      </c>
      <c r="E21" s="37">
        <v>1742.7333333333336</v>
      </c>
      <c r="F21" s="37">
        <v>1676.3666666666668</v>
      </c>
      <c r="G21" s="37">
        <v>1630.7333333333336</v>
      </c>
      <c r="H21" s="37">
        <v>1854.7333333333336</v>
      </c>
      <c r="I21" s="37">
        <v>1900.3666666666668</v>
      </c>
      <c r="J21" s="37">
        <v>1966.7333333333336</v>
      </c>
      <c r="K21" s="28">
        <v>1834</v>
      </c>
      <c r="L21" s="28">
        <v>1722</v>
      </c>
      <c r="M21" s="28">
        <v>12.80817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689.1</v>
      </c>
      <c r="D22" s="37">
        <v>682.58333333333337</v>
      </c>
      <c r="E22" s="37">
        <v>673.61666666666679</v>
      </c>
      <c r="F22" s="37">
        <v>658.13333333333344</v>
      </c>
      <c r="G22" s="37">
        <v>649.16666666666686</v>
      </c>
      <c r="H22" s="37">
        <v>698.06666666666672</v>
      </c>
      <c r="I22" s="37">
        <v>707.03333333333319</v>
      </c>
      <c r="J22" s="37">
        <v>722.51666666666665</v>
      </c>
      <c r="K22" s="28">
        <v>691.55</v>
      </c>
      <c r="L22" s="28">
        <v>667.1</v>
      </c>
      <c r="M22" s="28">
        <v>33.131160000000001</v>
      </c>
      <c r="N22" s="1"/>
      <c r="O22" s="1"/>
    </row>
    <row r="23" spans="1:15" ht="12.75" customHeight="1">
      <c r="A23" s="53">
        <v>14</v>
      </c>
      <c r="B23" s="28" t="s">
        <v>239</v>
      </c>
      <c r="C23" s="28">
        <v>2382.9</v>
      </c>
      <c r="D23" s="37">
        <v>2250.0166666666664</v>
      </c>
      <c r="E23" s="37">
        <v>2113.0333333333328</v>
      </c>
      <c r="F23" s="37">
        <v>1843.1666666666665</v>
      </c>
      <c r="G23" s="37">
        <v>1706.1833333333329</v>
      </c>
      <c r="H23" s="37">
        <v>2519.8833333333328</v>
      </c>
      <c r="I23" s="37">
        <v>2656.8666666666663</v>
      </c>
      <c r="J23" s="37">
        <v>2926.7333333333327</v>
      </c>
      <c r="K23" s="28">
        <v>2387</v>
      </c>
      <c r="L23" s="28">
        <v>1980.15</v>
      </c>
      <c r="M23" s="28">
        <v>10.49282</v>
      </c>
      <c r="N23" s="1"/>
      <c r="O23" s="1"/>
    </row>
    <row r="24" spans="1:15" ht="12.75" customHeight="1">
      <c r="A24" s="53">
        <v>15</v>
      </c>
      <c r="B24" s="28" t="s">
        <v>240</v>
      </c>
      <c r="C24" s="28">
        <v>2215.0500000000002</v>
      </c>
      <c r="D24" s="37">
        <v>2178.4333333333334</v>
      </c>
      <c r="E24" s="37">
        <v>2096.8666666666668</v>
      </c>
      <c r="F24" s="37">
        <v>1978.6833333333334</v>
      </c>
      <c r="G24" s="37">
        <v>1897.1166666666668</v>
      </c>
      <c r="H24" s="37">
        <v>2296.6166666666668</v>
      </c>
      <c r="I24" s="37">
        <v>2378.1833333333334</v>
      </c>
      <c r="J24" s="37">
        <v>2496.3666666666668</v>
      </c>
      <c r="K24" s="28">
        <v>2260</v>
      </c>
      <c r="L24" s="28">
        <v>2060.25</v>
      </c>
      <c r="M24" s="28">
        <v>2.86782</v>
      </c>
      <c r="N24" s="1"/>
      <c r="O24" s="1"/>
    </row>
    <row r="25" spans="1:15" ht="12.75" customHeight="1">
      <c r="A25" s="53">
        <v>16</v>
      </c>
      <c r="B25" s="28" t="s">
        <v>241</v>
      </c>
      <c r="C25" s="28">
        <v>90.4</v>
      </c>
      <c r="D25" s="37">
        <v>89.733333333333348</v>
      </c>
      <c r="E25" s="37">
        <v>88.766666666666694</v>
      </c>
      <c r="F25" s="37">
        <v>87.13333333333334</v>
      </c>
      <c r="G25" s="37">
        <v>86.166666666666686</v>
      </c>
      <c r="H25" s="37">
        <v>91.366666666666703</v>
      </c>
      <c r="I25" s="37">
        <v>92.333333333333343</v>
      </c>
      <c r="J25" s="37">
        <v>93.966666666666711</v>
      </c>
      <c r="K25" s="28">
        <v>90.7</v>
      </c>
      <c r="L25" s="28">
        <v>88.1</v>
      </c>
      <c r="M25" s="28">
        <v>25.739509999999999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234.6</v>
      </c>
      <c r="D26" s="37">
        <v>232.64999999999998</v>
      </c>
      <c r="E26" s="37">
        <v>229.84999999999997</v>
      </c>
      <c r="F26" s="37">
        <v>225.1</v>
      </c>
      <c r="G26" s="37">
        <v>222.29999999999998</v>
      </c>
      <c r="H26" s="37">
        <v>237.39999999999995</v>
      </c>
      <c r="I26" s="37">
        <v>240.19999999999996</v>
      </c>
      <c r="J26" s="37">
        <v>244.94999999999993</v>
      </c>
      <c r="K26" s="28">
        <v>235.45</v>
      </c>
      <c r="L26" s="28">
        <v>227.9</v>
      </c>
      <c r="M26" s="28">
        <v>11.021979999999999</v>
      </c>
      <c r="N26" s="1"/>
      <c r="O26" s="1"/>
    </row>
    <row r="27" spans="1:15" ht="12.75" customHeight="1">
      <c r="A27" s="53">
        <v>18</v>
      </c>
      <c r="B27" s="28" t="s">
        <v>242</v>
      </c>
      <c r="C27" s="28">
        <v>1840.8</v>
      </c>
      <c r="D27" s="37">
        <v>1845.5833333333333</v>
      </c>
      <c r="E27" s="37">
        <v>1801.1666666666665</v>
      </c>
      <c r="F27" s="37">
        <v>1761.5333333333333</v>
      </c>
      <c r="G27" s="37">
        <v>1717.1166666666666</v>
      </c>
      <c r="H27" s="37">
        <v>1885.2166666666665</v>
      </c>
      <c r="I27" s="37">
        <v>1929.633333333333</v>
      </c>
      <c r="J27" s="37">
        <v>1969.2666666666664</v>
      </c>
      <c r="K27" s="28">
        <v>1890</v>
      </c>
      <c r="L27" s="28">
        <v>1805.95</v>
      </c>
      <c r="M27" s="28">
        <v>2.6922299999999999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727.55</v>
      </c>
      <c r="D28" s="37">
        <v>722.33333333333337</v>
      </c>
      <c r="E28" s="37">
        <v>711.9666666666667</v>
      </c>
      <c r="F28" s="37">
        <v>696.38333333333333</v>
      </c>
      <c r="G28" s="37">
        <v>686.01666666666665</v>
      </c>
      <c r="H28" s="37">
        <v>737.91666666666674</v>
      </c>
      <c r="I28" s="37">
        <v>748.2833333333333</v>
      </c>
      <c r="J28" s="37">
        <v>763.86666666666679</v>
      </c>
      <c r="K28" s="28">
        <v>732.7</v>
      </c>
      <c r="L28" s="28">
        <v>706.75</v>
      </c>
      <c r="M28" s="28">
        <v>0.75587000000000004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3075.7</v>
      </c>
      <c r="D29" s="37">
        <v>3101.2833333333333</v>
      </c>
      <c r="E29" s="37">
        <v>3042.5666666666666</v>
      </c>
      <c r="F29" s="37">
        <v>3009.4333333333334</v>
      </c>
      <c r="G29" s="37">
        <v>2950.7166666666667</v>
      </c>
      <c r="H29" s="37">
        <v>3134.4166666666665</v>
      </c>
      <c r="I29" s="37">
        <v>3193.1333333333328</v>
      </c>
      <c r="J29" s="37">
        <v>3226.2666666666664</v>
      </c>
      <c r="K29" s="28">
        <v>3160</v>
      </c>
      <c r="L29" s="28">
        <v>3068.15</v>
      </c>
      <c r="M29" s="28">
        <v>0.81557000000000002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464.5</v>
      </c>
      <c r="D30" s="37">
        <v>458.4666666666667</v>
      </c>
      <c r="E30" s="37">
        <v>451.03333333333342</v>
      </c>
      <c r="F30" s="37">
        <v>437.56666666666672</v>
      </c>
      <c r="G30" s="37">
        <v>430.13333333333344</v>
      </c>
      <c r="H30" s="37">
        <v>471.93333333333339</v>
      </c>
      <c r="I30" s="37">
        <v>479.36666666666667</v>
      </c>
      <c r="J30" s="37">
        <v>492.83333333333337</v>
      </c>
      <c r="K30" s="28">
        <v>465.9</v>
      </c>
      <c r="L30" s="28">
        <v>445</v>
      </c>
      <c r="M30" s="28">
        <v>4.1088399999999998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358.9</v>
      </c>
      <c r="D31" s="37">
        <v>359.31666666666661</v>
      </c>
      <c r="E31" s="37">
        <v>357.68333333333322</v>
      </c>
      <c r="F31" s="37">
        <v>356.46666666666664</v>
      </c>
      <c r="G31" s="37">
        <v>354.83333333333326</v>
      </c>
      <c r="H31" s="37">
        <v>360.53333333333319</v>
      </c>
      <c r="I31" s="37">
        <v>362.16666666666663</v>
      </c>
      <c r="J31" s="37">
        <v>363.38333333333316</v>
      </c>
      <c r="K31" s="28">
        <v>360.95</v>
      </c>
      <c r="L31" s="28">
        <v>358.1</v>
      </c>
      <c r="M31" s="28">
        <v>36.937269999999998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3808.2</v>
      </c>
      <c r="D32" s="37">
        <v>3823.75</v>
      </c>
      <c r="E32" s="37">
        <v>3778.5</v>
      </c>
      <c r="F32" s="37">
        <v>3748.8</v>
      </c>
      <c r="G32" s="37">
        <v>3703.55</v>
      </c>
      <c r="H32" s="37">
        <v>3853.45</v>
      </c>
      <c r="I32" s="37">
        <v>3898.7</v>
      </c>
      <c r="J32" s="37">
        <v>3928.3999999999996</v>
      </c>
      <c r="K32" s="28">
        <v>3869</v>
      </c>
      <c r="L32" s="28">
        <v>3794.05</v>
      </c>
      <c r="M32" s="28">
        <v>5.9602399999999998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179.25</v>
      </c>
      <c r="D33" s="37">
        <v>178.20000000000002</v>
      </c>
      <c r="E33" s="37">
        <v>176.40000000000003</v>
      </c>
      <c r="F33" s="37">
        <v>173.55</v>
      </c>
      <c r="G33" s="37">
        <v>171.75000000000003</v>
      </c>
      <c r="H33" s="37">
        <v>181.05000000000004</v>
      </c>
      <c r="I33" s="37">
        <v>182.85000000000005</v>
      </c>
      <c r="J33" s="37">
        <v>185.70000000000005</v>
      </c>
      <c r="K33" s="28">
        <v>180</v>
      </c>
      <c r="L33" s="28">
        <v>175.35</v>
      </c>
      <c r="M33" s="28">
        <v>35.585720000000002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136.75</v>
      </c>
      <c r="D34" s="37">
        <v>135.95000000000002</v>
      </c>
      <c r="E34" s="37">
        <v>133.95000000000005</v>
      </c>
      <c r="F34" s="37">
        <v>131.15000000000003</v>
      </c>
      <c r="G34" s="37">
        <v>129.15000000000006</v>
      </c>
      <c r="H34" s="37">
        <v>138.75000000000003</v>
      </c>
      <c r="I34" s="37">
        <v>140.74999999999997</v>
      </c>
      <c r="J34" s="37">
        <v>143.55000000000001</v>
      </c>
      <c r="K34" s="28">
        <v>137.94999999999999</v>
      </c>
      <c r="L34" s="28">
        <v>133.15</v>
      </c>
      <c r="M34" s="28">
        <v>146.23065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2678.35</v>
      </c>
      <c r="D35" s="37">
        <v>2676.1166666666668</v>
      </c>
      <c r="E35" s="37">
        <v>2642.2333333333336</v>
      </c>
      <c r="F35" s="37">
        <v>2606.1166666666668</v>
      </c>
      <c r="G35" s="37">
        <v>2572.2333333333336</v>
      </c>
      <c r="H35" s="37">
        <v>2712.2333333333336</v>
      </c>
      <c r="I35" s="37">
        <v>2746.1166666666668</v>
      </c>
      <c r="J35" s="37">
        <v>2782.2333333333336</v>
      </c>
      <c r="K35" s="28">
        <v>2710</v>
      </c>
      <c r="L35" s="28">
        <v>2640</v>
      </c>
      <c r="M35" s="28">
        <v>10.42074</v>
      </c>
      <c r="N35" s="1"/>
      <c r="O35" s="1"/>
    </row>
    <row r="36" spans="1:15" ht="12.75" customHeight="1">
      <c r="A36" s="53">
        <v>27</v>
      </c>
      <c r="B36" s="28" t="s">
        <v>305</v>
      </c>
      <c r="C36" s="28">
        <v>1685.2</v>
      </c>
      <c r="D36" s="37">
        <v>1663.7666666666664</v>
      </c>
      <c r="E36" s="37">
        <v>1637.5333333333328</v>
      </c>
      <c r="F36" s="37">
        <v>1589.8666666666663</v>
      </c>
      <c r="G36" s="37">
        <v>1563.6333333333328</v>
      </c>
      <c r="H36" s="37">
        <v>1711.4333333333329</v>
      </c>
      <c r="I36" s="37">
        <v>1737.6666666666665</v>
      </c>
      <c r="J36" s="37">
        <v>1785.333333333333</v>
      </c>
      <c r="K36" s="28">
        <v>1690</v>
      </c>
      <c r="L36" s="28">
        <v>1616.1</v>
      </c>
      <c r="M36" s="28">
        <v>1.7664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534.04999999999995</v>
      </c>
      <c r="D37" s="37">
        <v>527.9666666666667</v>
      </c>
      <c r="E37" s="37">
        <v>519.08333333333337</v>
      </c>
      <c r="F37" s="37">
        <v>504.11666666666667</v>
      </c>
      <c r="G37" s="37">
        <v>495.23333333333335</v>
      </c>
      <c r="H37" s="37">
        <v>542.93333333333339</v>
      </c>
      <c r="I37" s="37">
        <v>551.81666666666661</v>
      </c>
      <c r="J37" s="37">
        <v>566.78333333333342</v>
      </c>
      <c r="K37" s="28">
        <v>536.85</v>
      </c>
      <c r="L37" s="28">
        <v>513</v>
      </c>
      <c r="M37" s="28">
        <v>19.835419999999999</v>
      </c>
      <c r="N37" s="1"/>
      <c r="O37" s="1"/>
    </row>
    <row r="38" spans="1:15" ht="12.75" customHeight="1">
      <c r="A38" s="53">
        <v>29</v>
      </c>
      <c r="B38" s="28" t="s">
        <v>243</v>
      </c>
      <c r="C38" s="28">
        <v>3519.55</v>
      </c>
      <c r="D38" s="37">
        <v>3504.85</v>
      </c>
      <c r="E38" s="37">
        <v>3464.7</v>
      </c>
      <c r="F38" s="37">
        <v>3409.85</v>
      </c>
      <c r="G38" s="37">
        <v>3369.7</v>
      </c>
      <c r="H38" s="37">
        <v>3559.7</v>
      </c>
      <c r="I38" s="37">
        <v>3599.8500000000004</v>
      </c>
      <c r="J38" s="37">
        <v>3654.7</v>
      </c>
      <c r="K38" s="28">
        <v>3545</v>
      </c>
      <c r="L38" s="28">
        <v>3450</v>
      </c>
      <c r="M38" s="28">
        <v>3.4068800000000001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636.5</v>
      </c>
      <c r="D39" s="37">
        <v>636.66666666666663</v>
      </c>
      <c r="E39" s="37">
        <v>627.98333333333323</v>
      </c>
      <c r="F39" s="37">
        <v>619.46666666666658</v>
      </c>
      <c r="G39" s="37">
        <v>610.78333333333319</v>
      </c>
      <c r="H39" s="37">
        <v>645.18333333333328</v>
      </c>
      <c r="I39" s="37">
        <v>653.86666666666667</v>
      </c>
      <c r="J39" s="37">
        <v>662.38333333333333</v>
      </c>
      <c r="K39" s="28">
        <v>645.35</v>
      </c>
      <c r="L39" s="28">
        <v>628.15</v>
      </c>
      <c r="M39" s="28">
        <v>103.33886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3645.25</v>
      </c>
      <c r="D40" s="37">
        <v>3645.4333333333329</v>
      </c>
      <c r="E40" s="37">
        <v>3615.8666666666659</v>
      </c>
      <c r="F40" s="37">
        <v>3586.4833333333331</v>
      </c>
      <c r="G40" s="37">
        <v>3556.9166666666661</v>
      </c>
      <c r="H40" s="37">
        <v>3674.8166666666657</v>
      </c>
      <c r="I40" s="37">
        <v>3704.3833333333323</v>
      </c>
      <c r="J40" s="37">
        <v>3733.7666666666655</v>
      </c>
      <c r="K40" s="28">
        <v>3675</v>
      </c>
      <c r="L40" s="28">
        <v>3616.05</v>
      </c>
      <c r="M40" s="28">
        <v>4.24763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5549.15</v>
      </c>
      <c r="D41" s="37">
        <v>5522.7166666666672</v>
      </c>
      <c r="E41" s="37">
        <v>5481.4333333333343</v>
      </c>
      <c r="F41" s="37">
        <v>5413.7166666666672</v>
      </c>
      <c r="G41" s="37">
        <v>5372.4333333333343</v>
      </c>
      <c r="H41" s="37">
        <v>5590.4333333333343</v>
      </c>
      <c r="I41" s="37">
        <v>5631.7166666666672</v>
      </c>
      <c r="J41" s="37">
        <v>5699.4333333333343</v>
      </c>
      <c r="K41" s="28">
        <v>5564</v>
      </c>
      <c r="L41" s="28">
        <v>5455</v>
      </c>
      <c r="M41" s="28">
        <v>10.02359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11749.9</v>
      </c>
      <c r="D42" s="37">
        <v>11785.733333333332</v>
      </c>
      <c r="E42" s="37">
        <v>11644.066666666664</v>
      </c>
      <c r="F42" s="37">
        <v>11538.233333333332</v>
      </c>
      <c r="G42" s="37">
        <v>11396.566666666664</v>
      </c>
      <c r="H42" s="37">
        <v>11891.566666666664</v>
      </c>
      <c r="I42" s="37">
        <v>12033.233333333332</v>
      </c>
      <c r="J42" s="37">
        <v>12139.066666666664</v>
      </c>
      <c r="K42" s="28">
        <v>11927.4</v>
      </c>
      <c r="L42" s="28">
        <v>11679.9</v>
      </c>
      <c r="M42" s="28">
        <v>3.07918</v>
      </c>
      <c r="N42" s="1"/>
      <c r="O42" s="1"/>
    </row>
    <row r="43" spans="1:15" ht="12.75" customHeight="1">
      <c r="A43" s="53">
        <v>34</v>
      </c>
      <c r="B43" s="28" t="s">
        <v>244</v>
      </c>
      <c r="C43" s="28">
        <v>4596.05</v>
      </c>
      <c r="D43" s="37">
        <v>4603.6166666666668</v>
      </c>
      <c r="E43" s="37">
        <v>4488.3333333333339</v>
      </c>
      <c r="F43" s="37">
        <v>4380.6166666666668</v>
      </c>
      <c r="G43" s="37">
        <v>4265.3333333333339</v>
      </c>
      <c r="H43" s="37">
        <v>4711.3333333333339</v>
      </c>
      <c r="I43" s="37">
        <v>4826.6166666666668</v>
      </c>
      <c r="J43" s="37">
        <v>4934.3333333333339</v>
      </c>
      <c r="K43" s="28">
        <v>4718.8999999999996</v>
      </c>
      <c r="L43" s="28">
        <v>4495.8999999999996</v>
      </c>
      <c r="M43" s="28">
        <v>0.49258000000000002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2072.1999999999998</v>
      </c>
      <c r="D44" s="37">
        <v>2080.5</v>
      </c>
      <c r="E44" s="37">
        <v>2056</v>
      </c>
      <c r="F44" s="37">
        <v>2039.8000000000002</v>
      </c>
      <c r="G44" s="37">
        <v>2015.3000000000002</v>
      </c>
      <c r="H44" s="37">
        <v>2096.6999999999998</v>
      </c>
      <c r="I44" s="37">
        <v>2121.1999999999998</v>
      </c>
      <c r="J44" s="37">
        <v>2137.3999999999996</v>
      </c>
      <c r="K44" s="28">
        <v>2105</v>
      </c>
      <c r="L44" s="28">
        <v>2064.3000000000002</v>
      </c>
      <c r="M44" s="28">
        <v>2.1451899999999999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282.05</v>
      </c>
      <c r="D45" s="37">
        <v>281.51666666666665</v>
      </c>
      <c r="E45" s="37">
        <v>276.0333333333333</v>
      </c>
      <c r="F45" s="37">
        <v>270.01666666666665</v>
      </c>
      <c r="G45" s="37">
        <v>264.5333333333333</v>
      </c>
      <c r="H45" s="37">
        <v>287.5333333333333</v>
      </c>
      <c r="I45" s="37">
        <v>293.01666666666665</v>
      </c>
      <c r="J45" s="37">
        <v>299.0333333333333</v>
      </c>
      <c r="K45" s="28">
        <v>287</v>
      </c>
      <c r="L45" s="28">
        <v>275.5</v>
      </c>
      <c r="M45" s="28">
        <v>117.4507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96.05</v>
      </c>
      <c r="D46" s="37">
        <v>95.05</v>
      </c>
      <c r="E46" s="37">
        <v>92.75</v>
      </c>
      <c r="F46" s="37">
        <v>89.45</v>
      </c>
      <c r="G46" s="37">
        <v>87.15</v>
      </c>
      <c r="H46" s="37">
        <v>98.35</v>
      </c>
      <c r="I46" s="37">
        <v>100.64999999999998</v>
      </c>
      <c r="J46" s="37">
        <v>103.94999999999999</v>
      </c>
      <c r="K46" s="28">
        <v>97.35</v>
      </c>
      <c r="L46" s="28">
        <v>91.75</v>
      </c>
      <c r="M46" s="28">
        <v>286.48480999999998</v>
      </c>
      <c r="N46" s="1"/>
      <c r="O46" s="1"/>
    </row>
    <row r="47" spans="1:15" ht="12.75" customHeight="1">
      <c r="A47" s="53">
        <v>38</v>
      </c>
      <c r="B47" s="28" t="s">
        <v>245</v>
      </c>
      <c r="C47" s="28">
        <v>42.45</v>
      </c>
      <c r="D47" s="37">
        <v>42.25</v>
      </c>
      <c r="E47" s="37">
        <v>41.7</v>
      </c>
      <c r="F47" s="37">
        <v>40.950000000000003</v>
      </c>
      <c r="G47" s="37">
        <v>40.400000000000006</v>
      </c>
      <c r="H47" s="37">
        <v>43</v>
      </c>
      <c r="I47" s="37">
        <v>43.55</v>
      </c>
      <c r="J47" s="37">
        <v>44.3</v>
      </c>
      <c r="K47" s="28">
        <v>42.8</v>
      </c>
      <c r="L47" s="28">
        <v>41.5</v>
      </c>
      <c r="M47" s="28">
        <v>17.987200000000001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1658.35</v>
      </c>
      <c r="D48" s="37">
        <v>1652.0333333333335</v>
      </c>
      <c r="E48" s="37">
        <v>1626.5666666666671</v>
      </c>
      <c r="F48" s="37">
        <v>1594.7833333333335</v>
      </c>
      <c r="G48" s="37">
        <v>1569.3166666666671</v>
      </c>
      <c r="H48" s="37">
        <v>1683.8166666666671</v>
      </c>
      <c r="I48" s="37">
        <v>1709.2833333333338</v>
      </c>
      <c r="J48" s="37">
        <v>1741.0666666666671</v>
      </c>
      <c r="K48" s="28">
        <v>1677.5</v>
      </c>
      <c r="L48" s="28">
        <v>1620.25</v>
      </c>
      <c r="M48" s="28">
        <v>2.98719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585.45000000000005</v>
      </c>
      <c r="D49" s="37">
        <v>584.76666666666677</v>
      </c>
      <c r="E49" s="37">
        <v>579.53333333333353</v>
      </c>
      <c r="F49" s="37">
        <v>573.61666666666679</v>
      </c>
      <c r="G49" s="37">
        <v>568.38333333333355</v>
      </c>
      <c r="H49" s="37">
        <v>590.68333333333351</v>
      </c>
      <c r="I49" s="37">
        <v>595.91666666666686</v>
      </c>
      <c r="J49" s="37">
        <v>601.83333333333348</v>
      </c>
      <c r="K49" s="28">
        <v>590</v>
      </c>
      <c r="L49" s="28">
        <v>578.85</v>
      </c>
      <c r="M49" s="28">
        <v>5.8742000000000001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230.25</v>
      </c>
      <c r="D50" s="37">
        <v>230.29999999999998</v>
      </c>
      <c r="E50" s="37">
        <v>228.19999999999996</v>
      </c>
      <c r="F50" s="37">
        <v>226.14999999999998</v>
      </c>
      <c r="G50" s="37">
        <v>224.04999999999995</v>
      </c>
      <c r="H50" s="37">
        <v>232.34999999999997</v>
      </c>
      <c r="I50" s="37">
        <v>234.45</v>
      </c>
      <c r="J50" s="37">
        <v>236.49999999999997</v>
      </c>
      <c r="K50" s="28">
        <v>232.4</v>
      </c>
      <c r="L50" s="28">
        <v>228.25</v>
      </c>
      <c r="M50" s="28">
        <v>42.704790000000003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646.85</v>
      </c>
      <c r="D51" s="37">
        <v>640.44999999999993</v>
      </c>
      <c r="E51" s="37">
        <v>629.89999999999986</v>
      </c>
      <c r="F51" s="37">
        <v>612.94999999999993</v>
      </c>
      <c r="G51" s="37">
        <v>602.39999999999986</v>
      </c>
      <c r="H51" s="37">
        <v>657.39999999999986</v>
      </c>
      <c r="I51" s="37">
        <v>667.94999999999982</v>
      </c>
      <c r="J51" s="37">
        <v>684.89999999999986</v>
      </c>
      <c r="K51" s="28">
        <v>651</v>
      </c>
      <c r="L51" s="28">
        <v>623.5</v>
      </c>
      <c r="M51" s="28">
        <v>9.4008599999999998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44.75</v>
      </c>
      <c r="D52" s="37">
        <v>44.033333333333331</v>
      </c>
      <c r="E52" s="37">
        <v>43.11666666666666</v>
      </c>
      <c r="F52" s="37">
        <v>41.483333333333327</v>
      </c>
      <c r="G52" s="37">
        <v>40.566666666666656</v>
      </c>
      <c r="H52" s="37">
        <v>45.666666666666664</v>
      </c>
      <c r="I52" s="37">
        <v>46.583333333333336</v>
      </c>
      <c r="J52" s="37">
        <v>48.216666666666669</v>
      </c>
      <c r="K52" s="28">
        <v>44.95</v>
      </c>
      <c r="L52" s="28">
        <v>42.4</v>
      </c>
      <c r="M52" s="28">
        <v>226.61753999999999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301.2</v>
      </c>
      <c r="D53" s="37">
        <v>299</v>
      </c>
      <c r="E53" s="37">
        <v>295.55</v>
      </c>
      <c r="F53" s="37">
        <v>289.90000000000003</v>
      </c>
      <c r="G53" s="37">
        <v>286.45000000000005</v>
      </c>
      <c r="H53" s="37">
        <v>304.64999999999998</v>
      </c>
      <c r="I53" s="37">
        <v>308.10000000000002</v>
      </c>
      <c r="J53" s="37">
        <v>313.74999999999994</v>
      </c>
      <c r="K53" s="28">
        <v>302.45</v>
      </c>
      <c r="L53" s="28">
        <v>293.35000000000002</v>
      </c>
      <c r="M53" s="28">
        <v>28.01829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654.29999999999995</v>
      </c>
      <c r="D54" s="37">
        <v>650.98333333333323</v>
      </c>
      <c r="E54" s="37">
        <v>643.81666666666649</v>
      </c>
      <c r="F54" s="37">
        <v>633.33333333333326</v>
      </c>
      <c r="G54" s="37">
        <v>626.16666666666652</v>
      </c>
      <c r="H54" s="37">
        <v>661.46666666666647</v>
      </c>
      <c r="I54" s="37">
        <v>668.63333333333321</v>
      </c>
      <c r="J54" s="37">
        <v>679.11666666666645</v>
      </c>
      <c r="K54" s="28">
        <v>658.15</v>
      </c>
      <c r="L54" s="28">
        <v>640.5</v>
      </c>
      <c r="M54" s="28">
        <v>35.159910000000004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325</v>
      </c>
      <c r="D55" s="37">
        <v>321.66666666666669</v>
      </c>
      <c r="E55" s="37">
        <v>316.83333333333337</v>
      </c>
      <c r="F55" s="37">
        <v>308.66666666666669</v>
      </c>
      <c r="G55" s="37">
        <v>303.83333333333337</v>
      </c>
      <c r="H55" s="37">
        <v>329.83333333333337</v>
      </c>
      <c r="I55" s="37">
        <v>334.66666666666674</v>
      </c>
      <c r="J55" s="37">
        <v>342.83333333333337</v>
      </c>
      <c r="K55" s="28">
        <v>326.5</v>
      </c>
      <c r="L55" s="28">
        <v>313.5</v>
      </c>
      <c r="M55" s="28">
        <v>14.65141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13662.2</v>
      </c>
      <c r="D56" s="37">
        <v>13565.533333333333</v>
      </c>
      <c r="E56" s="37">
        <v>13401.016666666666</v>
      </c>
      <c r="F56" s="37">
        <v>13139.833333333334</v>
      </c>
      <c r="G56" s="37">
        <v>12975.316666666668</v>
      </c>
      <c r="H56" s="37">
        <v>13826.716666666665</v>
      </c>
      <c r="I56" s="37">
        <v>13991.233333333332</v>
      </c>
      <c r="J56" s="37">
        <v>14252.416666666664</v>
      </c>
      <c r="K56" s="28">
        <v>13730.05</v>
      </c>
      <c r="L56" s="28">
        <v>13304.35</v>
      </c>
      <c r="M56" s="28">
        <v>0.14668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3429.3</v>
      </c>
      <c r="D57" s="37">
        <v>3425.7333333333336</v>
      </c>
      <c r="E57" s="37">
        <v>3378.6166666666672</v>
      </c>
      <c r="F57" s="37">
        <v>3327.9333333333338</v>
      </c>
      <c r="G57" s="37">
        <v>3280.8166666666675</v>
      </c>
      <c r="H57" s="37">
        <v>3476.416666666667</v>
      </c>
      <c r="I57" s="37">
        <v>3523.5333333333338</v>
      </c>
      <c r="J57" s="37">
        <v>3574.2166666666667</v>
      </c>
      <c r="K57" s="28">
        <v>3472.85</v>
      </c>
      <c r="L57" s="28">
        <v>3375.05</v>
      </c>
      <c r="M57" s="28">
        <v>2.2364099999999998</v>
      </c>
      <c r="N57" s="1"/>
      <c r="O57" s="1"/>
    </row>
    <row r="58" spans="1:15" ht="12.75" customHeight="1">
      <c r="A58" s="53">
        <v>49</v>
      </c>
      <c r="B58" s="28" t="s">
        <v>411</v>
      </c>
      <c r="C58" s="28">
        <v>627.75</v>
      </c>
      <c r="D58" s="37">
        <v>627.2166666666667</v>
      </c>
      <c r="E58" s="37">
        <v>613.03333333333342</v>
      </c>
      <c r="F58" s="37">
        <v>598.31666666666672</v>
      </c>
      <c r="G58" s="37">
        <v>584.13333333333344</v>
      </c>
      <c r="H58" s="37">
        <v>641.93333333333339</v>
      </c>
      <c r="I58" s="37">
        <v>656.11666666666679</v>
      </c>
      <c r="J58" s="37">
        <v>670.83333333333337</v>
      </c>
      <c r="K58" s="28">
        <v>641.4</v>
      </c>
      <c r="L58" s="28">
        <v>612.5</v>
      </c>
      <c r="M58" s="28">
        <v>4.1657900000000003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182.45</v>
      </c>
      <c r="D59" s="37">
        <v>180.5</v>
      </c>
      <c r="E59" s="37">
        <v>177.65</v>
      </c>
      <c r="F59" s="37">
        <v>172.85</v>
      </c>
      <c r="G59" s="37">
        <v>170</v>
      </c>
      <c r="H59" s="37">
        <v>185.3</v>
      </c>
      <c r="I59" s="37">
        <v>188.15000000000003</v>
      </c>
      <c r="J59" s="37">
        <v>192.95000000000002</v>
      </c>
      <c r="K59" s="28">
        <v>183.35</v>
      </c>
      <c r="L59" s="28">
        <v>175.7</v>
      </c>
      <c r="M59" s="28">
        <v>74.493679999999998</v>
      </c>
      <c r="N59" s="1"/>
      <c r="O59" s="1"/>
    </row>
    <row r="60" spans="1:15" ht="12.75" customHeight="1">
      <c r="A60" s="53">
        <v>51</v>
      </c>
      <c r="B60" s="28" t="s">
        <v>248</v>
      </c>
      <c r="C60" s="28">
        <v>102.7</v>
      </c>
      <c r="D60" s="37">
        <v>102.88333333333334</v>
      </c>
      <c r="E60" s="37">
        <v>102.11666666666667</v>
      </c>
      <c r="F60" s="37">
        <v>101.53333333333333</v>
      </c>
      <c r="G60" s="37">
        <v>100.76666666666667</v>
      </c>
      <c r="H60" s="37">
        <v>103.46666666666668</v>
      </c>
      <c r="I60" s="37">
        <v>104.23333333333336</v>
      </c>
      <c r="J60" s="37">
        <v>104.81666666666669</v>
      </c>
      <c r="K60" s="28">
        <v>103.65</v>
      </c>
      <c r="L60" s="28">
        <v>102.3</v>
      </c>
      <c r="M60" s="28">
        <v>3.9152200000000001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625.79999999999995</v>
      </c>
      <c r="D61" s="37">
        <v>624.26666666666665</v>
      </c>
      <c r="E61" s="37">
        <v>616.5333333333333</v>
      </c>
      <c r="F61" s="37">
        <v>607.26666666666665</v>
      </c>
      <c r="G61" s="37">
        <v>599.5333333333333</v>
      </c>
      <c r="H61" s="37">
        <v>633.5333333333333</v>
      </c>
      <c r="I61" s="37">
        <v>641.26666666666665</v>
      </c>
      <c r="J61" s="37">
        <v>650.5333333333333</v>
      </c>
      <c r="K61" s="28">
        <v>632</v>
      </c>
      <c r="L61" s="28">
        <v>615</v>
      </c>
      <c r="M61" s="28">
        <v>21.142199999999999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938.2</v>
      </c>
      <c r="D62" s="37">
        <v>936.58333333333337</v>
      </c>
      <c r="E62" s="37">
        <v>928.7166666666667</v>
      </c>
      <c r="F62" s="37">
        <v>919.23333333333335</v>
      </c>
      <c r="G62" s="37">
        <v>911.36666666666667</v>
      </c>
      <c r="H62" s="37">
        <v>946.06666666666672</v>
      </c>
      <c r="I62" s="37">
        <v>953.93333333333328</v>
      </c>
      <c r="J62" s="37">
        <v>963.41666666666674</v>
      </c>
      <c r="K62" s="28">
        <v>944.45</v>
      </c>
      <c r="L62" s="28">
        <v>927.1</v>
      </c>
      <c r="M62" s="28">
        <v>5.2196300000000004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124.65</v>
      </c>
      <c r="D63" s="37">
        <v>124.86666666666667</v>
      </c>
      <c r="E63" s="37">
        <v>123.78333333333335</v>
      </c>
      <c r="F63" s="37">
        <v>122.91666666666667</v>
      </c>
      <c r="G63" s="37">
        <v>121.83333333333334</v>
      </c>
      <c r="H63" s="37">
        <v>125.73333333333335</v>
      </c>
      <c r="I63" s="37">
        <v>126.81666666666666</v>
      </c>
      <c r="J63" s="37">
        <v>127.68333333333335</v>
      </c>
      <c r="K63" s="28">
        <v>125.95</v>
      </c>
      <c r="L63" s="28">
        <v>124</v>
      </c>
      <c r="M63" s="28">
        <v>14.313969999999999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184.8</v>
      </c>
      <c r="D64" s="37">
        <v>182.81666666666669</v>
      </c>
      <c r="E64" s="37">
        <v>179.98333333333338</v>
      </c>
      <c r="F64" s="37">
        <v>175.16666666666669</v>
      </c>
      <c r="G64" s="37">
        <v>172.33333333333337</v>
      </c>
      <c r="H64" s="37">
        <v>187.63333333333338</v>
      </c>
      <c r="I64" s="37">
        <v>190.4666666666667</v>
      </c>
      <c r="J64" s="37">
        <v>195.28333333333339</v>
      </c>
      <c r="K64" s="28">
        <v>185.65</v>
      </c>
      <c r="L64" s="28">
        <v>178</v>
      </c>
      <c r="M64" s="28">
        <v>75.643289999999993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3594.25</v>
      </c>
      <c r="D65" s="37">
        <v>3538.6833333333329</v>
      </c>
      <c r="E65" s="37">
        <v>3452.3666666666659</v>
      </c>
      <c r="F65" s="37">
        <v>3310.4833333333331</v>
      </c>
      <c r="G65" s="37">
        <v>3224.1666666666661</v>
      </c>
      <c r="H65" s="37">
        <v>3680.5666666666657</v>
      </c>
      <c r="I65" s="37">
        <v>3766.8833333333323</v>
      </c>
      <c r="J65" s="37">
        <v>3908.7666666666655</v>
      </c>
      <c r="K65" s="28">
        <v>3625</v>
      </c>
      <c r="L65" s="28">
        <v>3396.8</v>
      </c>
      <c r="M65" s="28">
        <v>5.8865699999999999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1499.75</v>
      </c>
      <c r="D66" s="37">
        <v>1495.8166666666666</v>
      </c>
      <c r="E66" s="37">
        <v>1483.9333333333332</v>
      </c>
      <c r="F66" s="37">
        <v>1468.1166666666666</v>
      </c>
      <c r="G66" s="37">
        <v>1456.2333333333331</v>
      </c>
      <c r="H66" s="37">
        <v>1511.6333333333332</v>
      </c>
      <c r="I66" s="37">
        <v>1523.5166666666664</v>
      </c>
      <c r="J66" s="37">
        <v>1539.3333333333333</v>
      </c>
      <c r="K66" s="28">
        <v>1507.7</v>
      </c>
      <c r="L66" s="28">
        <v>1480</v>
      </c>
      <c r="M66" s="28">
        <v>3.2686099999999998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624.5</v>
      </c>
      <c r="D67" s="37">
        <v>622</v>
      </c>
      <c r="E67" s="37">
        <v>615</v>
      </c>
      <c r="F67" s="37">
        <v>605.5</v>
      </c>
      <c r="G67" s="37">
        <v>598.5</v>
      </c>
      <c r="H67" s="37">
        <v>631.5</v>
      </c>
      <c r="I67" s="37">
        <v>638.5</v>
      </c>
      <c r="J67" s="37">
        <v>648</v>
      </c>
      <c r="K67" s="28">
        <v>629</v>
      </c>
      <c r="L67" s="28">
        <v>612.5</v>
      </c>
      <c r="M67" s="28">
        <v>7.58887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926.15</v>
      </c>
      <c r="D68" s="37">
        <v>923.38333333333333</v>
      </c>
      <c r="E68" s="37">
        <v>907.76666666666665</v>
      </c>
      <c r="F68" s="37">
        <v>889.38333333333333</v>
      </c>
      <c r="G68" s="37">
        <v>873.76666666666665</v>
      </c>
      <c r="H68" s="37">
        <v>941.76666666666665</v>
      </c>
      <c r="I68" s="37">
        <v>957.38333333333321</v>
      </c>
      <c r="J68" s="37">
        <v>975.76666666666665</v>
      </c>
      <c r="K68" s="28">
        <v>939</v>
      </c>
      <c r="L68" s="28">
        <v>905</v>
      </c>
      <c r="M68" s="28">
        <v>5.0954699999999997</v>
      </c>
      <c r="N68" s="1"/>
      <c r="O68" s="1"/>
    </row>
    <row r="69" spans="1:15" ht="12.75" customHeight="1">
      <c r="A69" s="53">
        <v>60</v>
      </c>
      <c r="B69" s="28" t="s">
        <v>249</v>
      </c>
      <c r="C69" s="28">
        <v>325.45</v>
      </c>
      <c r="D69" s="37">
        <v>326.98333333333335</v>
      </c>
      <c r="E69" s="37">
        <v>320.4666666666667</v>
      </c>
      <c r="F69" s="37">
        <v>315.48333333333335</v>
      </c>
      <c r="G69" s="37">
        <v>308.9666666666667</v>
      </c>
      <c r="H69" s="37">
        <v>331.9666666666667</v>
      </c>
      <c r="I69" s="37">
        <v>338.48333333333335</v>
      </c>
      <c r="J69" s="37">
        <v>343.4666666666667</v>
      </c>
      <c r="K69" s="28">
        <v>333.5</v>
      </c>
      <c r="L69" s="28">
        <v>322</v>
      </c>
      <c r="M69" s="28">
        <v>18.57769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964.2</v>
      </c>
      <c r="D70" s="37">
        <v>965.7833333333333</v>
      </c>
      <c r="E70" s="37">
        <v>956.06666666666661</v>
      </c>
      <c r="F70" s="37">
        <v>947.93333333333328</v>
      </c>
      <c r="G70" s="37">
        <v>938.21666666666658</v>
      </c>
      <c r="H70" s="37">
        <v>973.91666666666663</v>
      </c>
      <c r="I70" s="37">
        <v>983.63333333333333</v>
      </c>
      <c r="J70" s="37">
        <v>991.76666666666665</v>
      </c>
      <c r="K70" s="28">
        <v>975.5</v>
      </c>
      <c r="L70" s="28">
        <v>957.65</v>
      </c>
      <c r="M70" s="28">
        <v>3.0183200000000001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315.10000000000002</v>
      </c>
      <c r="D71" s="37">
        <v>311.09999999999997</v>
      </c>
      <c r="E71" s="37">
        <v>304.99999999999994</v>
      </c>
      <c r="F71" s="37">
        <v>294.89999999999998</v>
      </c>
      <c r="G71" s="37">
        <v>288.79999999999995</v>
      </c>
      <c r="H71" s="37">
        <v>321.19999999999993</v>
      </c>
      <c r="I71" s="37">
        <v>327.29999999999995</v>
      </c>
      <c r="J71" s="37">
        <v>337.39999999999992</v>
      </c>
      <c r="K71" s="28">
        <v>317.2</v>
      </c>
      <c r="L71" s="28">
        <v>301</v>
      </c>
      <c r="M71" s="28">
        <v>53.364960000000004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505.9</v>
      </c>
      <c r="D72" s="37">
        <v>504.75</v>
      </c>
      <c r="E72" s="37">
        <v>499.05</v>
      </c>
      <c r="F72" s="37">
        <v>492.2</v>
      </c>
      <c r="G72" s="37">
        <v>486.5</v>
      </c>
      <c r="H72" s="37">
        <v>511.6</v>
      </c>
      <c r="I72" s="37">
        <v>517.30000000000007</v>
      </c>
      <c r="J72" s="37">
        <v>524.15000000000009</v>
      </c>
      <c r="K72" s="28">
        <v>510.45</v>
      </c>
      <c r="L72" s="28">
        <v>497.9</v>
      </c>
      <c r="M72" s="28">
        <v>18.196819999999999</v>
      </c>
      <c r="N72" s="1"/>
      <c r="O72" s="1"/>
    </row>
    <row r="73" spans="1:15" ht="12.75" customHeight="1">
      <c r="A73" s="53">
        <v>64</v>
      </c>
      <c r="B73" s="28" t="s">
        <v>250</v>
      </c>
      <c r="C73" s="28">
        <v>1258.2</v>
      </c>
      <c r="D73" s="37">
        <v>1266.7666666666667</v>
      </c>
      <c r="E73" s="37">
        <v>1242.1833333333334</v>
      </c>
      <c r="F73" s="37">
        <v>1226.1666666666667</v>
      </c>
      <c r="G73" s="37">
        <v>1201.5833333333335</v>
      </c>
      <c r="H73" s="37">
        <v>1282.7833333333333</v>
      </c>
      <c r="I73" s="37">
        <v>1307.3666666666668</v>
      </c>
      <c r="J73" s="37">
        <v>1323.3833333333332</v>
      </c>
      <c r="K73" s="28">
        <v>1291.3499999999999</v>
      </c>
      <c r="L73" s="28">
        <v>1250.75</v>
      </c>
      <c r="M73" s="28">
        <v>3.5162499999999999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1780.45</v>
      </c>
      <c r="D74" s="37">
        <v>1784.7666666666667</v>
      </c>
      <c r="E74" s="37">
        <v>1754.6833333333334</v>
      </c>
      <c r="F74" s="37">
        <v>1728.9166666666667</v>
      </c>
      <c r="G74" s="37">
        <v>1698.8333333333335</v>
      </c>
      <c r="H74" s="37">
        <v>1810.5333333333333</v>
      </c>
      <c r="I74" s="37">
        <v>1840.6166666666668</v>
      </c>
      <c r="J74" s="37">
        <v>1866.3833333333332</v>
      </c>
      <c r="K74" s="28">
        <v>1814.85</v>
      </c>
      <c r="L74" s="28">
        <v>1759</v>
      </c>
      <c r="M74" s="28">
        <v>6.7066299999999996</v>
      </c>
      <c r="N74" s="1"/>
      <c r="O74" s="1"/>
    </row>
    <row r="75" spans="1:15" ht="12.75" customHeight="1">
      <c r="A75" s="53">
        <v>66</v>
      </c>
      <c r="B75" s="28" t="s">
        <v>251</v>
      </c>
      <c r="C75" s="28">
        <v>33.200000000000003</v>
      </c>
      <c r="D75" s="37">
        <v>33.416666666666664</v>
      </c>
      <c r="E75" s="37">
        <v>32.43333333333333</v>
      </c>
      <c r="F75" s="37">
        <v>31.666666666666664</v>
      </c>
      <c r="G75" s="37">
        <v>30.68333333333333</v>
      </c>
      <c r="H75" s="37">
        <v>34.18333333333333</v>
      </c>
      <c r="I75" s="37">
        <v>35.166666666666664</v>
      </c>
      <c r="J75" s="37">
        <v>35.93333333333333</v>
      </c>
      <c r="K75" s="28">
        <v>34.4</v>
      </c>
      <c r="L75" s="28">
        <v>32.65</v>
      </c>
      <c r="M75" s="28">
        <v>49.798850000000002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3599.5</v>
      </c>
      <c r="D76" s="37">
        <v>3584.4666666666667</v>
      </c>
      <c r="E76" s="37">
        <v>3555.0333333333333</v>
      </c>
      <c r="F76" s="37">
        <v>3510.5666666666666</v>
      </c>
      <c r="G76" s="37">
        <v>3481.1333333333332</v>
      </c>
      <c r="H76" s="37">
        <v>3628.9333333333334</v>
      </c>
      <c r="I76" s="37">
        <v>3658.3666666666668</v>
      </c>
      <c r="J76" s="37">
        <v>3702.8333333333335</v>
      </c>
      <c r="K76" s="28">
        <v>3613.9</v>
      </c>
      <c r="L76" s="28">
        <v>3540</v>
      </c>
      <c r="M76" s="28">
        <v>3.15204</v>
      </c>
      <c r="N76" s="1"/>
      <c r="O76" s="1"/>
    </row>
    <row r="77" spans="1:15" ht="12.75" customHeight="1">
      <c r="A77" s="53">
        <v>68</v>
      </c>
      <c r="B77" s="28" t="s">
        <v>252</v>
      </c>
      <c r="C77" s="28">
        <v>3462.05</v>
      </c>
      <c r="D77" s="37">
        <v>3432.5333333333333</v>
      </c>
      <c r="E77" s="37">
        <v>3385.5166666666664</v>
      </c>
      <c r="F77" s="37">
        <v>3308.9833333333331</v>
      </c>
      <c r="G77" s="37">
        <v>3261.9666666666662</v>
      </c>
      <c r="H77" s="37">
        <v>3509.0666666666666</v>
      </c>
      <c r="I77" s="37">
        <v>3556.0833333333339</v>
      </c>
      <c r="J77" s="37">
        <v>3632.6166666666668</v>
      </c>
      <c r="K77" s="28">
        <v>3479.55</v>
      </c>
      <c r="L77" s="28">
        <v>3356</v>
      </c>
      <c r="M77" s="28">
        <v>2.9279600000000001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2015</v>
      </c>
      <c r="D78" s="37">
        <v>2015.9333333333334</v>
      </c>
      <c r="E78" s="37">
        <v>1995.0666666666668</v>
      </c>
      <c r="F78" s="37">
        <v>1975.1333333333334</v>
      </c>
      <c r="G78" s="37">
        <v>1954.2666666666669</v>
      </c>
      <c r="H78" s="37">
        <v>2035.8666666666668</v>
      </c>
      <c r="I78" s="37">
        <v>2056.7333333333336</v>
      </c>
      <c r="J78" s="37">
        <v>2076.666666666667</v>
      </c>
      <c r="K78" s="28">
        <v>2036.8</v>
      </c>
      <c r="L78" s="28">
        <v>1996</v>
      </c>
      <c r="M78" s="28">
        <v>1.70943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4268.6499999999996</v>
      </c>
      <c r="D79" s="37">
        <v>4235.1000000000004</v>
      </c>
      <c r="E79" s="37">
        <v>4193.6500000000005</v>
      </c>
      <c r="F79" s="37">
        <v>4118.6500000000005</v>
      </c>
      <c r="G79" s="37">
        <v>4077.2000000000007</v>
      </c>
      <c r="H79" s="37">
        <v>4310.1000000000004</v>
      </c>
      <c r="I79" s="37">
        <v>4351.5500000000011</v>
      </c>
      <c r="J79" s="37">
        <v>4426.55</v>
      </c>
      <c r="K79" s="28">
        <v>4276.55</v>
      </c>
      <c r="L79" s="28">
        <v>4160.1000000000004</v>
      </c>
      <c r="M79" s="28">
        <v>2.3831099999999998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2702.8</v>
      </c>
      <c r="D80" s="37">
        <v>2681.9833333333336</v>
      </c>
      <c r="E80" s="37">
        <v>2652.9666666666672</v>
      </c>
      <c r="F80" s="37">
        <v>2603.1333333333337</v>
      </c>
      <c r="G80" s="37">
        <v>2574.1166666666672</v>
      </c>
      <c r="H80" s="37">
        <v>2731.8166666666671</v>
      </c>
      <c r="I80" s="37">
        <v>2760.8333333333335</v>
      </c>
      <c r="J80" s="37">
        <v>2810.666666666667</v>
      </c>
      <c r="K80" s="28">
        <v>2711</v>
      </c>
      <c r="L80" s="28">
        <v>2632.15</v>
      </c>
      <c r="M80" s="28">
        <v>11.77839</v>
      </c>
      <c r="N80" s="1"/>
      <c r="O80" s="1"/>
    </row>
    <row r="81" spans="1:15" ht="12.75" customHeight="1">
      <c r="A81" s="53">
        <v>72</v>
      </c>
      <c r="B81" s="28" t="s">
        <v>253</v>
      </c>
      <c r="C81" s="28">
        <v>400.35</v>
      </c>
      <c r="D81" s="37">
        <v>402.63333333333338</v>
      </c>
      <c r="E81" s="37">
        <v>397.71666666666675</v>
      </c>
      <c r="F81" s="37">
        <v>395.08333333333337</v>
      </c>
      <c r="G81" s="37">
        <v>390.16666666666674</v>
      </c>
      <c r="H81" s="37">
        <v>405.26666666666677</v>
      </c>
      <c r="I81" s="37">
        <v>410.18333333333339</v>
      </c>
      <c r="J81" s="37">
        <v>412.81666666666678</v>
      </c>
      <c r="K81" s="28">
        <v>407.55</v>
      </c>
      <c r="L81" s="28">
        <v>400</v>
      </c>
      <c r="M81" s="28">
        <v>3.8475799999999998</v>
      </c>
      <c r="N81" s="1"/>
      <c r="O81" s="1"/>
    </row>
    <row r="82" spans="1:15" ht="12.75" customHeight="1">
      <c r="A82" s="53">
        <v>73</v>
      </c>
      <c r="B82" s="28" t="s">
        <v>254</v>
      </c>
      <c r="C82" s="28">
        <v>1277.3</v>
      </c>
      <c r="D82" s="37">
        <v>1264.9833333333333</v>
      </c>
      <c r="E82" s="37">
        <v>1247.6166666666668</v>
      </c>
      <c r="F82" s="37">
        <v>1217.9333333333334</v>
      </c>
      <c r="G82" s="37">
        <v>1200.5666666666668</v>
      </c>
      <c r="H82" s="37">
        <v>1294.6666666666667</v>
      </c>
      <c r="I82" s="37">
        <v>1312.0333333333331</v>
      </c>
      <c r="J82" s="37">
        <v>1341.7166666666667</v>
      </c>
      <c r="K82" s="28">
        <v>1282.3499999999999</v>
      </c>
      <c r="L82" s="28">
        <v>1235.3</v>
      </c>
      <c r="M82" s="28">
        <v>0.36116999999999999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1511.85</v>
      </c>
      <c r="D83" s="37">
        <v>1501.95</v>
      </c>
      <c r="E83" s="37">
        <v>1485.9</v>
      </c>
      <c r="F83" s="37">
        <v>1459.95</v>
      </c>
      <c r="G83" s="37">
        <v>1443.9</v>
      </c>
      <c r="H83" s="37">
        <v>1527.9</v>
      </c>
      <c r="I83" s="37">
        <v>1543.9499999999998</v>
      </c>
      <c r="J83" s="37">
        <v>1569.9</v>
      </c>
      <c r="K83" s="28">
        <v>1518</v>
      </c>
      <c r="L83" s="28">
        <v>1476</v>
      </c>
      <c r="M83" s="28">
        <v>1.8746100000000001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136.4</v>
      </c>
      <c r="D84" s="37">
        <v>135.01666666666668</v>
      </c>
      <c r="E84" s="37">
        <v>133.13333333333335</v>
      </c>
      <c r="F84" s="37">
        <v>129.86666666666667</v>
      </c>
      <c r="G84" s="37">
        <v>127.98333333333335</v>
      </c>
      <c r="H84" s="37">
        <v>138.28333333333336</v>
      </c>
      <c r="I84" s="37">
        <v>140.16666666666669</v>
      </c>
      <c r="J84" s="37">
        <v>143.43333333333337</v>
      </c>
      <c r="K84" s="28">
        <v>136.9</v>
      </c>
      <c r="L84" s="28">
        <v>131.75</v>
      </c>
      <c r="M84" s="28">
        <v>19.583880000000001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87.8</v>
      </c>
      <c r="D85" s="37">
        <v>87.100000000000009</v>
      </c>
      <c r="E85" s="37">
        <v>85.90000000000002</v>
      </c>
      <c r="F85" s="37">
        <v>84.000000000000014</v>
      </c>
      <c r="G85" s="37">
        <v>82.800000000000026</v>
      </c>
      <c r="H85" s="37">
        <v>89.000000000000014</v>
      </c>
      <c r="I85" s="37">
        <v>90.2</v>
      </c>
      <c r="J85" s="37">
        <v>92.100000000000009</v>
      </c>
      <c r="K85" s="28">
        <v>88.3</v>
      </c>
      <c r="L85" s="28">
        <v>85.2</v>
      </c>
      <c r="M85" s="28">
        <v>80.292090000000002</v>
      </c>
      <c r="N85" s="1"/>
      <c r="O85" s="1"/>
    </row>
    <row r="86" spans="1:15" ht="12.75" customHeight="1">
      <c r="A86" s="53">
        <v>77</v>
      </c>
      <c r="B86" s="28" t="s">
        <v>255</v>
      </c>
      <c r="C86" s="28">
        <v>234.3</v>
      </c>
      <c r="D86" s="37">
        <v>232.83333333333334</v>
      </c>
      <c r="E86" s="37">
        <v>229.91666666666669</v>
      </c>
      <c r="F86" s="37">
        <v>225.53333333333333</v>
      </c>
      <c r="G86" s="37">
        <v>222.61666666666667</v>
      </c>
      <c r="H86" s="37">
        <v>237.2166666666667</v>
      </c>
      <c r="I86" s="37">
        <v>240.13333333333338</v>
      </c>
      <c r="J86" s="37">
        <v>244.51666666666671</v>
      </c>
      <c r="K86" s="28">
        <v>235.75</v>
      </c>
      <c r="L86" s="28">
        <v>228.45</v>
      </c>
      <c r="M86" s="28">
        <v>11.16161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136.35</v>
      </c>
      <c r="D87" s="37">
        <v>134.95000000000002</v>
      </c>
      <c r="E87" s="37">
        <v>132.90000000000003</v>
      </c>
      <c r="F87" s="37">
        <v>129.45000000000002</v>
      </c>
      <c r="G87" s="37">
        <v>127.40000000000003</v>
      </c>
      <c r="H87" s="37">
        <v>138.40000000000003</v>
      </c>
      <c r="I87" s="37">
        <v>140.45000000000005</v>
      </c>
      <c r="J87" s="37">
        <v>143.90000000000003</v>
      </c>
      <c r="K87" s="28">
        <v>137</v>
      </c>
      <c r="L87" s="28">
        <v>131.5</v>
      </c>
      <c r="M87" s="28">
        <v>94.874049999999997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35.049999999999997</v>
      </c>
      <c r="D88" s="37">
        <v>34.733333333333334</v>
      </c>
      <c r="E88" s="37">
        <v>33.866666666666667</v>
      </c>
      <c r="F88" s="37">
        <v>32.68333333333333</v>
      </c>
      <c r="G88" s="37">
        <v>31.816666666666663</v>
      </c>
      <c r="H88" s="37">
        <v>35.916666666666671</v>
      </c>
      <c r="I88" s="37">
        <v>36.783333333333346</v>
      </c>
      <c r="J88" s="37">
        <v>37.966666666666676</v>
      </c>
      <c r="K88" s="28">
        <v>35.6</v>
      </c>
      <c r="L88" s="28">
        <v>33.549999999999997</v>
      </c>
      <c r="M88" s="28">
        <v>71.872</v>
      </c>
      <c r="N88" s="1"/>
      <c r="O88" s="1"/>
    </row>
    <row r="89" spans="1:15" ht="12.75" customHeight="1">
      <c r="A89" s="53">
        <v>80</v>
      </c>
      <c r="B89" s="28" t="s">
        <v>256</v>
      </c>
      <c r="C89" s="28">
        <v>2656.55</v>
      </c>
      <c r="D89" s="37">
        <v>2652.4666666666667</v>
      </c>
      <c r="E89" s="37">
        <v>2609.9333333333334</v>
      </c>
      <c r="F89" s="37">
        <v>2563.3166666666666</v>
      </c>
      <c r="G89" s="37">
        <v>2520.7833333333333</v>
      </c>
      <c r="H89" s="37">
        <v>2699.0833333333335</v>
      </c>
      <c r="I89" s="37">
        <v>2741.6166666666672</v>
      </c>
      <c r="J89" s="37">
        <v>2788.2333333333336</v>
      </c>
      <c r="K89" s="28">
        <v>2695</v>
      </c>
      <c r="L89" s="28">
        <v>2605.85</v>
      </c>
      <c r="M89" s="28">
        <v>4.2358500000000001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372.6</v>
      </c>
      <c r="D90" s="37">
        <v>366.68333333333334</v>
      </c>
      <c r="E90" s="37">
        <v>359.41666666666669</v>
      </c>
      <c r="F90" s="37">
        <v>346.23333333333335</v>
      </c>
      <c r="G90" s="37">
        <v>338.9666666666667</v>
      </c>
      <c r="H90" s="37">
        <v>379.86666666666667</v>
      </c>
      <c r="I90" s="37">
        <v>387.13333333333333</v>
      </c>
      <c r="J90" s="37">
        <v>400.31666666666666</v>
      </c>
      <c r="K90" s="28">
        <v>373.95</v>
      </c>
      <c r="L90" s="28">
        <v>353.5</v>
      </c>
      <c r="M90" s="28">
        <v>10.50309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762</v>
      </c>
      <c r="D91" s="37">
        <v>761.1</v>
      </c>
      <c r="E91" s="37">
        <v>746</v>
      </c>
      <c r="F91" s="37">
        <v>730</v>
      </c>
      <c r="G91" s="37">
        <v>714.9</v>
      </c>
      <c r="H91" s="37">
        <v>777.1</v>
      </c>
      <c r="I91" s="37">
        <v>792.20000000000016</v>
      </c>
      <c r="J91" s="37">
        <v>808.2</v>
      </c>
      <c r="K91" s="28">
        <v>776.2</v>
      </c>
      <c r="L91" s="28">
        <v>745.1</v>
      </c>
      <c r="M91" s="28">
        <v>12.795450000000001</v>
      </c>
      <c r="N91" s="1"/>
      <c r="O91" s="1"/>
    </row>
    <row r="92" spans="1:15" ht="12.75" customHeight="1">
      <c r="A92" s="53">
        <v>83</v>
      </c>
      <c r="B92" s="28" t="s">
        <v>258</v>
      </c>
      <c r="C92" s="28">
        <v>420.15</v>
      </c>
      <c r="D92" s="37">
        <v>418.13333333333327</v>
      </c>
      <c r="E92" s="37">
        <v>413.06666666666655</v>
      </c>
      <c r="F92" s="37">
        <v>405.98333333333329</v>
      </c>
      <c r="G92" s="37">
        <v>400.91666666666657</v>
      </c>
      <c r="H92" s="37">
        <v>425.21666666666653</v>
      </c>
      <c r="I92" s="37">
        <v>430.28333333333325</v>
      </c>
      <c r="J92" s="37">
        <v>437.3666666666665</v>
      </c>
      <c r="K92" s="28">
        <v>423.2</v>
      </c>
      <c r="L92" s="28">
        <v>411.05</v>
      </c>
      <c r="M92" s="28">
        <v>0.41887000000000002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1209.9000000000001</v>
      </c>
      <c r="D93" s="37">
        <v>1193.5166666666667</v>
      </c>
      <c r="E93" s="37">
        <v>1172.0333333333333</v>
      </c>
      <c r="F93" s="37">
        <v>1134.1666666666667</v>
      </c>
      <c r="G93" s="37">
        <v>1112.6833333333334</v>
      </c>
      <c r="H93" s="37">
        <v>1231.3833333333332</v>
      </c>
      <c r="I93" s="37">
        <v>1252.8666666666663</v>
      </c>
      <c r="J93" s="37">
        <v>1290.7333333333331</v>
      </c>
      <c r="K93" s="28">
        <v>1215</v>
      </c>
      <c r="L93" s="28">
        <v>1155.6500000000001</v>
      </c>
      <c r="M93" s="28">
        <v>5.5332499999999998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1334.1</v>
      </c>
      <c r="D94" s="37">
        <v>1330.2166666666665</v>
      </c>
      <c r="E94" s="37">
        <v>1320.4333333333329</v>
      </c>
      <c r="F94" s="37">
        <v>1306.7666666666664</v>
      </c>
      <c r="G94" s="37">
        <v>1296.9833333333329</v>
      </c>
      <c r="H94" s="37">
        <v>1343.883333333333</v>
      </c>
      <c r="I94" s="37">
        <v>1353.6666666666663</v>
      </c>
      <c r="J94" s="37">
        <v>1367.333333333333</v>
      </c>
      <c r="K94" s="28">
        <v>1340</v>
      </c>
      <c r="L94" s="28">
        <v>1316.55</v>
      </c>
      <c r="M94" s="28">
        <v>5.7971599999999999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420.85</v>
      </c>
      <c r="D95" s="37">
        <v>421.51666666666665</v>
      </c>
      <c r="E95" s="37">
        <v>416.63333333333333</v>
      </c>
      <c r="F95" s="37">
        <v>412.41666666666669</v>
      </c>
      <c r="G95" s="37">
        <v>407.53333333333336</v>
      </c>
      <c r="H95" s="37">
        <v>425.73333333333329</v>
      </c>
      <c r="I95" s="37">
        <v>430.61666666666662</v>
      </c>
      <c r="J95" s="37">
        <v>434.83333333333326</v>
      </c>
      <c r="K95" s="28">
        <v>426.4</v>
      </c>
      <c r="L95" s="28">
        <v>417.3</v>
      </c>
      <c r="M95" s="28">
        <v>8.8696599999999997</v>
      </c>
      <c r="N95" s="1"/>
      <c r="O95" s="1"/>
    </row>
    <row r="96" spans="1:15" ht="12.75" customHeight="1">
      <c r="A96" s="53">
        <v>87</v>
      </c>
      <c r="B96" s="28" t="s">
        <v>259</v>
      </c>
      <c r="C96" s="28">
        <v>218.55</v>
      </c>
      <c r="D96" s="37">
        <v>217.51666666666665</v>
      </c>
      <c r="E96" s="37">
        <v>215.43333333333331</v>
      </c>
      <c r="F96" s="37">
        <v>212.31666666666666</v>
      </c>
      <c r="G96" s="37">
        <v>210.23333333333332</v>
      </c>
      <c r="H96" s="37">
        <v>220.6333333333333</v>
      </c>
      <c r="I96" s="37">
        <v>222.71666666666667</v>
      </c>
      <c r="J96" s="37">
        <v>225.83333333333329</v>
      </c>
      <c r="K96" s="28">
        <v>219.6</v>
      </c>
      <c r="L96" s="28">
        <v>214.4</v>
      </c>
      <c r="M96" s="28">
        <v>8.5747800000000005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986.6</v>
      </c>
      <c r="D97" s="37">
        <v>983.38333333333333</v>
      </c>
      <c r="E97" s="37">
        <v>966.86666666666667</v>
      </c>
      <c r="F97" s="37">
        <v>947.13333333333333</v>
      </c>
      <c r="G97" s="37">
        <v>930.61666666666667</v>
      </c>
      <c r="H97" s="37">
        <v>1003.1166666666667</v>
      </c>
      <c r="I97" s="37">
        <v>1019.6333333333333</v>
      </c>
      <c r="J97" s="37">
        <v>1039.3666666666668</v>
      </c>
      <c r="K97" s="28">
        <v>999.9</v>
      </c>
      <c r="L97" s="28">
        <v>963.65</v>
      </c>
      <c r="M97" s="28">
        <v>21.283249999999999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1855.05</v>
      </c>
      <c r="D98" s="37">
        <v>1834.1333333333332</v>
      </c>
      <c r="E98" s="37">
        <v>1805.2166666666665</v>
      </c>
      <c r="F98" s="37">
        <v>1755.3833333333332</v>
      </c>
      <c r="G98" s="37">
        <v>1726.4666666666665</v>
      </c>
      <c r="H98" s="37">
        <v>1883.9666666666665</v>
      </c>
      <c r="I98" s="37">
        <v>1912.8833333333334</v>
      </c>
      <c r="J98" s="37">
        <v>1962.7166666666665</v>
      </c>
      <c r="K98" s="28">
        <v>1863.05</v>
      </c>
      <c r="L98" s="28">
        <v>1784.3</v>
      </c>
      <c r="M98" s="28">
        <v>2.8795199999999999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1336.55</v>
      </c>
      <c r="D99" s="37">
        <v>1338.2</v>
      </c>
      <c r="E99" s="37">
        <v>1322.4</v>
      </c>
      <c r="F99" s="37">
        <v>1308.25</v>
      </c>
      <c r="G99" s="37">
        <v>1292.45</v>
      </c>
      <c r="H99" s="37">
        <v>1352.3500000000001</v>
      </c>
      <c r="I99" s="37">
        <v>1368.1499999999999</v>
      </c>
      <c r="J99" s="37">
        <v>1382.3000000000002</v>
      </c>
      <c r="K99" s="28">
        <v>1354</v>
      </c>
      <c r="L99" s="28">
        <v>1324.05</v>
      </c>
      <c r="M99" s="28">
        <v>66.10342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564.45000000000005</v>
      </c>
      <c r="D100" s="37">
        <v>561.75</v>
      </c>
      <c r="E100" s="37">
        <v>557.70000000000005</v>
      </c>
      <c r="F100" s="37">
        <v>550.95000000000005</v>
      </c>
      <c r="G100" s="37">
        <v>546.90000000000009</v>
      </c>
      <c r="H100" s="37">
        <v>568.5</v>
      </c>
      <c r="I100" s="37">
        <v>572.54999999999995</v>
      </c>
      <c r="J100" s="37">
        <v>579.29999999999995</v>
      </c>
      <c r="K100" s="28">
        <v>565.79999999999995</v>
      </c>
      <c r="L100" s="28">
        <v>555</v>
      </c>
      <c r="M100" s="28">
        <v>9.8212200000000003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1105.95</v>
      </c>
      <c r="D101" s="37">
        <v>1096.1499999999999</v>
      </c>
      <c r="E101" s="37">
        <v>1083.7999999999997</v>
      </c>
      <c r="F101" s="37">
        <v>1061.6499999999999</v>
      </c>
      <c r="G101" s="37">
        <v>1049.2999999999997</v>
      </c>
      <c r="H101" s="37">
        <v>1118.2999999999997</v>
      </c>
      <c r="I101" s="37">
        <v>1130.6499999999996</v>
      </c>
      <c r="J101" s="37">
        <v>1152.7999999999997</v>
      </c>
      <c r="K101" s="28">
        <v>1108.5</v>
      </c>
      <c r="L101" s="28">
        <v>1074</v>
      </c>
      <c r="M101" s="28">
        <v>5.9064100000000002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2499.1999999999998</v>
      </c>
      <c r="D102" s="37">
        <v>2496.35</v>
      </c>
      <c r="E102" s="37">
        <v>2467.85</v>
      </c>
      <c r="F102" s="37">
        <v>2436.5</v>
      </c>
      <c r="G102" s="37">
        <v>2408</v>
      </c>
      <c r="H102" s="37">
        <v>2527.6999999999998</v>
      </c>
      <c r="I102" s="37">
        <v>2556.1999999999998</v>
      </c>
      <c r="J102" s="37">
        <v>2587.5499999999997</v>
      </c>
      <c r="K102" s="28">
        <v>2524.85</v>
      </c>
      <c r="L102" s="28">
        <v>2465</v>
      </c>
      <c r="M102" s="28">
        <v>3.8183099999999999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339.25</v>
      </c>
      <c r="D103" s="37">
        <v>336.11666666666667</v>
      </c>
      <c r="E103" s="37">
        <v>328.73333333333335</v>
      </c>
      <c r="F103" s="37">
        <v>318.2166666666667</v>
      </c>
      <c r="G103" s="37">
        <v>310.83333333333337</v>
      </c>
      <c r="H103" s="37">
        <v>346.63333333333333</v>
      </c>
      <c r="I103" s="37">
        <v>354.01666666666665</v>
      </c>
      <c r="J103" s="37">
        <v>364.5333333333333</v>
      </c>
      <c r="K103" s="28">
        <v>343.5</v>
      </c>
      <c r="L103" s="28">
        <v>325.60000000000002</v>
      </c>
      <c r="M103" s="28">
        <v>152.08305999999999</v>
      </c>
      <c r="N103" s="1"/>
      <c r="O103" s="1"/>
    </row>
    <row r="104" spans="1:15" ht="12.75" customHeight="1">
      <c r="A104" s="53">
        <v>95</v>
      </c>
      <c r="B104" s="28" t="s">
        <v>260</v>
      </c>
      <c r="C104" s="28">
        <v>1805.1</v>
      </c>
      <c r="D104" s="37">
        <v>1783.0166666666667</v>
      </c>
      <c r="E104" s="37">
        <v>1754.0833333333333</v>
      </c>
      <c r="F104" s="37">
        <v>1703.0666666666666</v>
      </c>
      <c r="G104" s="37">
        <v>1674.1333333333332</v>
      </c>
      <c r="H104" s="37">
        <v>1834.0333333333333</v>
      </c>
      <c r="I104" s="37">
        <v>1862.9666666666667</v>
      </c>
      <c r="J104" s="37">
        <v>1913.9833333333333</v>
      </c>
      <c r="K104" s="28">
        <v>1811.95</v>
      </c>
      <c r="L104" s="28">
        <v>1732</v>
      </c>
      <c r="M104" s="28">
        <v>10.42736</v>
      </c>
      <c r="N104" s="1"/>
      <c r="O104" s="1"/>
    </row>
    <row r="105" spans="1:15" ht="12.75" customHeight="1">
      <c r="A105" s="53">
        <v>96</v>
      </c>
      <c r="B105" s="28" t="s">
        <v>388</v>
      </c>
      <c r="C105" s="28">
        <v>90.65</v>
      </c>
      <c r="D105" s="37">
        <v>88.95</v>
      </c>
      <c r="E105" s="37">
        <v>86.850000000000009</v>
      </c>
      <c r="F105" s="37">
        <v>83.050000000000011</v>
      </c>
      <c r="G105" s="37">
        <v>80.950000000000017</v>
      </c>
      <c r="H105" s="37">
        <v>92.75</v>
      </c>
      <c r="I105" s="37">
        <v>94.85</v>
      </c>
      <c r="J105" s="37">
        <v>98.649999999999991</v>
      </c>
      <c r="K105" s="28">
        <v>91.05</v>
      </c>
      <c r="L105" s="28">
        <v>85.15</v>
      </c>
      <c r="M105" s="28">
        <v>52.44529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218.4</v>
      </c>
      <c r="D106" s="37">
        <v>215.96666666666667</v>
      </c>
      <c r="E106" s="37">
        <v>212.43333333333334</v>
      </c>
      <c r="F106" s="37">
        <v>206.46666666666667</v>
      </c>
      <c r="G106" s="37">
        <v>202.93333333333334</v>
      </c>
      <c r="H106" s="37">
        <v>221.93333333333334</v>
      </c>
      <c r="I106" s="37">
        <v>225.4666666666667</v>
      </c>
      <c r="J106" s="37">
        <v>231.43333333333334</v>
      </c>
      <c r="K106" s="28">
        <v>219.5</v>
      </c>
      <c r="L106" s="28">
        <v>210</v>
      </c>
      <c r="M106" s="28">
        <v>35.10313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2205</v>
      </c>
      <c r="D107" s="37">
        <v>2203.0499999999997</v>
      </c>
      <c r="E107" s="37">
        <v>2174.0999999999995</v>
      </c>
      <c r="F107" s="37">
        <v>2143.1999999999998</v>
      </c>
      <c r="G107" s="37">
        <v>2114.2499999999995</v>
      </c>
      <c r="H107" s="37">
        <v>2233.9499999999994</v>
      </c>
      <c r="I107" s="37">
        <v>2262.8999999999992</v>
      </c>
      <c r="J107" s="37">
        <v>2293.7999999999993</v>
      </c>
      <c r="K107" s="28">
        <v>2232</v>
      </c>
      <c r="L107" s="28">
        <v>2172.15</v>
      </c>
      <c r="M107" s="28">
        <v>16.061869999999999</v>
      </c>
      <c r="N107" s="1"/>
      <c r="O107" s="1"/>
    </row>
    <row r="108" spans="1:15" ht="12.75" customHeight="1">
      <c r="A108" s="53">
        <v>99</v>
      </c>
      <c r="B108" s="28" t="s">
        <v>261</v>
      </c>
      <c r="C108" s="28">
        <v>263.55</v>
      </c>
      <c r="D108" s="37">
        <v>262.91666666666669</v>
      </c>
      <c r="E108" s="37">
        <v>258.68333333333339</v>
      </c>
      <c r="F108" s="37">
        <v>253.81666666666672</v>
      </c>
      <c r="G108" s="37">
        <v>249.58333333333343</v>
      </c>
      <c r="H108" s="37">
        <v>267.78333333333336</v>
      </c>
      <c r="I108" s="37">
        <v>272.01666666666659</v>
      </c>
      <c r="J108" s="37">
        <v>276.88333333333333</v>
      </c>
      <c r="K108" s="28">
        <v>267.14999999999998</v>
      </c>
      <c r="L108" s="28">
        <v>258.05</v>
      </c>
      <c r="M108" s="28">
        <v>6.3483000000000001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2174.6999999999998</v>
      </c>
      <c r="D109" s="37">
        <v>2168.4666666666667</v>
      </c>
      <c r="E109" s="37">
        <v>2144.8833333333332</v>
      </c>
      <c r="F109" s="37">
        <v>2115.0666666666666</v>
      </c>
      <c r="G109" s="37">
        <v>2091.4833333333331</v>
      </c>
      <c r="H109" s="37">
        <v>2198.2833333333333</v>
      </c>
      <c r="I109" s="37">
        <v>2221.8666666666663</v>
      </c>
      <c r="J109" s="37">
        <v>2251.6833333333334</v>
      </c>
      <c r="K109" s="28">
        <v>2192.0500000000002</v>
      </c>
      <c r="L109" s="28">
        <v>2138.65</v>
      </c>
      <c r="M109" s="28">
        <v>34.071539999999999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696.1</v>
      </c>
      <c r="D110" s="37">
        <v>697.56666666666661</v>
      </c>
      <c r="E110" s="37">
        <v>687.13333333333321</v>
      </c>
      <c r="F110" s="37">
        <v>678.16666666666663</v>
      </c>
      <c r="G110" s="37">
        <v>667.73333333333323</v>
      </c>
      <c r="H110" s="37">
        <v>706.53333333333319</v>
      </c>
      <c r="I110" s="37">
        <v>716.96666666666658</v>
      </c>
      <c r="J110" s="37">
        <v>725.93333333333317</v>
      </c>
      <c r="K110" s="28">
        <v>708</v>
      </c>
      <c r="L110" s="28">
        <v>688.6</v>
      </c>
      <c r="M110" s="28">
        <v>133.19648000000001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1141</v>
      </c>
      <c r="D111" s="37">
        <v>1140.5</v>
      </c>
      <c r="E111" s="37">
        <v>1132.4000000000001</v>
      </c>
      <c r="F111" s="37">
        <v>1123.8000000000002</v>
      </c>
      <c r="G111" s="37">
        <v>1115.7000000000003</v>
      </c>
      <c r="H111" s="37">
        <v>1149.0999999999999</v>
      </c>
      <c r="I111" s="37">
        <v>1157.1999999999998</v>
      </c>
      <c r="J111" s="37">
        <v>1165.7999999999997</v>
      </c>
      <c r="K111" s="28">
        <v>1148.5999999999999</v>
      </c>
      <c r="L111" s="28">
        <v>1131.9000000000001</v>
      </c>
      <c r="M111" s="28">
        <v>2.8023099999999999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502.4</v>
      </c>
      <c r="D112" s="37">
        <v>503.15000000000003</v>
      </c>
      <c r="E112" s="37">
        <v>498.30000000000007</v>
      </c>
      <c r="F112" s="37">
        <v>494.20000000000005</v>
      </c>
      <c r="G112" s="37">
        <v>489.35000000000008</v>
      </c>
      <c r="H112" s="37">
        <v>507.25000000000006</v>
      </c>
      <c r="I112" s="37">
        <v>512.10000000000014</v>
      </c>
      <c r="J112" s="37">
        <v>516.20000000000005</v>
      </c>
      <c r="K112" s="28">
        <v>508</v>
      </c>
      <c r="L112" s="28">
        <v>499.05</v>
      </c>
      <c r="M112" s="28">
        <v>8.7940699999999996</v>
      </c>
      <c r="N112" s="1"/>
      <c r="O112" s="1"/>
    </row>
    <row r="113" spans="1:15" ht="12.75" customHeight="1">
      <c r="A113" s="53">
        <v>104</v>
      </c>
      <c r="B113" s="28" t="s">
        <v>262</v>
      </c>
      <c r="C113" s="28">
        <v>437.1</v>
      </c>
      <c r="D113" s="37">
        <v>435.33333333333331</v>
      </c>
      <c r="E113" s="37">
        <v>428.71666666666664</v>
      </c>
      <c r="F113" s="37">
        <v>420.33333333333331</v>
      </c>
      <c r="G113" s="37">
        <v>413.71666666666664</v>
      </c>
      <c r="H113" s="37">
        <v>443.71666666666664</v>
      </c>
      <c r="I113" s="37">
        <v>450.33333333333331</v>
      </c>
      <c r="J113" s="37">
        <v>458.71666666666664</v>
      </c>
      <c r="K113" s="28">
        <v>441.95</v>
      </c>
      <c r="L113" s="28">
        <v>426.95</v>
      </c>
      <c r="M113" s="28">
        <v>2.4615399999999998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30.4</v>
      </c>
      <c r="D114" s="37">
        <v>30.083333333333332</v>
      </c>
      <c r="E114" s="37">
        <v>29.616666666666664</v>
      </c>
      <c r="F114" s="37">
        <v>28.833333333333332</v>
      </c>
      <c r="G114" s="37">
        <v>28.366666666666664</v>
      </c>
      <c r="H114" s="37">
        <v>30.866666666666664</v>
      </c>
      <c r="I114" s="37">
        <v>31.333333333333332</v>
      </c>
      <c r="J114" s="37">
        <v>32.11666666666666</v>
      </c>
      <c r="K114" s="28">
        <v>30.55</v>
      </c>
      <c r="L114" s="28">
        <v>29.3</v>
      </c>
      <c r="M114" s="28">
        <v>1347.03188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269.89999999999998</v>
      </c>
      <c r="D115" s="37">
        <v>268.28333333333336</v>
      </c>
      <c r="E115" s="37">
        <v>265.7166666666667</v>
      </c>
      <c r="F115" s="37">
        <v>261.53333333333336</v>
      </c>
      <c r="G115" s="37">
        <v>258.9666666666667</v>
      </c>
      <c r="H115" s="37">
        <v>272.4666666666667</v>
      </c>
      <c r="I115" s="37">
        <v>275.03333333333342</v>
      </c>
      <c r="J115" s="37">
        <v>279.2166666666667</v>
      </c>
      <c r="K115" s="28">
        <v>270.85000000000002</v>
      </c>
      <c r="L115" s="28">
        <v>264.10000000000002</v>
      </c>
      <c r="M115" s="28">
        <v>138.83034000000001</v>
      </c>
      <c r="N115" s="1"/>
      <c r="O115" s="1"/>
    </row>
    <row r="116" spans="1:15" ht="12.75" customHeight="1">
      <c r="A116" s="53">
        <v>107</v>
      </c>
      <c r="B116" s="28" t="s">
        <v>263</v>
      </c>
      <c r="C116" s="28">
        <v>4184.25</v>
      </c>
      <c r="D116" s="37">
        <v>4066.0833333333335</v>
      </c>
      <c r="E116" s="37">
        <v>3938.1166666666668</v>
      </c>
      <c r="F116" s="37">
        <v>3691.9833333333331</v>
      </c>
      <c r="G116" s="37">
        <v>3564.0166666666664</v>
      </c>
      <c r="H116" s="37">
        <v>4312.2166666666672</v>
      </c>
      <c r="I116" s="37">
        <v>4440.1833333333334</v>
      </c>
      <c r="J116" s="37">
        <v>4686.3166666666675</v>
      </c>
      <c r="K116" s="28">
        <v>4194.05</v>
      </c>
      <c r="L116" s="28">
        <v>3819.95</v>
      </c>
      <c r="M116" s="28">
        <v>4.2977400000000001</v>
      </c>
      <c r="N116" s="1"/>
      <c r="O116" s="1"/>
    </row>
    <row r="117" spans="1:15" ht="12.75" customHeight="1">
      <c r="A117" s="53">
        <v>108</v>
      </c>
      <c r="B117" s="28" t="s">
        <v>403</v>
      </c>
      <c r="C117" s="28">
        <v>146.6</v>
      </c>
      <c r="D117" s="37">
        <v>145.33333333333334</v>
      </c>
      <c r="E117" s="37">
        <v>142.76666666666668</v>
      </c>
      <c r="F117" s="37">
        <v>138.93333333333334</v>
      </c>
      <c r="G117" s="37">
        <v>136.36666666666667</v>
      </c>
      <c r="H117" s="37">
        <v>149.16666666666669</v>
      </c>
      <c r="I117" s="37">
        <v>151.73333333333335</v>
      </c>
      <c r="J117" s="37">
        <v>155.56666666666669</v>
      </c>
      <c r="K117" s="28">
        <v>147.9</v>
      </c>
      <c r="L117" s="28">
        <v>141.5</v>
      </c>
      <c r="M117" s="28">
        <v>8.8365299999999998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222.05</v>
      </c>
      <c r="D118" s="37">
        <v>220.36666666666667</v>
      </c>
      <c r="E118" s="37">
        <v>216.93333333333334</v>
      </c>
      <c r="F118" s="37">
        <v>211.81666666666666</v>
      </c>
      <c r="G118" s="37">
        <v>208.38333333333333</v>
      </c>
      <c r="H118" s="37">
        <v>225.48333333333335</v>
      </c>
      <c r="I118" s="37">
        <v>228.91666666666669</v>
      </c>
      <c r="J118" s="37">
        <v>234.03333333333336</v>
      </c>
      <c r="K118" s="28">
        <v>223.8</v>
      </c>
      <c r="L118" s="28">
        <v>215.25</v>
      </c>
      <c r="M118" s="28">
        <v>40.012770000000003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105.75</v>
      </c>
      <c r="D119" s="37">
        <v>105.18333333333334</v>
      </c>
      <c r="E119" s="37">
        <v>104.11666666666667</v>
      </c>
      <c r="F119" s="37">
        <v>102.48333333333333</v>
      </c>
      <c r="G119" s="37">
        <v>101.41666666666667</v>
      </c>
      <c r="H119" s="37">
        <v>106.81666666666668</v>
      </c>
      <c r="I119" s="37">
        <v>107.88333333333334</v>
      </c>
      <c r="J119" s="37">
        <v>109.51666666666668</v>
      </c>
      <c r="K119" s="28">
        <v>106.25</v>
      </c>
      <c r="L119" s="28">
        <v>103.55</v>
      </c>
      <c r="M119" s="28">
        <v>94.463719999999995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599.85</v>
      </c>
      <c r="D120" s="37">
        <v>592.29999999999995</v>
      </c>
      <c r="E120" s="37">
        <v>581.59999999999991</v>
      </c>
      <c r="F120" s="37">
        <v>563.34999999999991</v>
      </c>
      <c r="G120" s="37">
        <v>552.64999999999986</v>
      </c>
      <c r="H120" s="37">
        <v>610.54999999999995</v>
      </c>
      <c r="I120" s="37">
        <v>621.25</v>
      </c>
      <c r="J120" s="37">
        <v>639.5</v>
      </c>
      <c r="K120" s="28">
        <v>603</v>
      </c>
      <c r="L120" s="28">
        <v>574.04999999999995</v>
      </c>
      <c r="M120" s="28">
        <v>33.664009999999998</v>
      </c>
      <c r="N120" s="1"/>
      <c r="O120" s="1"/>
    </row>
    <row r="121" spans="1:15" ht="12.75" customHeight="1">
      <c r="A121" s="53">
        <v>112</v>
      </c>
      <c r="B121" s="28" t="s">
        <v>825</v>
      </c>
      <c r="C121" s="28">
        <v>19.95</v>
      </c>
      <c r="D121" s="37">
        <v>19.816666666666666</v>
      </c>
      <c r="E121" s="37">
        <v>19.633333333333333</v>
      </c>
      <c r="F121" s="37">
        <v>19.316666666666666</v>
      </c>
      <c r="G121" s="37">
        <v>19.133333333333333</v>
      </c>
      <c r="H121" s="37">
        <v>20.133333333333333</v>
      </c>
      <c r="I121" s="37">
        <v>20.316666666666663</v>
      </c>
      <c r="J121" s="37">
        <v>20.633333333333333</v>
      </c>
      <c r="K121" s="28">
        <v>20</v>
      </c>
      <c r="L121" s="28">
        <v>19.5</v>
      </c>
      <c r="M121" s="28">
        <v>30.066610000000001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355.35</v>
      </c>
      <c r="D122" s="37">
        <v>351.8</v>
      </c>
      <c r="E122" s="37">
        <v>347.25</v>
      </c>
      <c r="F122" s="37">
        <v>339.15</v>
      </c>
      <c r="G122" s="37">
        <v>334.59999999999997</v>
      </c>
      <c r="H122" s="37">
        <v>359.90000000000003</v>
      </c>
      <c r="I122" s="37">
        <v>364.4500000000001</v>
      </c>
      <c r="J122" s="37">
        <v>372.55000000000007</v>
      </c>
      <c r="K122" s="28">
        <v>356.35</v>
      </c>
      <c r="L122" s="28">
        <v>343.7</v>
      </c>
      <c r="M122" s="28">
        <v>12.219480000000001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208.2</v>
      </c>
      <c r="D123" s="37">
        <v>209.31666666666669</v>
      </c>
      <c r="E123" s="37">
        <v>206.63333333333338</v>
      </c>
      <c r="F123" s="37">
        <v>205.06666666666669</v>
      </c>
      <c r="G123" s="37">
        <v>202.38333333333338</v>
      </c>
      <c r="H123" s="37">
        <v>210.88333333333338</v>
      </c>
      <c r="I123" s="37">
        <v>213.56666666666672</v>
      </c>
      <c r="J123" s="37">
        <v>215.13333333333338</v>
      </c>
      <c r="K123" s="28">
        <v>212</v>
      </c>
      <c r="L123" s="28">
        <v>207.75</v>
      </c>
      <c r="M123" s="28">
        <v>22.389099999999999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798.85</v>
      </c>
      <c r="D124" s="37">
        <v>797.23333333333323</v>
      </c>
      <c r="E124" s="37">
        <v>785.06666666666649</v>
      </c>
      <c r="F124" s="37">
        <v>771.2833333333333</v>
      </c>
      <c r="G124" s="37">
        <v>759.11666666666656</v>
      </c>
      <c r="H124" s="37">
        <v>811.01666666666642</v>
      </c>
      <c r="I124" s="37">
        <v>823.18333333333317</v>
      </c>
      <c r="J124" s="37">
        <v>836.96666666666636</v>
      </c>
      <c r="K124" s="28">
        <v>809.4</v>
      </c>
      <c r="L124" s="28">
        <v>783.45</v>
      </c>
      <c r="M124" s="28">
        <v>34.255960000000002</v>
      </c>
      <c r="N124" s="1"/>
      <c r="O124" s="1"/>
    </row>
    <row r="125" spans="1:15" ht="12.75" customHeight="1">
      <c r="A125" s="53">
        <v>116</v>
      </c>
      <c r="B125" s="28" t="s">
        <v>164</v>
      </c>
      <c r="C125" s="28">
        <v>3675</v>
      </c>
      <c r="D125" s="37">
        <v>3647.6999999999994</v>
      </c>
      <c r="E125" s="37">
        <v>3610.9999999999986</v>
      </c>
      <c r="F125" s="37">
        <v>3546.9999999999991</v>
      </c>
      <c r="G125" s="37">
        <v>3510.2999999999984</v>
      </c>
      <c r="H125" s="37">
        <v>3711.6999999999989</v>
      </c>
      <c r="I125" s="37">
        <v>3748.3999999999996</v>
      </c>
      <c r="J125" s="37">
        <v>3812.3999999999992</v>
      </c>
      <c r="K125" s="28">
        <v>3684.4</v>
      </c>
      <c r="L125" s="28">
        <v>3583.7</v>
      </c>
      <c r="M125" s="28">
        <v>3.8174199999999998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1449.9</v>
      </c>
      <c r="D126" s="37">
        <v>1442.8833333333332</v>
      </c>
      <c r="E126" s="37">
        <v>1429.7666666666664</v>
      </c>
      <c r="F126" s="37">
        <v>1409.6333333333332</v>
      </c>
      <c r="G126" s="37">
        <v>1396.5166666666664</v>
      </c>
      <c r="H126" s="37">
        <v>1463.0166666666664</v>
      </c>
      <c r="I126" s="37">
        <v>1476.1333333333332</v>
      </c>
      <c r="J126" s="37">
        <v>1496.2666666666664</v>
      </c>
      <c r="K126" s="28">
        <v>1456</v>
      </c>
      <c r="L126" s="28">
        <v>1422.75</v>
      </c>
      <c r="M126" s="28">
        <v>62.70787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1627.6</v>
      </c>
      <c r="D127" s="37">
        <v>1606.6833333333334</v>
      </c>
      <c r="E127" s="37">
        <v>1578.4666666666667</v>
      </c>
      <c r="F127" s="37">
        <v>1529.3333333333333</v>
      </c>
      <c r="G127" s="37">
        <v>1501.1166666666666</v>
      </c>
      <c r="H127" s="37">
        <v>1655.8166666666668</v>
      </c>
      <c r="I127" s="37">
        <v>1684.0333333333335</v>
      </c>
      <c r="J127" s="37">
        <v>1733.166666666667</v>
      </c>
      <c r="K127" s="28">
        <v>1634.9</v>
      </c>
      <c r="L127" s="28">
        <v>1557.55</v>
      </c>
      <c r="M127" s="28">
        <v>12.98081</v>
      </c>
      <c r="N127" s="1"/>
      <c r="O127" s="1"/>
    </row>
    <row r="128" spans="1:15" ht="12.75" customHeight="1">
      <c r="A128" s="53">
        <v>119</v>
      </c>
      <c r="B128" s="28" t="s">
        <v>264</v>
      </c>
      <c r="C128" s="28">
        <v>889.9</v>
      </c>
      <c r="D128" s="37">
        <v>884.6</v>
      </c>
      <c r="E128" s="37">
        <v>870.5</v>
      </c>
      <c r="F128" s="37">
        <v>851.1</v>
      </c>
      <c r="G128" s="37">
        <v>837</v>
      </c>
      <c r="H128" s="37">
        <v>904</v>
      </c>
      <c r="I128" s="37">
        <v>918.10000000000014</v>
      </c>
      <c r="J128" s="37">
        <v>937.5</v>
      </c>
      <c r="K128" s="28">
        <v>898.7</v>
      </c>
      <c r="L128" s="28">
        <v>865.2</v>
      </c>
      <c r="M128" s="28">
        <v>4.1360799999999998</v>
      </c>
      <c r="N128" s="1"/>
      <c r="O128" s="1"/>
    </row>
    <row r="129" spans="1:15" ht="12.75" customHeight="1">
      <c r="A129" s="53">
        <v>120</v>
      </c>
      <c r="B129" s="28" t="s">
        <v>265</v>
      </c>
      <c r="C129" s="28">
        <v>211.35</v>
      </c>
      <c r="D129" s="37">
        <v>205.68333333333331</v>
      </c>
      <c r="E129" s="37">
        <v>197.66666666666663</v>
      </c>
      <c r="F129" s="37">
        <v>183.98333333333332</v>
      </c>
      <c r="G129" s="37">
        <v>175.96666666666664</v>
      </c>
      <c r="H129" s="37">
        <v>219.36666666666662</v>
      </c>
      <c r="I129" s="37">
        <v>227.38333333333333</v>
      </c>
      <c r="J129" s="37">
        <v>241.06666666666661</v>
      </c>
      <c r="K129" s="28">
        <v>213.7</v>
      </c>
      <c r="L129" s="28">
        <v>192</v>
      </c>
      <c r="M129" s="28">
        <v>12.632160000000001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576.20000000000005</v>
      </c>
      <c r="D130" s="37">
        <v>569.9</v>
      </c>
      <c r="E130" s="37">
        <v>559</v>
      </c>
      <c r="F130" s="37">
        <v>541.80000000000007</v>
      </c>
      <c r="G130" s="37">
        <v>530.90000000000009</v>
      </c>
      <c r="H130" s="37">
        <v>587.09999999999991</v>
      </c>
      <c r="I130" s="37">
        <v>597.99999999999977</v>
      </c>
      <c r="J130" s="37">
        <v>615.19999999999982</v>
      </c>
      <c r="K130" s="28">
        <v>580.79999999999995</v>
      </c>
      <c r="L130" s="28">
        <v>552.70000000000005</v>
      </c>
      <c r="M130" s="28">
        <v>46.578290000000003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326.89999999999998</v>
      </c>
      <c r="D131" s="37">
        <v>323.43333333333334</v>
      </c>
      <c r="E131" s="37">
        <v>317.51666666666665</v>
      </c>
      <c r="F131" s="37">
        <v>308.13333333333333</v>
      </c>
      <c r="G131" s="37">
        <v>302.21666666666664</v>
      </c>
      <c r="H131" s="37">
        <v>332.81666666666666</v>
      </c>
      <c r="I131" s="37">
        <v>338.73333333333329</v>
      </c>
      <c r="J131" s="37">
        <v>348.11666666666667</v>
      </c>
      <c r="K131" s="28">
        <v>329.35</v>
      </c>
      <c r="L131" s="28">
        <v>314.05</v>
      </c>
      <c r="M131" s="28">
        <v>47.943550000000002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517.85</v>
      </c>
      <c r="D132" s="37">
        <v>511.60000000000008</v>
      </c>
      <c r="E132" s="37">
        <v>502.75000000000011</v>
      </c>
      <c r="F132" s="37">
        <v>487.65000000000003</v>
      </c>
      <c r="G132" s="37">
        <v>478.80000000000007</v>
      </c>
      <c r="H132" s="37">
        <v>526.70000000000016</v>
      </c>
      <c r="I132" s="37">
        <v>535.55000000000018</v>
      </c>
      <c r="J132" s="37">
        <v>550.6500000000002</v>
      </c>
      <c r="K132" s="28">
        <v>520.45000000000005</v>
      </c>
      <c r="L132" s="28">
        <v>496.5</v>
      </c>
      <c r="M132" s="28">
        <v>33.94802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1681.5</v>
      </c>
      <c r="D133" s="37">
        <v>1687.6833333333334</v>
      </c>
      <c r="E133" s="37">
        <v>1666.3666666666668</v>
      </c>
      <c r="F133" s="37">
        <v>1651.2333333333333</v>
      </c>
      <c r="G133" s="37">
        <v>1629.9166666666667</v>
      </c>
      <c r="H133" s="37">
        <v>1702.8166666666668</v>
      </c>
      <c r="I133" s="37">
        <v>1724.1333333333334</v>
      </c>
      <c r="J133" s="37">
        <v>1739.2666666666669</v>
      </c>
      <c r="K133" s="28">
        <v>1709</v>
      </c>
      <c r="L133" s="28">
        <v>1672.55</v>
      </c>
      <c r="M133" s="28">
        <v>25.03603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70.400000000000006</v>
      </c>
      <c r="D134" s="37">
        <v>69.483333333333334</v>
      </c>
      <c r="E134" s="37">
        <v>68.166666666666671</v>
      </c>
      <c r="F134" s="37">
        <v>65.933333333333337</v>
      </c>
      <c r="G134" s="37">
        <v>64.616666666666674</v>
      </c>
      <c r="H134" s="37">
        <v>71.716666666666669</v>
      </c>
      <c r="I134" s="37">
        <v>73.033333333333331</v>
      </c>
      <c r="J134" s="37">
        <v>75.266666666666666</v>
      </c>
      <c r="K134" s="28">
        <v>70.8</v>
      </c>
      <c r="L134" s="28">
        <v>67.25</v>
      </c>
      <c r="M134" s="28">
        <v>77.078329999999994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3160.4</v>
      </c>
      <c r="D135" s="37">
        <v>3136.3166666666671</v>
      </c>
      <c r="E135" s="37">
        <v>3089.0833333333339</v>
      </c>
      <c r="F135" s="37">
        <v>3017.7666666666669</v>
      </c>
      <c r="G135" s="37">
        <v>2970.5333333333338</v>
      </c>
      <c r="H135" s="37">
        <v>3207.6333333333341</v>
      </c>
      <c r="I135" s="37">
        <v>3254.8666666666668</v>
      </c>
      <c r="J135" s="37">
        <v>3326.1833333333343</v>
      </c>
      <c r="K135" s="28">
        <v>3183.55</v>
      </c>
      <c r="L135" s="28">
        <v>3065</v>
      </c>
      <c r="M135" s="28">
        <v>2.3562500000000002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306.5</v>
      </c>
      <c r="D136" s="37">
        <v>303.51666666666671</v>
      </c>
      <c r="E136" s="37">
        <v>299.58333333333343</v>
      </c>
      <c r="F136" s="37">
        <v>292.66666666666674</v>
      </c>
      <c r="G136" s="37">
        <v>288.73333333333346</v>
      </c>
      <c r="H136" s="37">
        <v>310.43333333333339</v>
      </c>
      <c r="I136" s="37">
        <v>314.36666666666667</v>
      </c>
      <c r="J136" s="37">
        <v>321.28333333333336</v>
      </c>
      <c r="K136" s="28">
        <v>307.45</v>
      </c>
      <c r="L136" s="28">
        <v>296.60000000000002</v>
      </c>
      <c r="M136" s="28">
        <v>24.71921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4118.45</v>
      </c>
      <c r="D137" s="37">
        <v>4081.7166666666667</v>
      </c>
      <c r="E137" s="37">
        <v>4016.833333333333</v>
      </c>
      <c r="F137" s="37">
        <v>3915.2166666666662</v>
      </c>
      <c r="G137" s="37">
        <v>3850.3333333333326</v>
      </c>
      <c r="H137" s="37">
        <v>4183.3333333333339</v>
      </c>
      <c r="I137" s="37">
        <v>4248.2166666666672</v>
      </c>
      <c r="J137" s="37">
        <v>4349.8333333333339</v>
      </c>
      <c r="K137" s="28">
        <v>4146.6000000000004</v>
      </c>
      <c r="L137" s="28">
        <v>3980.1</v>
      </c>
      <c r="M137" s="28">
        <v>3.0939299999999998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1500.3</v>
      </c>
      <c r="D138" s="37">
        <v>1497.4666666666665</v>
      </c>
      <c r="E138" s="37">
        <v>1479.7333333333329</v>
      </c>
      <c r="F138" s="37">
        <v>1459.1666666666665</v>
      </c>
      <c r="G138" s="37">
        <v>1441.4333333333329</v>
      </c>
      <c r="H138" s="37">
        <v>1518.0333333333328</v>
      </c>
      <c r="I138" s="37">
        <v>1535.7666666666664</v>
      </c>
      <c r="J138" s="37">
        <v>1556.3333333333328</v>
      </c>
      <c r="K138" s="28">
        <v>1515.2</v>
      </c>
      <c r="L138" s="28">
        <v>1476.9</v>
      </c>
      <c r="M138" s="28">
        <v>14.589219999999999</v>
      </c>
      <c r="N138" s="1"/>
      <c r="O138" s="1"/>
    </row>
    <row r="139" spans="1:15" ht="12.75" customHeight="1">
      <c r="A139" s="53">
        <v>130</v>
      </c>
      <c r="B139" s="28" t="s">
        <v>266</v>
      </c>
      <c r="C139" s="28">
        <v>460.5</v>
      </c>
      <c r="D139" s="37">
        <v>453.98333333333335</v>
      </c>
      <c r="E139" s="37">
        <v>445.51666666666671</v>
      </c>
      <c r="F139" s="37">
        <v>430.53333333333336</v>
      </c>
      <c r="G139" s="37">
        <v>422.06666666666672</v>
      </c>
      <c r="H139" s="37">
        <v>468.9666666666667</v>
      </c>
      <c r="I139" s="37">
        <v>477.43333333333339</v>
      </c>
      <c r="J139" s="37">
        <v>492.41666666666669</v>
      </c>
      <c r="K139" s="28">
        <v>462.45</v>
      </c>
      <c r="L139" s="28">
        <v>439</v>
      </c>
      <c r="M139" s="28">
        <v>14.168939999999999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629.85</v>
      </c>
      <c r="D140" s="37">
        <v>624.56666666666672</v>
      </c>
      <c r="E140" s="37">
        <v>614.23333333333346</v>
      </c>
      <c r="F140" s="37">
        <v>598.61666666666679</v>
      </c>
      <c r="G140" s="37">
        <v>588.28333333333353</v>
      </c>
      <c r="H140" s="37">
        <v>640.18333333333339</v>
      </c>
      <c r="I140" s="37">
        <v>650.51666666666665</v>
      </c>
      <c r="J140" s="37">
        <v>666.13333333333333</v>
      </c>
      <c r="K140" s="28">
        <v>634.9</v>
      </c>
      <c r="L140" s="28">
        <v>608.95000000000005</v>
      </c>
      <c r="M140" s="28">
        <v>17.355450000000001</v>
      </c>
      <c r="N140" s="1"/>
      <c r="O140" s="1"/>
    </row>
    <row r="141" spans="1:15" ht="12.75" customHeight="1">
      <c r="A141" s="53">
        <v>132</v>
      </c>
      <c r="B141" s="28" t="s">
        <v>160</v>
      </c>
      <c r="C141" s="28">
        <v>68091.55</v>
      </c>
      <c r="D141" s="37">
        <v>67683.166666666672</v>
      </c>
      <c r="E141" s="37">
        <v>67066.383333333346</v>
      </c>
      <c r="F141" s="37">
        <v>66041.216666666674</v>
      </c>
      <c r="G141" s="37">
        <v>65424.433333333349</v>
      </c>
      <c r="H141" s="37">
        <v>68708.333333333343</v>
      </c>
      <c r="I141" s="37">
        <v>69325.116666666669</v>
      </c>
      <c r="J141" s="37">
        <v>70350.28333333334</v>
      </c>
      <c r="K141" s="28">
        <v>68299.95</v>
      </c>
      <c r="L141" s="28">
        <v>66658</v>
      </c>
      <c r="M141" s="28">
        <v>5.9420000000000001E-2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716.9</v>
      </c>
      <c r="D142" s="37">
        <v>705.91666666666663</v>
      </c>
      <c r="E142" s="37">
        <v>692.98333333333323</v>
      </c>
      <c r="F142" s="37">
        <v>669.06666666666661</v>
      </c>
      <c r="G142" s="37">
        <v>656.13333333333321</v>
      </c>
      <c r="H142" s="37">
        <v>729.83333333333326</v>
      </c>
      <c r="I142" s="37">
        <v>742.76666666666665</v>
      </c>
      <c r="J142" s="37">
        <v>766.68333333333328</v>
      </c>
      <c r="K142" s="28">
        <v>718.85</v>
      </c>
      <c r="L142" s="28">
        <v>682</v>
      </c>
      <c r="M142" s="28">
        <v>4.8214800000000002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171.8</v>
      </c>
      <c r="D143" s="37">
        <v>170.58333333333334</v>
      </c>
      <c r="E143" s="37">
        <v>167.41666666666669</v>
      </c>
      <c r="F143" s="37">
        <v>163.03333333333333</v>
      </c>
      <c r="G143" s="37">
        <v>159.86666666666667</v>
      </c>
      <c r="H143" s="37">
        <v>174.9666666666667</v>
      </c>
      <c r="I143" s="37">
        <v>178.13333333333338</v>
      </c>
      <c r="J143" s="37">
        <v>182.51666666666671</v>
      </c>
      <c r="K143" s="28">
        <v>173.75</v>
      </c>
      <c r="L143" s="28">
        <v>166.2</v>
      </c>
      <c r="M143" s="28">
        <v>22.151530000000001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997.95</v>
      </c>
      <c r="D144" s="37">
        <v>994.83333333333337</v>
      </c>
      <c r="E144" s="37">
        <v>984.91666666666674</v>
      </c>
      <c r="F144" s="37">
        <v>971.88333333333333</v>
      </c>
      <c r="G144" s="37">
        <v>961.9666666666667</v>
      </c>
      <c r="H144" s="37">
        <v>1007.8666666666668</v>
      </c>
      <c r="I144" s="37">
        <v>1017.7833333333335</v>
      </c>
      <c r="J144" s="37">
        <v>1030.8166666666668</v>
      </c>
      <c r="K144" s="28">
        <v>1004.75</v>
      </c>
      <c r="L144" s="28">
        <v>981.8</v>
      </c>
      <c r="M144" s="28">
        <v>62.634230000000002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87.3</v>
      </c>
      <c r="D145" s="37">
        <v>85.966666666666654</v>
      </c>
      <c r="E145" s="37">
        <v>84.333333333333314</v>
      </c>
      <c r="F145" s="37">
        <v>81.36666666666666</v>
      </c>
      <c r="G145" s="37">
        <v>79.73333333333332</v>
      </c>
      <c r="H145" s="37">
        <v>88.933333333333309</v>
      </c>
      <c r="I145" s="37">
        <v>90.566666666666663</v>
      </c>
      <c r="J145" s="37">
        <v>93.533333333333303</v>
      </c>
      <c r="K145" s="28">
        <v>87.6</v>
      </c>
      <c r="L145" s="28">
        <v>83</v>
      </c>
      <c r="M145" s="28">
        <v>46.07358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484.9</v>
      </c>
      <c r="D146" s="37">
        <v>486.11666666666662</v>
      </c>
      <c r="E146" s="37">
        <v>476.73333333333323</v>
      </c>
      <c r="F146" s="37">
        <v>468.56666666666661</v>
      </c>
      <c r="G146" s="37">
        <v>459.18333333333322</v>
      </c>
      <c r="H146" s="37">
        <v>494.28333333333325</v>
      </c>
      <c r="I146" s="37">
        <v>503.66666666666657</v>
      </c>
      <c r="J146" s="37">
        <v>511.83333333333326</v>
      </c>
      <c r="K146" s="28">
        <v>495.5</v>
      </c>
      <c r="L146" s="28">
        <v>477.95</v>
      </c>
      <c r="M146" s="28">
        <v>17.395700000000001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7780.6</v>
      </c>
      <c r="D147" s="37">
        <v>7748.583333333333</v>
      </c>
      <c r="E147" s="37">
        <v>7657.1666666666661</v>
      </c>
      <c r="F147" s="37">
        <v>7533.7333333333327</v>
      </c>
      <c r="G147" s="37">
        <v>7442.3166666666657</v>
      </c>
      <c r="H147" s="37">
        <v>7872.0166666666664</v>
      </c>
      <c r="I147" s="37">
        <v>7963.4333333333325</v>
      </c>
      <c r="J147" s="37">
        <v>8086.8666666666668</v>
      </c>
      <c r="K147" s="28">
        <v>7840</v>
      </c>
      <c r="L147" s="28">
        <v>7625.15</v>
      </c>
      <c r="M147" s="28">
        <v>9.5488400000000002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813.65</v>
      </c>
      <c r="D148" s="37">
        <v>806.63333333333321</v>
      </c>
      <c r="E148" s="37">
        <v>794.06666666666638</v>
      </c>
      <c r="F148" s="37">
        <v>774.48333333333312</v>
      </c>
      <c r="G148" s="37">
        <v>761.91666666666629</v>
      </c>
      <c r="H148" s="37">
        <v>826.21666666666647</v>
      </c>
      <c r="I148" s="37">
        <v>838.7833333333333</v>
      </c>
      <c r="J148" s="37">
        <v>858.36666666666656</v>
      </c>
      <c r="K148" s="28">
        <v>819.2</v>
      </c>
      <c r="L148" s="28">
        <v>787.05</v>
      </c>
      <c r="M148" s="28">
        <v>3.0831499999999998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2882.3</v>
      </c>
      <c r="D149" s="37">
        <v>2851</v>
      </c>
      <c r="E149" s="37">
        <v>2808.6</v>
      </c>
      <c r="F149" s="37">
        <v>2734.9</v>
      </c>
      <c r="G149" s="37">
        <v>2692.5</v>
      </c>
      <c r="H149" s="37">
        <v>2924.7</v>
      </c>
      <c r="I149" s="37">
        <v>2967.0999999999995</v>
      </c>
      <c r="J149" s="37">
        <v>3040.7999999999997</v>
      </c>
      <c r="K149" s="28">
        <v>2893.4</v>
      </c>
      <c r="L149" s="28">
        <v>2777.3</v>
      </c>
      <c r="M149" s="28">
        <v>4.5916199999999998</v>
      </c>
      <c r="N149" s="1"/>
      <c r="O149" s="1"/>
    </row>
    <row r="150" spans="1:15" ht="12.75" customHeight="1">
      <c r="A150" s="53">
        <v>141</v>
      </c>
      <c r="B150" s="28" t="s">
        <v>159</v>
      </c>
      <c r="C150" s="28">
        <v>2285.15</v>
      </c>
      <c r="D150" s="37">
        <v>2248.1333333333332</v>
      </c>
      <c r="E150" s="37">
        <v>2196.2666666666664</v>
      </c>
      <c r="F150" s="37">
        <v>2107.3833333333332</v>
      </c>
      <c r="G150" s="37">
        <v>2055.5166666666664</v>
      </c>
      <c r="H150" s="37">
        <v>2337.0166666666664</v>
      </c>
      <c r="I150" s="37">
        <v>2388.8833333333332</v>
      </c>
      <c r="J150" s="37">
        <v>2477.7666666666664</v>
      </c>
      <c r="K150" s="28">
        <v>2300</v>
      </c>
      <c r="L150" s="28">
        <v>2159.25</v>
      </c>
      <c r="M150" s="28">
        <v>5.2152599999999998</v>
      </c>
      <c r="N150" s="1"/>
      <c r="O150" s="1"/>
    </row>
    <row r="151" spans="1:15" ht="12.75" customHeight="1">
      <c r="A151" s="53">
        <v>142</v>
      </c>
      <c r="B151" s="28" t="s">
        <v>161</v>
      </c>
      <c r="C151" s="28">
        <v>1022.5</v>
      </c>
      <c r="D151" s="37">
        <v>1015.4000000000001</v>
      </c>
      <c r="E151" s="37">
        <v>1005.2500000000002</v>
      </c>
      <c r="F151" s="37">
        <v>988.00000000000011</v>
      </c>
      <c r="G151" s="37">
        <v>977.85000000000025</v>
      </c>
      <c r="H151" s="37">
        <v>1032.6500000000001</v>
      </c>
      <c r="I151" s="37">
        <v>1042.8000000000002</v>
      </c>
      <c r="J151" s="37">
        <v>1060.0500000000002</v>
      </c>
      <c r="K151" s="28">
        <v>1025.55</v>
      </c>
      <c r="L151" s="28">
        <v>998.15</v>
      </c>
      <c r="M151" s="28">
        <v>2.2606299999999999</v>
      </c>
      <c r="N151" s="1"/>
      <c r="O151" s="1"/>
    </row>
    <row r="152" spans="1:15" ht="12.75" customHeight="1">
      <c r="A152" s="53">
        <v>143</v>
      </c>
      <c r="B152" s="28" t="s">
        <v>267</v>
      </c>
      <c r="C152" s="28">
        <v>649.85</v>
      </c>
      <c r="D152" s="37">
        <v>651.68333333333339</v>
      </c>
      <c r="E152" s="37">
        <v>644.16666666666674</v>
      </c>
      <c r="F152" s="37">
        <v>638.48333333333335</v>
      </c>
      <c r="G152" s="37">
        <v>630.9666666666667</v>
      </c>
      <c r="H152" s="37">
        <v>657.36666666666679</v>
      </c>
      <c r="I152" s="37">
        <v>664.88333333333344</v>
      </c>
      <c r="J152" s="37">
        <v>670.56666666666683</v>
      </c>
      <c r="K152" s="28">
        <v>659.2</v>
      </c>
      <c r="L152" s="28">
        <v>646</v>
      </c>
      <c r="M152" s="28">
        <v>1.8259000000000001</v>
      </c>
      <c r="N152" s="1"/>
      <c r="O152" s="1"/>
    </row>
    <row r="153" spans="1:15" ht="12.75" customHeight="1">
      <c r="A153" s="53">
        <v>144</v>
      </c>
      <c r="B153" s="28" t="s">
        <v>167</v>
      </c>
      <c r="C153" s="28">
        <v>108.55</v>
      </c>
      <c r="D153" s="37">
        <v>107.35000000000001</v>
      </c>
      <c r="E153" s="37">
        <v>105.65000000000002</v>
      </c>
      <c r="F153" s="37">
        <v>102.75000000000001</v>
      </c>
      <c r="G153" s="37">
        <v>101.05000000000003</v>
      </c>
      <c r="H153" s="37">
        <v>110.25000000000001</v>
      </c>
      <c r="I153" s="37">
        <v>111.95</v>
      </c>
      <c r="J153" s="37">
        <v>114.85000000000001</v>
      </c>
      <c r="K153" s="28">
        <v>109.05</v>
      </c>
      <c r="L153" s="28">
        <v>104.45</v>
      </c>
      <c r="M153" s="28">
        <v>64.677539999999993</v>
      </c>
      <c r="N153" s="1"/>
      <c r="O153" s="1"/>
    </row>
    <row r="154" spans="1:15" ht="12.75" customHeight="1">
      <c r="A154" s="53">
        <v>145</v>
      </c>
      <c r="B154" s="28" t="s">
        <v>169</v>
      </c>
      <c r="C154" s="28">
        <v>139.94999999999999</v>
      </c>
      <c r="D154" s="37">
        <v>139.65</v>
      </c>
      <c r="E154" s="37">
        <v>138.05000000000001</v>
      </c>
      <c r="F154" s="37">
        <v>136.15</v>
      </c>
      <c r="G154" s="37">
        <v>134.55000000000001</v>
      </c>
      <c r="H154" s="37">
        <v>141.55000000000001</v>
      </c>
      <c r="I154" s="37">
        <v>143.14999999999998</v>
      </c>
      <c r="J154" s="37">
        <v>145.05000000000001</v>
      </c>
      <c r="K154" s="28">
        <v>141.25</v>
      </c>
      <c r="L154" s="28">
        <v>137.75</v>
      </c>
      <c r="M154" s="28">
        <v>513.98446000000001</v>
      </c>
      <c r="N154" s="1"/>
      <c r="O154" s="1"/>
    </row>
    <row r="155" spans="1:15" ht="12.75" customHeight="1">
      <c r="A155" s="53">
        <v>146</v>
      </c>
      <c r="B155" s="28" t="s">
        <v>163</v>
      </c>
      <c r="C155" s="28">
        <v>73.400000000000006</v>
      </c>
      <c r="D155" s="37">
        <v>72.916666666666671</v>
      </c>
      <c r="E155" s="37">
        <v>71.233333333333348</v>
      </c>
      <c r="F155" s="37">
        <v>69.066666666666677</v>
      </c>
      <c r="G155" s="37">
        <v>67.383333333333354</v>
      </c>
      <c r="H155" s="37">
        <v>75.083333333333343</v>
      </c>
      <c r="I155" s="37">
        <v>76.766666666666652</v>
      </c>
      <c r="J155" s="37">
        <v>78.933333333333337</v>
      </c>
      <c r="K155" s="28">
        <v>74.599999999999994</v>
      </c>
      <c r="L155" s="28">
        <v>70.75</v>
      </c>
      <c r="M155" s="28">
        <v>203.01236</v>
      </c>
      <c r="N155" s="1"/>
      <c r="O155" s="1"/>
    </row>
    <row r="156" spans="1:15" ht="12.75" customHeight="1">
      <c r="A156" s="53">
        <v>147</v>
      </c>
      <c r="B156" s="28" t="s">
        <v>165</v>
      </c>
      <c r="C156" s="28">
        <v>3622.75</v>
      </c>
      <c r="D156" s="37">
        <v>3579.6666666666665</v>
      </c>
      <c r="E156" s="37">
        <v>3514.7333333333331</v>
      </c>
      <c r="F156" s="37">
        <v>3406.7166666666667</v>
      </c>
      <c r="G156" s="37">
        <v>3341.7833333333333</v>
      </c>
      <c r="H156" s="37">
        <v>3687.6833333333329</v>
      </c>
      <c r="I156" s="37">
        <v>3752.6166666666663</v>
      </c>
      <c r="J156" s="37">
        <v>3860.6333333333328</v>
      </c>
      <c r="K156" s="28">
        <v>3644.6</v>
      </c>
      <c r="L156" s="28">
        <v>3471.65</v>
      </c>
      <c r="M156" s="28">
        <v>1.0443199999999999</v>
      </c>
      <c r="N156" s="1"/>
      <c r="O156" s="1"/>
    </row>
    <row r="157" spans="1:15" ht="12.75" customHeight="1">
      <c r="A157" s="53">
        <v>148</v>
      </c>
      <c r="B157" s="28" t="s">
        <v>166</v>
      </c>
      <c r="C157" s="28">
        <v>16971.8</v>
      </c>
      <c r="D157" s="37">
        <v>17010.600000000002</v>
      </c>
      <c r="E157" s="37">
        <v>16821.200000000004</v>
      </c>
      <c r="F157" s="37">
        <v>16670.600000000002</v>
      </c>
      <c r="G157" s="37">
        <v>16481.200000000004</v>
      </c>
      <c r="H157" s="37">
        <v>17161.200000000004</v>
      </c>
      <c r="I157" s="37">
        <v>17350.600000000006</v>
      </c>
      <c r="J157" s="37">
        <v>17501.200000000004</v>
      </c>
      <c r="K157" s="28">
        <v>17200</v>
      </c>
      <c r="L157" s="28">
        <v>16860</v>
      </c>
      <c r="M157" s="28">
        <v>0.55630999999999997</v>
      </c>
      <c r="N157" s="1"/>
      <c r="O157" s="1"/>
    </row>
    <row r="158" spans="1:15" ht="12.75" customHeight="1">
      <c r="A158" s="53">
        <v>149</v>
      </c>
      <c r="B158" s="28" t="s">
        <v>162</v>
      </c>
      <c r="C158" s="28">
        <v>272.7</v>
      </c>
      <c r="D158" s="37">
        <v>272.46666666666664</v>
      </c>
      <c r="E158" s="37">
        <v>270.33333333333326</v>
      </c>
      <c r="F158" s="37">
        <v>267.96666666666664</v>
      </c>
      <c r="G158" s="37">
        <v>265.83333333333326</v>
      </c>
      <c r="H158" s="37">
        <v>274.83333333333326</v>
      </c>
      <c r="I158" s="37">
        <v>276.96666666666658</v>
      </c>
      <c r="J158" s="37">
        <v>279.33333333333326</v>
      </c>
      <c r="K158" s="28">
        <v>274.60000000000002</v>
      </c>
      <c r="L158" s="28">
        <v>270.10000000000002</v>
      </c>
      <c r="M158" s="28">
        <v>2.8679000000000001</v>
      </c>
      <c r="N158" s="1"/>
      <c r="O158" s="1"/>
    </row>
    <row r="159" spans="1:15" ht="12.75" customHeight="1">
      <c r="A159" s="53">
        <v>150</v>
      </c>
      <c r="B159" s="28" t="s">
        <v>268</v>
      </c>
      <c r="C159" s="28">
        <v>767.75</v>
      </c>
      <c r="D159" s="37">
        <v>762.56666666666661</v>
      </c>
      <c r="E159" s="37">
        <v>750.18333333333317</v>
      </c>
      <c r="F159" s="37">
        <v>732.61666666666656</v>
      </c>
      <c r="G159" s="37">
        <v>720.23333333333312</v>
      </c>
      <c r="H159" s="37">
        <v>780.13333333333321</v>
      </c>
      <c r="I159" s="37">
        <v>792.51666666666665</v>
      </c>
      <c r="J159" s="37">
        <v>810.08333333333326</v>
      </c>
      <c r="K159" s="28">
        <v>774.95</v>
      </c>
      <c r="L159" s="28">
        <v>745</v>
      </c>
      <c r="M159" s="28">
        <v>2.9979399999999998</v>
      </c>
      <c r="N159" s="1"/>
      <c r="O159" s="1"/>
    </row>
    <row r="160" spans="1:15" ht="12.75" customHeight="1">
      <c r="A160" s="53">
        <v>151</v>
      </c>
      <c r="B160" s="28" t="s">
        <v>170</v>
      </c>
      <c r="C160" s="28">
        <v>139.1</v>
      </c>
      <c r="D160" s="37">
        <v>138.1</v>
      </c>
      <c r="E160" s="37">
        <v>136</v>
      </c>
      <c r="F160" s="37">
        <v>132.9</v>
      </c>
      <c r="G160" s="37">
        <v>130.80000000000001</v>
      </c>
      <c r="H160" s="37">
        <v>141.19999999999999</v>
      </c>
      <c r="I160" s="37">
        <v>143.29999999999995</v>
      </c>
      <c r="J160" s="37">
        <v>146.39999999999998</v>
      </c>
      <c r="K160" s="28">
        <v>140.19999999999999</v>
      </c>
      <c r="L160" s="28">
        <v>135</v>
      </c>
      <c r="M160" s="28">
        <v>205.81783999999999</v>
      </c>
      <c r="N160" s="1"/>
      <c r="O160" s="1"/>
    </row>
    <row r="161" spans="1:15" ht="12.75" customHeight="1">
      <c r="A161" s="53">
        <v>152</v>
      </c>
      <c r="B161" s="28" t="s">
        <v>269</v>
      </c>
      <c r="C161" s="28">
        <v>230.3</v>
      </c>
      <c r="D161" s="37">
        <v>229.78333333333333</v>
      </c>
      <c r="E161" s="37">
        <v>224.66666666666666</v>
      </c>
      <c r="F161" s="37">
        <v>219.03333333333333</v>
      </c>
      <c r="G161" s="37">
        <v>213.91666666666666</v>
      </c>
      <c r="H161" s="37">
        <v>235.41666666666666</v>
      </c>
      <c r="I161" s="37">
        <v>240.53333333333333</v>
      </c>
      <c r="J161" s="37">
        <v>246.16666666666666</v>
      </c>
      <c r="K161" s="28">
        <v>234.9</v>
      </c>
      <c r="L161" s="28">
        <v>224.15</v>
      </c>
      <c r="M161" s="28">
        <v>47.830590000000001</v>
      </c>
      <c r="N161" s="1"/>
      <c r="O161" s="1"/>
    </row>
    <row r="162" spans="1:15" ht="12.75" customHeight="1">
      <c r="A162" s="53">
        <v>153</v>
      </c>
      <c r="B162" s="28" t="s">
        <v>177</v>
      </c>
      <c r="C162" s="28">
        <v>2548</v>
      </c>
      <c r="D162" s="37">
        <v>2525.6666666666665</v>
      </c>
      <c r="E162" s="37">
        <v>2491.583333333333</v>
      </c>
      <c r="F162" s="37">
        <v>2435.1666666666665</v>
      </c>
      <c r="G162" s="37">
        <v>2401.083333333333</v>
      </c>
      <c r="H162" s="37">
        <v>2582.083333333333</v>
      </c>
      <c r="I162" s="37">
        <v>2616.1666666666661</v>
      </c>
      <c r="J162" s="37">
        <v>2672.583333333333</v>
      </c>
      <c r="K162" s="28">
        <v>2559.75</v>
      </c>
      <c r="L162" s="28">
        <v>2469.25</v>
      </c>
      <c r="M162" s="28">
        <v>0.91061000000000003</v>
      </c>
      <c r="N162" s="1"/>
      <c r="O162" s="1"/>
    </row>
    <row r="163" spans="1:15" ht="12.75" customHeight="1">
      <c r="A163" s="53">
        <v>154</v>
      </c>
      <c r="B163" s="28" t="s">
        <v>171</v>
      </c>
      <c r="C163" s="28">
        <v>39232.400000000001</v>
      </c>
      <c r="D163" s="37">
        <v>39427.599999999999</v>
      </c>
      <c r="E163" s="37">
        <v>38705.199999999997</v>
      </c>
      <c r="F163" s="37">
        <v>38178</v>
      </c>
      <c r="G163" s="37">
        <v>37455.599999999999</v>
      </c>
      <c r="H163" s="37">
        <v>39954.799999999996</v>
      </c>
      <c r="I163" s="37">
        <v>40677.200000000004</v>
      </c>
      <c r="J163" s="37">
        <v>41204.399999999994</v>
      </c>
      <c r="K163" s="28">
        <v>40150</v>
      </c>
      <c r="L163" s="28">
        <v>38900.400000000001</v>
      </c>
      <c r="M163" s="28">
        <v>0.2681</v>
      </c>
      <c r="N163" s="1"/>
      <c r="O163" s="1"/>
    </row>
    <row r="164" spans="1:15" ht="12.75" customHeight="1">
      <c r="A164" s="53">
        <v>155</v>
      </c>
      <c r="B164" s="28" t="s">
        <v>173</v>
      </c>
      <c r="C164" s="28">
        <v>206.2</v>
      </c>
      <c r="D164" s="37">
        <v>203.18333333333331</v>
      </c>
      <c r="E164" s="37">
        <v>199.21666666666661</v>
      </c>
      <c r="F164" s="37">
        <v>192.23333333333329</v>
      </c>
      <c r="G164" s="37">
        <v>188.26666666666659</v>
      </c>
      <c r="H164" s="37">
        <v>210.16666666666663</v>
      </c>
      <c r="I164" s="37">
        <v>214.13333333333333</v>
      </c>
      <c r="J164" s="37">
        <v>221.11666666666665</v>
      </c>
      <c r="K164" s="28">
        <v>207.15</v>
      </c>
      <c r="L164" s="28">
        <v>196.2</v>
      </c>
      <c r="M164" s="28">
        <v>14.5913</v>
      </c>
      <c r="N164" s="1"/>
      <c r="O164" s="1"/>
    </row>
    <row r="165" spans="1:15" ht="12.75" customHeight="1">
      <c r="A165" s="53">
        <v>156</v>
      </c>
      <c r="B165" s="28" t="s">
        <v>175</v>
      </c>
      <c r="C165" s="28">
        <v>4106.1000000000004</v>
      </c>
      <c r="D165" s="37">
        <v>4108.9333333333334</v>
      </c>
      <c r="E165" s="37">
        <v>4087.2166666666672</v>
      </c>
      <c r="F165" s="37">
        <v>4068.3333333333339</v>
      </c>
      <c r="G165" s="37">
        <v>4046.6166666666677</v>
      </c>
      <c r="H165" s="37">
        <v>4127.8166666666666</v>
      </c>
      <c r="I165" s="37">
        <v>4149.5333333333319</v>
      </c>
      <c r="J165" s="37">
        <v>4168.4166666666661</v>
      </c>
      <c r="K165" s="28">
        <v>4130.6499999999996</v>
      </c>
      <c r="L165" s="28">
        <v>4090.05</v>
      </c>
      <c r="M165" s="28">
        <v>0.15470999999999999</v>
      </c>
      <c r="N165" s="1"/>
      <c r="O165" s="1"/>
    </row>
    <row r="166" spans="1:15" ht="12.75" customHeight="1">
      <c r="A166" s="53">
        <v>157</v>
      </c>
      <c r="B166" s="28" t="s">
        <v>176</v>
      </c>
      <c r="C166" s="28">
        <v>2100.6</v>
      </c>
      <c r="D166" s="37">
        <v>2101.1</v>
      </c>
      <c r="E166" s="37">
        <v>2082.1999999999998</v>
      </c>
      <c r="F166" s="37">
        <v>2063.7999999999997</v>
      </c>
      <c r="G166" s="37">
        <v>2044.8999999999996</v>
      </c>
      <c r="H166" s="37">
        <v>2119.5</v>
      </c>
      <c r="I166" s="37">
        <v>2138.4000000000005</v>
      </c>
      <c r="J166" s="37">
        <v>2156.8000000000002</v>
      </c>
      <c r="K166" s="28">
        <v>2120</v>
      </c>
      <c r="L166" s="28">
        <v>2082.6999999999998</v>
      </c>
      <c r="M166" s="28">
        <v>5.2169100000000004</v>
      </c>
      <c r="N166" s="1"/>
      <c r="O166" s="1"/>
    </row>
    <row r="167" spans="1:15" ht="12.75" customHeight="1">
      <c r="A167" s="53">
        <v>158</v>
      </c>
      <c r="B167" s="28" t="s">
        <v>172</v>
      </c>
      <c r="C167" s="28">
        <v>1645.3</v>
      </c>
      <c r="D167" s="37">
        <v>1633.5833333333333</v>
      </c>
      <c r="E167" s="37">
        <v>1614.7166666666665</v>
      </c>
      <c r="F167" s="37">
        <v>1584.1333333333332</v>
      </c>
      <c r="G167" s="37">
        <v>1565.2666666666664</v>
      </c>
      <c r="H167" s="37">
        <v>1664.1666666666665</v>
      </c>
      <c r="I167" s="37">
        <v>1683.0333333333333</v>
      </c>
      <c r="J167" s="37">
        <v>1713.6166666666666</v>
      </c>
      <c r="K167" s="28">
        <v>1652.45</v>
      </c>
      <c r="L167" s="28">
        <v>1603</v>
      </c>
      <c r="M167" s="28">
        <v>8.5735799999999998</v>
      </c>
      <c r="N167" s="1"/>
      <c r="O167" s="1"/>
    </row>
    <row r="168" spans="1:15" ht="12.75" customHeight="1">
      <c r="A168" s="53">
        <v>159</v>
      </c>
      <c r="B168" s="28" t="s">
        <v>270</v>
      </c>
      <c r="C168" s="28">
        <v>2116.25</v>
      </c>
      <c r="D168" s="37">
        <v>2113.1999999999998</v>
      </c>
      <c r="E168" s="37">
        <v>2083.2499999999995</v>
      </c>
      <c r="F168" s="37">
        <v>2050.2499999999995</v>
      </c>
      <c r="G168" s="37">
        <v>2020.2999999999993</v>
      </c>
      <c r="H168" s="37">
        <v>2146.1999999999998</v>
      </c>
      <c r="I168" s="37">
        <v>2176.1500000000005</v>
      </c>
      <c r="J168" s="37">
        <v>2209.15</v>
      </c>
      <c r="K168" s="28">
        <v>2143.15</v>
      </c>
      <c r="L168" s="28">
        <v>2080.1999999999998</v>
      </c>
      <c r="M168" s="28">
        <v>3.8870900000000002</v>
      </c>
      <c r="N168" s="1"/>
      <c r="O168" s="1"/>
    </row>
    <row r="169" spans="1:15" ht="12.75" customHeight="1">
      <c r="A169" s="53">
        <v>160</v>
      </c>
      <c r="B169" s="28" t="s">
        <v>174</v>
      </c>
      <c r="C169" s="28">
        <v>102.55</v>
      </c>
      <c r="D169" s="37">
        <v>101.34999999999998</v>
      </c>
      <c r="E169" s="37">
        <v>99.799999999999955</v>
      </c>
      <c r="F169" s="37">
        <v>97.049999999999969</v>
      </c>
      <c r="G169" s="37">
        <v>95.499999999999943</v>
      </c>
      <c r="H169" s="37">
        <v>104.09999999999997</v>
      </c>
      <c r="I169" s="37">
        <v>105.65</v>
      </c>
      <c r="J169" s="37">
        <v>108.39999999999998</v>
      </c>
      <c r="K169" s="28">
        <v>102.9</v>
      </c>
      <c r="L169" s="28">
        <v>98.6</v>
      </c>
      <c r="M169" s="28">
        <v>33.197890000000001</v>
      </c>
      <c r="N169" s="1"/>
      <c r="O169" s="1"/>
    </row>
    <row r="170" spans="1:15" ht="12.75" customHeight="1">
      <c r="A170" s="53">
        <v>161</v>
      </c>
      <c r="B170" s="28" t="s">
        <v>179</v>
      </c>
      <c r="C170" s="28">
        <v>210.35</v>
      </c>
      <c r="D170" s="37">
        <v>210.26666666666665</v>
      </c>
      <c r="E170" s="37">
        <v>207.3833333333333</v>
      </c>
      <c r="F170" s="37">
        <v>204.41666666666666</v>
      </c>
      <c r="G170" s="37">
        <v>201.5333333333333</v>
      </c>
      <c r="H170" s="37">
        <v>213.23333333333329</v>
      </c>
      <c r="I170" s="37">
        <v>216.11666666666662</v>
      </c>
      <c r="J170" s="37">
        <v>219.08333333333329</v>
      </c>
      <c r="K170" s="28">
        <v>213.15</v>
      </c>
      <c r="L170" s="28">
        <v>207.3</v>
      </c>
      <c r="M170" s="28">
        <v>70.947149999999993</v>
      </c>
      <c r="N170" s="1"/>
      <c r="O170" s="1"/>
    </row>
    <row r="171" spans="1:15" ht="12.75" customHeight="1">
      <c r="A171" s="53">
        <v>162</v>
      </c>
      <c r="B171" s="28" t="s">
        <v>271</v>
      </c>
      <c r="C171" s="28">
        <v>403.65</v>
      </c>
      <c r="D171" s="37">
        <v>399.2166666666667</v>
      </c>
      <c r="E171" s="37">
        <v>391.43333333333339</v>
      </c>
      <c r="F171" s="37">
        <v>379.2166666666667</v>
      </c>
      <c r="G171" s="37">
        <v>371.43333333333339</v>
      </c>
      <c r="H171" s="37">
        <v>411.43333333333339</v>
      </c>
      <c r="I171" s="37">
        <v>419.2166666666667</v>
      </c>
      <c r="J171" s="37">
        <v>431.43333333333339</v>
      </c>
      <c r="K171" s="28">
        <v>407</v>
      </c>
      <c r="L171" s="28">
        <v>387</v>
      </c>
      <c r="M171" s="28">
        <v>2.8910800000000001</v>
      </c>
      <c r="N171" s="1"/>
      <c r="O171" s="1"/>
    </row>
    <row r="172" spans="1:15" ht="12.75" customHeight="1">
      <c r="A172" s="53">
        <v>163</v>
      </c>
      <c r="B172" s="28" t="s">
        <v>272</v>
      </c>
      <c r="C172" s="28">
        <v>13337.7</v>
      </c>
      <c r="D172" s="37">
        <v>13332.533333333333</v>
      </c>
      <c r="E172" s="37">
        <v>13245.266666666666</v>
      </c>
      <c r="F172" s="37">
        <v>13152.833333333334</v>
      </c>
      <c r="G172" s="37">
        <v>13065.566666666668</v>
      </c>
      <c r="H172" s="37">
        <v>13424.966666666665</v>
      </c>
      <c r="I172" s="37">
        <v>13512.233333333332</v>
      </c>
      <c r="J172" s="37">
        <v>13604.666666666664</v>
      </c>
      <c r="K172" s="28">
        <v>13419.8</v>
      </c>
      <c r="L172" s="28">
        <v>13240.1</v>
      </c>
      <c r="M172" s="28">
        <v>0.25517000000000001</v>
      </c>
      <c r="N172" s="1"/>
      <c r="O172" s="1"/>
    </row>
    <row r="173" spans="1:15" ht="12.75" customHeight="1">
      <c r="A173" s="53">
        <v>164</v>
      </c>
      <c r="B173" s="28" t="s">
        <v>178</v>
      </c>
      <c r="C173" s="28">
        <v>29.75</v>
      </c>
      <c r="D173" s="37">
        <v>29.433333333333334</v>
      </c>
      <c r="E173" s="37">
        <v>28.866666666666667</v>
      </c>
      <c r="F173" s="37">
        <v>27.983333333333334</v>
      </c>
      <c r="G173" s="37">
        <v>27.416666666666668</v>
      </c>
      <c r="H173" s="37">
        <v>30.316666666666666</v>
      </c>
      <c r="I173" s="37">
        <v>30.883333333333336</v>
      </c>
      <c r="J173" s="37">
        <v>31.766666666666666</v>
      </c>
      <c r="K173" s="28">
        <v>30</v>
      </c>
      <c r="L173" s="28">
        <v>28.55</v>
      </c>
      <c r="M173" s="28">
        <v>240.11383000000001</v>
      </c>
      <c r="N173" s="1"/>
      <c r="O173" s="1"/>
    </row>
    <row r="174" spans="1:15" ht="12.75" customHeight="1">
      <c r="A174" s="53">
        <v>165</v>
      </c>
      <c r="B174" s="28" t="s">
        <v>183</v>
      </c>
      <c r="C174" s="28">
        <v>83.25</v>
      </c>
      <c r="D174" s="37">
        <v>81.516666666666666</v>
      </c>
      <c r="E174" s="37">
        <v>78.333333333333329</v>
      </c>
      <c r="F174" s="37">
        <v>73.416666666666657</v>
      </c>
      <c r="G174" s="37">
        <v>70.23333333333332</v>
      </c>
      <c r="H174" s="37">
        <v>86.433333333333337</v>
      </c>
      <c r="I174" s="37">
        <v>89.616666666666674</v>
      </c>
      <c r="J174" s="37">
        <v>94.533333333333346</v>
      </c>
      <c r="K174" s="28">
        <v>84.7</v>
      </c>
      <c r="L174" s="28">
        <v>76.599999999999994</v>
      </c>
      <c r="M174" s="28">
        <v>328.57632000000001</v>
      </c>
      <c r="N174" s="1"/>
      <c r="O174" s="1"/>
    </row>
    <row r="175" spans="1:15" ht="12.75" customHeight="1">
      <c r="A175" s="53">
        <v>166</v>
      </c>
      <c r="B175" s="28" t="s">
        <v>184</v>
      </c>
      <c r="C175" s="28">
        <v>115.85</v>
      </c>
      <c r="D175" s="37">
        <v>114.66666666666667</v>
      </c>
      <c r="E175" s="37">
        <v>113.03333333333335</v>
      </c>
      <c r="F175" s="37">
        <v>110.21666666666667</v>
      </c>
      <c r="G175" s="37">
        <v>108.58333333333334</v>
      </c>
      <c r="H175" s="37">
        <v>117.48333333333335</v>
      </c>
      <c r="I175" s="37">
        <v>119.11666666666667</v>
      </c>
      <c r="J175" s="37">
        <v>121.93333333333335</v>
      </c>
      <c r="K175" s="28">
        <v>116.3</v>
      </c>
      <c r="L175" s="28">
        <v>111.85</v>
      </c>
      <c r="M175" s="28">
        <v>37.506770000000003</v>
      </c>
      <c r="N175" s="1"/>
      <c r="O175" s="1"/>
    </row>
    <row r="176" spans="1:15" ht="12.75" customHeight="1">
      <c r="A176" s="53">
        <v>167</v>
      </c>
      <c r="B176" s="28" t="s">
        <v>185</v>
      </c>
      <c r="C176" s="28">
        <v>2584.1</v>
      </c>
      <c r="D176" s="37">
        <v>2568.6</v>
      </c>
      <c r="E176" s="37">
        <v>2543.7999999999997</v>
      </c>
      <c r="F176" s="37">
        <v>2503.5</v>
      </c>
      <c r="G176" s="37">
        <v>2478.6999999999998</v>
      </c>
      <c r="H176" s="37">
        <v>2608.8999999999996</v>
      </c>
      <c r="I176" s="37">
        <v>2633.7</v>
      </c>
      <c r="J176" s="37">
        <v>2673.9999999999995</v>
      </c>
      <c r="K176" s="28">
        <v>2593.4</v>
      </c>
      <c r="L176" s="28">
        <v>2528.3000000000002</v>
      </c>
      <c r="M176" s="28">
        <v>54.088009999999997</v>
      </c>
      <c r="N176" s="1"/>
      <c r="O176" s="1"/>
    </row>
    <row r="177" spans="1:15" ht="12.75" customHeight="1">
      <c r="A177" s="53">
        <v>168</v>
      </c>
      <c r="B177" s="28" t="s">
        <v>273</v>
      </c>
      <c r="C177" s="28">
        <v>720.9</v>
      </c>
      <c r="D177" s="37">
        <v>709.18333333333339</v>
      </c>
      <c r="E177" s="37">
        <v>690.21666666666681</v>
      </c>
      <c r="F177" s="37">
        <v>659.53333333333342</v>
      </c>
      <c r="G177" s="37">
        <v>640.56666666666683</v>
      </c>
      <c r="H177" s="37">
        <v>739.86666666666679</v>
      </c>
      <c r="I177" s="37">
        <v>758.83333333333348</v>
      </c>
      <c r="J177" s="37">
        <v>789.51666666666677</v>
      </c>
      <c r="K177" s="28">
        <v>728.15</v>
      </c>
      <c r="L177" s="28">
        <v>678.5</v>
      </c>
      <c r="M177" s="28">
        <v>24.094439999999999</v>
      </c>
      <c r="N177" s="1"/>
      <c r="O177" s="1"/>
    </row>
    <row r="178" spans="1:15" ht="12.75" customHeight="1">
      <c r="A178" s="53">
        <v>169</v>
      </c>
      <c r="B178" s="28" t="s">
        <v>187</v>
      </c>
      <c r="C178" s="28">
        <v>1096.3499999999999</v>
      </c>
      <c r="D178" s="37">
        <v>1090.7333333333333</v>
      </c>
      <c r="E178" s="37">
        <v>1082.9666666666667</v>
      </c>
      <c r="F178" s="37">
        <v>1069.5833333333333</v>
      </c>
      <c r="G178" s="37">
        <v>1061.8166666666666</v>
      </c>
      <c r="H178" s="37">
        <v>1104.1166666666668</v>
      </c>
      <c r="I178" s="37">
        <v>1111.8833333333337</v>
      </c>
      <c r="J178" s="37">
        <v>1125.2666666666669</v>
      </c>
      <c r="K178" s="28">
        <v>1098.5</v>
      </c>
      <c r="L178" s="28">
        <v>1077.3499999999999</v>
      </c>
      <c r="M178" s="28">
        <v>6.59138</v>
      </c>
      <c r="N178" s="1"/>
      <c r="O178" s="1"/>
    </row>
    <row r="179" spans="1:15" ht="12.75" customHeight="1">
      <c r="A179" s="53">
        <v>170</v>
      </c>
      <c r="B179" s="28" t="s">
        <v>191</v>
      </c>
      <c r="C179" s="28">
        <v>2226.25</v>
      </c>
      <c r="D179" s="37">
        <v>2208.4166666666665</v>
      </c>
      <c r="E179" s="37">
        <v>2177.833333333333</v>
      </c>
      <c r="F179" s="37">
        <v>2129.4166666666665</v>
      </c>
      <c r="G179" s="37">
        <v>2098.833333333333</v>
      </c>
      <c r="H179" s="37">
        <v>2256.833333333333</v>
      </c>
      <c r="I179" s="37">
        <v>2287.4166666666661</v>
      </c>
      <c r="J179" s="37">
        <v>2335.833333333333</v>
      </c>
      <c r="K179" s="28">
        <v>2239</v>
      </c>
      <c r="L179" s="28">
        <v>2160</v>
      </c>
      <c r="M179" s="28">
        <v>3.89446</v>
      </c>
      <c r="N179" s="1"/>
      <c r="O179" s="1"/>
    </row>
    <row r="180" spans="1:15" ht="12.75" customHeight="1">
      <c r="A180" s="53">
        <v>171</v>
      </c>
      <c r="B180" s="28" t="s">
        <v>274</v>
      </c>
      <c r="C180" s="28">
        <v>6486.95</v>
      </c>
      <c r="D180" s="37">
        <v>6484.1166666666659</v>
      </c>
      <c r="E180" s="37">
        <v>6378.4833333333318</v>
      </c>
      <c r="F180" s="37">
        <v>6270.0166666666655</v>
      </c>
      <c r="G180" s="37">
        <v>6164.3833333333314</v>
      </c>
      <c r="H180" s="37">
        <v>6592.5833333333321</v>
      </c>
      <c r="I180" s="37">
        <v>6698.2166666666653</v>
      </c>
      <c r="J180" s="37">
        <v>6806.6833333333325</v>
      </c>
      <c r="K180" s="28">
        <v>6589.75</v>
      </c>
      <c r="L180" s="28">
        <v>6375.65</v>
      </c>
      <c r="M180" s="28">
        <v>8.3640000000000006E-2</v>
      </c>
      <c r="N180" s="1"/>
      <c r="O180" s="1"/>
    </row>
    <row r="181" spans="1:15" ht="12.75" customHeight="1">
      <c r="A181" s="53">
        <v>172</v>
      </c>
      <c r="B181" s="28" t="s">
        <v>189</v>
      </c>
      <c r="C181" s="28">
        <v>18551.349999999999</v>
      </c>
      <c r="D181" s="37">
        <v>18548.45</v>
      </c>
      <c r="E181" s="37">
        <v>18416.900000000001</v>
      </c>
      <c r="F181" s="37">
        <v>18282.45</v>
      </c>
      <c r="G181" s="37">
        <v>18150.900000000001</v>
      </c>
      <c r="H181" s="37">
        <v>18682.900000000001</v>
      </c>
      <c r="I181" s="37">
        <v>18814.449999999997</v>
      </c>
      <c r="J181" s="37">
        <v>18948.900000000001</v>
      </c>
      <c r="K181" s="28">
        <v>18680</v>
      </c>
      <c r="L181" s="28">
        <v>18414</v>
      </c>
      <c r="M181" s="28">
        <v>0.26893</v>
      </c>
      <c r="N181" s="1"/>
      <c r="O181" s="1"/>
    </row>
    <row r="182" spans="1:15" ht="12.75" customHeight="1">
      <c r="A182" s="53">
        <v>173</v>
      </c>
      <c r="B182" s="28" t="s">
        <v>192</v>
      </c>
      <c r="C182" s="28">
        <v>1173.95</v>
      </c>
      <c r="D182" s="37">
        <v>1162.0166666666667</v>
      </c>
      <c r="E182" s="37">
        <v>1140.7333333333333</v>
      </c>
      <c r="F182" s="37">
        <v>1107.5166666666667</v>
      </c>
      <c r="G182" s="37">
        <v>1086.2333333333333</v>
      </c>
      <c r="H182" s="37">
        <v>1195.2333333333333</v>
      </c>
      <c r="I182" s="37">
        <v>1216.5166666666667</v>
      </c>
      <c r="J182" s="37">
        <v>1249.7333333333333</v>
      </c>
      <c r="K182" s="28">
        <v>1183.3</v>
      </c>
      <c r="L182" s="28">
        <v>1128.8</v>
      </c>
      <c r="M182" s="28">
        <v>8.5618599999999994</v>
      </c>
      <c r="N182" s="1"/>
      <c r="O182" s="1"/>
    </row>
    <row r="183" spans="1:15" ht="12.75" customHeight="1">
      <c r="A183" s="53">
        <v>174</v>
      </c>
      <c r="B183" s="28" t="s">
        <v>190</v>
      </c>
      <c r="C183" s="28">
        <v>2346.6</v>
      </c>
      <c r="D183" s="37">
        <v>2329.9666666666667</v>
      </c>
      <c r="E183" s="37">
        <v>2305.6333333333332</v>
      </c>
      <c r="F183" s="37">
        <v>2264.6666666666665</v>
      </c>
      <c r="G183" s="37">
        <v>2240.333333333333</v>
      </c>
      <c r="H183" s="37">
        <v>2370.9333333333334</v>
      </c>
      <c r="I183" s="37">
        <v>2395.2666666666664</v>
      </c>
      <c r="J183" s="37">
        <v>2436.2333333333336</v>
      </c>
      <c r="K183" s="28">
        <v>2354.3000000000002</v>
      </c>
      <c r="L183" s="28">
        <v>2289</v>
      </c>
      <c r="M183" s="28">
        <v>1.4597500000000001</v>
      </c>
      <c r="N183" s="1"/>
      <c r="O183" s="1"/>
    </row>
    <row r="184" spans="1:15" ht="12.75" customHeight="1">
      <c r="A184" s="53">
        <v>175</v>
      </c>
      <c r="B184" s="28" t="s">
        <v>188</v>
      </c>
      <c r="C184" s="28">
        <v>450.75</v>
      </c>
      <c r="D184" s="37">
        <v>447.76666666666671</v>
      </c>
      <c r="E184" s="37">
        <v>440.58333333333343</v>
      </c>
      <c r="F184" s="37">
        <v>430.41666666666674</v>
      </c>
      <c r="G184" s="37">
        <v>423.23333333333346</v>
      </c>
      <c r="H184" s="37">
        <v>457.93333333333339</v>
      </c>
      <c r="I184" s="37">
        <v>465.11666666666667</v>
      </c>
      <c r="J184" s="37">
        <v>475.28333333333336</v>
      </c>
      <c r="K184" s="28">
        <v>454.95</v>
      </c>
      <c r="L184" s="28">
        <v>437.6</v>
      </c>
      <c r="M184" s="28">
        <v>138.01891000000001</v>
      </c>
      <c r="N184" s="1"/>
      <c r="O184" s="1"/>
    </row>
    <row r="185" spans="1:15" ht="12.75" customHeight="1">
      <c r="A185" s="53">
        <v>176</v>
      </c>
      <c r="B185" s="28" t="s">
        <v>186</v>
      </c>
      <c r="C185" s="28">
        <v>68.8</v>
      </c>
      <c r="D185" s="37">
        <v>67.599999999999994</v>
      </c>
      <c r="E185" s="37">
        <v>65.799999999999983</v>
      </c>
      <c r="F185" s="37">
        <v>62.799999999999983</v>
      </c>
      <c r="G185" s="37">
        <v>60.999999999999972</v>
      </c>
      <c r="H185" s="37">
        <v>70.599999999999994</v>
      </c>
      <c r="I185" s="37">
        <v>72.400000000000006</v>
      </c>
      <c r="J185" s="37">
        <v>75.400000000000006</v>
      </c>
      <c r="K185" s="28">
        <v>69.400000000000006</v>
      </c>
      <c r="L185" s="28">
        <v>64.599999999999994</v>
      </c>
      <c r="M185" s="28">
        <v>514.88728000000003</v>
      </c>
      <c r="N185" s="1"/>
      <c r="O185" s="1"/>
    </row>
    <row r="186" spans="1:15" ht="12.75" customHeight="1">
      <c r="A186" s="53">
        <v>177</v>
      </c>
      <c r="B186" s="28" t="s">
        <v>193</v>
      </c>
      <c r="C186" s="28">
        <v>817.45</v>
      </c>
      <c r="D186" s="37">
        <v>814.36666666666667</v>
      </c>
      <c r="E186" s="37">
        <v>808.43333333333339</v>
      </c>
      <c r="F186" s="37">
        <v>799.41666666666674</v>
      </c>
      <c r="G186" s="37">
        <v>793.48333333333346</v>
      </c>
      <c r="H186" s="37">
        <v>823.38333333333333</v>
      </c>
      <c r="I186" s="37">
        <v>829.31666666666649</v>
      </c>
      <c r="J186" s="37">
        <v>838.33333333333326</v>
      </c>
      <c r="K186" s="28">
        <v>820.3</v>
      </c>
      <c r="L186" s="28">
        <v>805.35</v>
      </c>
      <c r="M186" s="28">
        <v>13.42717</v>
      </c>
      <c r="N186" s="1"/>
      <c r="O186" s="1"/>
    </row>
    <row r="187" spans="1:15" ht="12.75" customHeight="1">
      <c r="A187" s="53">
        <v>178</v>
      </c>
      <c r="B187" s="28" t="s">
        <v>194</v>
      </c>
      <c r="C187" s="28">
        <v>447.6</v>
      </c>
      <c r="D187" s="37">
        <v>443.66666666666669</v>
      </c>
      <c r="E187" s="37">
        <v>434.33333333333337</v>
      </c>
      <c r="F187" s="37">
        <v>421.06666666666666</v>
      </c>
      <c r="G187" s="37">
        <v>411.73333333333335</v>
      </c>
      <c r="H187" s="37">
        <v>456.93333333333339</v>
      </c>
      <c r="I187" s="37">
        <v>466.26666666666677</v>
      </c>
      <c r="J187" s="37">
        <v>479.53333333333342</v>
      </c>
      <c r="K187" s="28">
        <v>453</v>
      </c>
      <c r="L187" s="28">
        <v>430.4</v>
      </c>
      <c r="M187" s="28">
        <v>24.907060000000001</v>
      </c>
      <c r="N187" s="1"/>
      <c r="O187" s="1"/>
    </row>
    <row r="188" spans="1:15" ht="12.75" customHeight="1">
      <c r="A188" s="53">
        <v>179</v>
      </c>
      <c r="B188" s="28" t="s">
        <v>275</v>
      </c>
      <c r="C188" s="28">
        <v>555.85</v>
      </c>
      <c r="D188" s="37">
        <v>551.7166666666667</v>
      </c>
      <c r="E188" s="37">
        <v>545.13333333333344</v>
      </c>
      <c r="F188" s="37">
        <v>534.41666666666674</v>
      </c>
      <c r="G188" s="37">
        <v>527.83333333333348</v>
      </c>
      <c r="H188" s="37">
        <v>562.43333333333339</v>
      </c>
      <c r="I188" s="37">
        <v>569.01666666666665</v>
      </c>
      <c r="J188" s="37">
        <v>579.73333333333335</v>
      </c>
      <c r="K188" s="28">
        <v>558.29999999999995</v>
      </c>
      <c r="L188" s="28">
        <v>541</v>
      </c>
      <c r="M188" s="28">
        <v>3.1181700000000001</v>
      </c>
      <c r="N188" s="1"/>
      <c r="O188" s="1"/>
    </row>
    <row r="189" spans="1:15" ht="12.75" customHeight="1">
      <c r="A189" s="53">
        <v>180</v>
      </c>
      <c r="B189" s="28" t="s">
        <v>206</v>
      </c>
      <c r="C189" s="28">
        <v>744.4</v>
      </c>
      <c r="D189" s="37">
        <v>741.13333333333333</v>
      </c>
      <c r="E189" s="37">
        <v>733.26666666666665</v>
      </c>
      <c r="F189" s="37">
        <v>722.13333333333333</v>
      </c>
      <c r="G189" s="37">
        <v>714.26666666666665</v>
      </c>
      <c r="H189" s="37">
        <v>752.26666666666665</v>
      </c>
      <c r="I189" s="37">
        <v>760.13333333333321</v>
      </c>
      <c r="J189" s="37">
        <v>771.26666666666665</v>
      </c>
      <c r="K189" s="28">
        <v>749</v>
      </c>
      <c r="L189" s="28">
        <v>730</v>
      </c>
      <c r="M189" s="28">
        <v>10.53612</v>
      </c>
      <c r="N189" s="1"/>
      <c r="O189" s="1"/>
    </row>
    <row r="190" spans="1:15" ht="12.75" customHeight="1">
      <c r="A190" s="53">
        <v>181</v>
      </c>
      <c r="B190" s="28" t="s">
        <v>195</v>
      </c>
      <c r="C190" s="28">
        <v>821.4</v>
      </c>
      <c r="D190" s="37">
        <v>813.31666666666661</v>
      </c>
      <c r="E190" s="37">
        <v>800.63333333333321</v>
      </c>
      <c r="F190" s="37">
        <v>779.86666666666656</v>
      </c>
      <c r="G190" s="37">
        <v>767.18333333333317</v>
      </c>
      <c r="H190" s="37">
        <v>834.08333333333326</v>
      </c>
      <c r="I190" s="37">
        <v>846.76666666666665</v>
      </c>
      <c r="J190" s="37">
        <v>867.5333333333333</v>
      </c>
      <c r="K190" s="28">
        <v>826</v>
      </c>
      <c r="L190" s="28">
        <v>792.55</v>
      </c>
      <c r="M190" s="28">
        <v>15.34004</v>
      </c>
      <c r="N190" s="1"/>
      <c r="O190" s="1"/>
    </row>
    <row r="191" spans="1:15" ht="12.75" customHeight="1">
      <c r="A191" s="53">
        <v>182</v>
      </c>
      <c r="B191" s="28" t="s">
        <v>530</v>
      </c>
      <c r="C191" s="28">
        <v>885.75</v>
      </c>
      <c r="D191" s="37">
        <v>884.4666666666667</v>
      </c>
      <c r="E191" s="37">
        <v>877.98333333333335</v>
      </c>
      <c r="F191" s="37">
        <v>870.2166666666667</v>
      </c>
      <c r="G191" s="37">
        <v>863.73333333333335</v>
      </c>
      <c r="H191" s="37">
        <v>892.23333333333335</v>
      </c>
      <c r="I191" s="37">
        <v>898.7166666666667</v>
      </c>
      <c r="J191" s="37">
        <v>906.48333333333335</v>
      </c>
      <c r="K191" s="28">
        <v>890.95</v>
      </c>
      <c r="L191" s="28">
        <v>876.7</v>
      </c>
      <c r="M191" s="28">
        <v>4.97499</v>
      </c>
      <c r="N191" s="1"/>
      <c r="O191" s="1"/>
    </row>
    <row r="192" spans="1:15" ht="12.75" customHeight="1">
      <c r="A192" s="53">
        <v>183</v>
      </c>
      <c r="B192" s="28" t="s">
        <v>200</v>
      </c>
      <c r="C192" s="28">
        <v>3211.95</v>
      </c>
      <c r="D192" s="37">
        <v>3191.7000000000003</v>
      </c>
      <c r="E192" s="37">
        <v>3145.6500000000005</v>
      </c>
      <c r="F192" s="37">
        <v>3079.3500000000004</v>
      </c>
      <c r="G192" s="37">
        <v>3033.3000000000006</v>
      </c>
      <c r="H192" s="37">
        <v>3258.0000000000005</v>
      </c>
      <c r="I192" s="37">
        <v>3304.0500000000006</v>
      </c>
      <c r="J192" s="37">
        <v>3370.3500000000004</v>
      </c>
      <c r="K192" s="28">
        <v>3237.75</v>
      </c>
      <c r="L192" s="28">
        <v>3125.4</v>
      </c>
      <c r="M192" s="28">
        <v>29.64461</v>
      </c>
      <c r="N192" s="1"/>
      <c r="O192" s="1"/>
    </row>
    <row r="193" spans="1:15" ht="12.75" customHeight="1">
      <c r="A193" s="53">
        <v>184</v>
      </c>
      <c r="B193" s="28" t="s">
        <v>196</v>
      </c>
      <c r="C193" s="28">
        <v>727.25</v>
      </c>
      <c r="D193" s="37">
        <v>726.75</v>
      </c>
      <c r="E193" s="37">
        <v>720.5</v>
      </c>
      <c r="F193" s="37">
        <v>713.75</v>
      </c>
      <c r="G193" s="37">
        <v>707.5</v>
      </c>
      <c r="H193" s="37">
        <v>733.5</v>
      </c>
      <c r="I193" s="37">
        <v>739.75</v>
      </c>
      <c r="J193" s="37">
        <v>746.5</v>
      </c>
      <c r="K193" s="28">
        <v>733</v>
      </c>
      <c r="L193" s="28">
        <v>720</v>
      </c>
      <c r="M193" s="28">
        <v>8.1657700000000002</v>
      </c>
      <c r="N193" s="1"/>
      <c r="O193" s="1"/>
    </row>
    <row r="194" spans="1:15" ht="12.75" customHeight="1">
      <c r="A194" s="53">
        <v>185</v>
      </c>
      <c r="B194" s="28" t="s">
        <v>276</v>
      </c>
      <c r="C194" s="28">
        <v>7551.6</v>
      </c>
      <c r="D194" s="37">
        <v>7424.8666666666659</v>
      </c>
      <c r="E194" s="37">
        <v>7249.7333333333318</v>
      </c>
      <c r="F194" s="37">
        <v>6947.8666666666659</v>
      </c>
      <c r="G194" s="37">
        <v>6772.7333333333318</v>
      </c>
      <c r="H194" s="37">
        <v>7726.7333333333318</v>
      </c>
      <c r="I194" s="37">
        <v>7901.866666666665</v>
      </c>
      <c r="J194" s="37">
        <v>8203.7333333333318</v>
      </c>
      <c r="K194" s="28">
        <v>7600</v>
      </c>
      <c r="L194" s="28">
        <v>7123</v>
      </c>
      <c r="M194" s="28">
        <v>9.5437200000000004</v>
      </c>
      <c r="N194" s="1"/>
      <c r="O194" s="1"/>
    </row>
    <row r="195" spans="1:15" ht="12.75" customHeight="1">
      <c r="A195" s="53">
        <v>186</v>
      </c>
      <c r="B195" s="28" t="s">
        <v>197</v>
      </c>
      <c r="C195" s="28">
        <v>397.6</v>
      </c>
      <c r="D195" s="37">
        <v>394.5333333333333</v>
      </c>
      <c r="E195" s="37">
        <v>390.06666666666661</v>
      </c>
      <c r="F195" s="37">
        <v>382.5333333333333</v>
      </c>
      <c r="G195" s="37">
        <v>378.06666666666661</v>
      </c>
      <c r="H195" s="37">
        <v>402.06666666666661</v>
      </c>
      <c r="I195" s="37">
        <v>406.5333333333333</v>
      </c>
      <c r="J195" s="37">
        <v>414.06666666666661</v>
      </c>
      <c r="K195" s="28">
        <v>399</v>
      </c>
      <c r="L195" s="28">
        <v>387</v>
      </c>
      <c r="M195" s="28">
        <v>147.43366</v>
      </c>
      <c r="N195" s="1"/>
      <c r="O195" s="1"/>
    </row>
    <row r="196" spans="1:15" ht="12.75" customHeight="1">
      <c r="A196" s="53">
        <v>187</v>
      </c>
      <c r="B196" s="28" t="s">
        <v>198</v>
      </c>
      <c r="C196" s="28">
        <v>204.55</v>
      </c>
      <c r="D196" s="37">
        <v>201.6</v>
      </c>
      <c r="E196" s="37">
        <v>195.45</v>
      </c>
      <c r="F196" s="37">
        <v>186.35</v>
      </c>
      <c r="G196" s="37">
        <v>180.2</v>
      </c>
      <c r="H196" s="37">
        <v>210.7</v>
      </c>
      <c r="I196" s="37">
        <v>216.85000000000002</v>
      </c>
      <c r="J196" s="37">
        <v>225.95</v>
      </c>
      <c r="K196" s="28">
        <v>207.75</v>
      </c>
      <c r="L196" s="28">
        <v>192.5</v>
      </c>
      <c r="M196" s="28">
        <v>403.90379000000001</v>
      </c>
      <c r="N196" s="1"/>
      <c r="O196" s="1"/>
    </row>
    <row r="197" spans="1:15" ht="12.75" customHeight="1">
      <c r="A197" s="53">
        <v>188</v>
      </c>
      <c r="B197" s="28" t="s">
        <v>199</v>
      </c>
      <c r="C197" s="28">
        <v>884.8</v>
      </c>
      <c r="D197" s="37">
        <v>881.43333333333339</v>
      </c>
      <c r="E197" s="37">
        <v>867.36666666666679</v>
      </c>
      <c r="F197" s="37">
        <v>849.93333333333339</v>
      </c>
      <c r="G197" s="37">
        <v>835.86666666666679</v>
      </c>
      <c r="H197" s="37">
        <v>898.86666666666679</v>
      </c>
      <c r="I197" s="37">
        <v>912.93333333333339</v>
      </c>
      <c r="J197" s="37">
        <v>930.36666666666679</v>
      </c>
      <c r="K197" s="28">
        <v>895.5</v>
      </c>
      <c r="L197" s="28">
        <v>864</v>
      </c>
      <c r="M197" s="28">
        <v>124.52697000000001</v>
      </c>
      <c r="N197" s="1"/>
      <c r="O197" s="1"/>
    </row>
    <row r="198" spans="1:15" ht="12.75" customHeight="1">
      <c r="A198" s="53">
        <v>189</v>
      </c>
      <c r="B198" s="28" t="s">
        <v>201</v>
      </c>
      <c r="C198" s="28">
        <v>1000.1</v>
      </c>
      <c r="D198" s="37">
        <v>994.91666666666663</v>
      </c>
      <c r="E198" s="37">
        <v>985.18333333333328</v>
      </c>
      <c r="F198" s="37">
        <v>970.26666666666665</v>
      </c>
      <c r="G198" s="37">
        <v>960.5333333333333</v>
      </c>
      <c r="H198" s="37">
        <v>1009.8333333333333</v>
      </c>
      <c r="I198" s="37">
        <v>1019.5666666666666</v>
      </c>
      <c r="J198" s="37">
        <v>1034.4833333333331</v>
      </c>
      <c r="K198" s="28">
        <v>1004.65</v>
      </c>
      <c r="L198" s="28">
        <v>980</v>
      </c>
      <c r="M198" s="28">
        <v>34.335360000000001</v>
      </c>
      <c r="N198" s="1"/>
      <c r="O198" s="1"/>
    </row>
    <row r="199" spans="1:15" ht="12.75" customHeight="1">
      <c r="A199" s="53">
        <v>190</v>
      </c>
      <c r="B199" s="28" t="s">
        <v>182</v>
      </c>
      <c r="C199" s="28">
        <v>602.25</v>
      </c>
      <c r="D199" s="37">
        <v>603.48333333333323</v>
      </c>
      <c r="E199" s="37">
        <v>596.16666666666652</v>
      </c>
      <c r="F199" s="37">
        <v>590.08333333333326</v>
      </c>
      <c r="G199" s="37">
        <v>582.76666666666654</v>
      </c>
      <c r="H199" s="37">
        <v>609.56666666666649</v>
      </c>
      <c r="I199" s="37">
        <v>616.88333333333333</v>
      </c>
      <c r="J199" s="37">
        <v>622.96666666666647</v>
      </c>
      <c r="K199" s="28">
        <v>610.79999999999995</v>
      </c>
      <c r="L199" s="28">
        <v>597.4</v>
      </c>
      <c r="M199" s="28">
        <v>3.7641800000000001</v>
      </c>
      <c r="N199" s="1"/>
      <c r="O199" s="1"/>
    </row>
    <row r="200" spans="1:15" ht="12.75" customHeight="1">
      <c r="A200" s="53">
        <v>191</v>
      </c>
      <c r="B200" s="28" t="s">
        <v>202</v>
      </c>
      <c r="C200" s="28">
        <v>2078.1</v>
      </c>
      <c r="D200" s="37">
        <v>2046.1166666666668</v>
      </c>
      <c r="E200" s="37">
        <v>1998.4833333333336</v>
      </c>
      <c r="F200" s="37">
        <v>1918.8666666666668</v>
      </c>
      <c r="G200" s="37">
        <v>1871.2333333333336</v>
      </c>
      <c r="H200" s="37">
        <v>2125.7333333333336</v>
      </c>
      <c r="I200" s="37">
        <v>2173.3666666666668</v>
      </c>
      <c r="J200" s="37">
        <v>2252.9833333333336</v>
      </c>
      <c r="K200" s="28">
        <v>2093.75</v>
      </c>
      <c r="L200" s="28">
        <v>1966.5</v>
      </c>
      <c r="M200" s="28">
        <v>32.89922</v>
      </c>
      <c r="N200" s="1"/>
      <c r="O200" s="1"/>
    </row>
    <row r="201" spans="1:15" ht="12.75" customHeight="1">
      <c r="A201" s="53">
        <v>192</v>
      </c>
      <c r="B201" s="28" t="s">
        <v>203</v>
      </c>
      <c r="C201" s="28">
        <v>2823.6</v>
      </c>
      <c r="D201" s="37">
        <v>2810.6</v>
      </c>
      <c r="E201" s="37">
        <v>2783</v>
      </c>
      <c r="F201" s="37">
        <v>2742.4</v>
      </c>
      <c r="G201" s="37">
        <v>2714.8</v>
      </c>
      <c r="H201" s="37">
        <v>2851.2</v>
      </c>
      <c r="I201" s="37">
        <v>2878.7999999999993</v>
      </c>
      <c r="J201" s="37">
        <v>2919.3999999999996</v>
      </c>
      <c r="K201" s="28">
        <v>2838.2</v>
      </c>
      <c r="L201" s="28">
        <v>2770</v>
      </c>
      <c r="M201" s="28">
        <v>1.3469800000000001</v>
      </c>
      <c r="N201" s="1"/>
      <c r="O201" s="1"/>
    </row>
    <row r="202" spans="1:15" ht="12.75" customHeight="1">
      <c r="A202" s="53">
        <v>193</v>
      </c>
      <c r="B202" s="28" t="s">
        <v>204</v>
      </c>
      <c r="C202" s="28">
        <v>463.35</v>
      </c>
      <c r="D202" s="37">
        <v>460.3</v>
      </c>
      <c r="E202" s="37">
        <v>453.65000000000003</v>
      </c>
      <c r="F202" s="37">
        <v>443.95000000000005</v>
      </c>
      <c r="G202" s="37">
        <v>437.30000000000007</v>
      </c>
      <c r="H202" s="37">
        <v>470</v>
      </c>
      <c r="I202" s="37">
        <v>476.65</v>
      </c>
      <c r="J202" s="37">
        <v>486.34999999999997</v>
      </c>
      <c r="K202" s="28">
        <v>466.95</v>
      </c>
      <c r="L202" s="28">
        <v>450.6</v>
      </c>
      <c r="M202" s="28">
        <v>4.7682500000000001</v>
      </c>
      <c r="N202" s="1"/>
      <c r="O202" s="1"/>
    </row>
    <row r="203" spans="1:15" ht="12.75" customHeight="1">
      <c r="A203" s="53">
        <v>194</v>
      </c>
      <c r="B203" s="28" t="s">
        <v>205</v>
      </c>
      <c r="C203" s="28">
        <v>1050.25</v>
      </c>
      <c r="D203" s="37">
        <v>1052.45</v>
      </c>
      <c r="E203" s="37">
        <v>1035.9000000000001</v>
      </c>
      <c r="F203" s="37">
        <v>1021.55</v>
      </c>
      <c r="G203" s="37">
        <v>1005</v>
      </c>
      <c r="H203" s="37">
        <v>1066.8000000000002</v>
      </c>
      <c r="I203" s="37">
        <v>1083.3499999999999</v>
      </c>
      <c r="J203" s="37">
        <v>1097.7000000000003</v>
      </c>
      <c r="K203" s="28">
        <v>1069</v>
      </c>
      <c r="L203" s="28">
        <v>1038.0999999999999</v>
      </c>
      <c r="M203" s="28">
        <v>13.527189999999999</v>
      </c>
      <c r="N203" s="1"/>
      <c r="O203" s="1"/>
    </row>
    <row r="204" spans="1:15" ht="12.75" customHeight="1">
      <c r="A204" s="53">
        <v>195</v>
      </c>
      <c r="B204" s="28" t="s">
        <v>209</v>
      </c>
      <c r="C204" s="28">
        <v>654.20000000000005</v>
      </c>
      <c r="D204" s="37">
        <v>651.13333333333333</v>
      </c>
      <c r="E204" s="37">
        <v>645.31666666666661</v>
      </c>
      <c r="F204" s="37">
        <v>636.43333333333328</v>
      </c>
      <c r="G204" s="37">
        <v>630.61666666666656</v>
      </c>
      <c r="H204" s="37">
        <v>660.01666666666665</v>
      </c>
      <c r="I204" s="37">
        <v>665.83333333333348</v>
      </c>
      <c r="J204" s="37">
        <v>674.7166666666667</v>
      </c>
      <c r="K204" s="28">
        <v>656.95</v>
      </c>
      <c r="L204" s="28">
        <v>642.25</v>
      </c>
      <c r="M204" s="28">
        <v>13.16846</v>
      </c>
      <c r="N204" s="1"/>
      <c r="O204" s="1"/>
    </row>
    <row r="205" spans="1:15" ht="12.75" customHeight="1">
      <c r="A205" s="53">
        <v>196</v>
      </c>
      <c r="B205" s="28" t="s">
        <v>208</v>
      </c>
      <c r="C205" s="28">
        <v>5418.9</v>
      </c>
      <c r="D205" s="37">
        <v>5371.3166666666666</v>
      </c>
      <c r="E205" s="37">
        <v>5309.6333333333332</v>
      </c>
      <c r="F205" s="37">
        <v>5200.3666666666668</v>
      </c>
      <c r="G205" s="37">
        <v>5138.6833333333334</v>
      </c>
      <c r="H205" s="37">
        <v>5480.583333333333</v>
      </c>
      <c r="I205" s="37">
        <v>5542.2666666666655</v>
      </c>
      <c r="J205" s="37">
        <v>5651.5333333333328</v>
      </c>
      <c r="K205" s="28">
        <v>5433</v>
      </c>
      <c r="L205" s="28">
        <v>5262.05</v>
      </c>
      <c r="M205" s="28">
        <v>2.92408</v>
      </c>
      <c r="N205" s="1"/>
      <c r="O205" s="1"/>
    </row>
    <row r="206" spans="1:15" ht="12.75" customHeight="1">
      <c r="A206" s="53">
        <v>197</v>
      </c>
      <c r="B206" s="28" t="s">
        <v>277</v>
      </c>
      <c r="C206" s="28">
        <v>36.1</v>
      </c>
      <c r="D206" s="37">
        <v>35.9</v>
      </c>
      <c r="E206" s="37">
        <v>35.4</v>
      </c>
      <c r="F206" s="37">
        <v>34.700000000000003</v>
      </c>
      <c r="G206" s="37">
        <v>34.200000000000003</v>
      </c>
      <c r="H206" s="37">
        <v>36.599999999999994</v>
      </c>
      <c r="I206" s="37">
        <v>37.099999999999994</v>
      </c>
      <c r="J206" s="37">
        <v>37.79999999999999</v>
      </c>
      <c r="K206" s="28">
        <v>36.4</v>
      </c>
      <c r="L206" s="28">
        <v>35.200000000000003</v>
      </c>
      <c r="M206" s="28">
        <v>57.260660000000001</v>
      </c>
      <c r="N206" s="1"/>
      <c r="O206" s="1"/>
    </row>
    <row r="207" spans="1:15" ht="12.75" customHeight="1">
      <c r="A207" s="53">
        <v>198</v>
      </c>
      <c r="B207" s="28" t="s">
        <v>207</v>
      </c>
      <c r="C207" s="28">
        <v>1484.9</v>
      </c>
      <c r="D207" s="37">
        <v>1473.9833333333333</v>
      </c>
      <c r="E207" s="37">
        <v>1458.4166666666667</v>
      </c>
      <c r="F207" s="37">
        <v>1431.9333333333334</v>
      </c>
      <c r="G207" s="37">
        <v>1416.3666666666668</v>
      </c>
      <c r="H207" s="37">
        <v>1500.4666666666667</v>
      </c>
      <c r="I207" s="37">
        <v>1516.0333333333333</v>
      </c>
      <c r="J207" s="37">
        <v>1542.5166666666667</v>
      </c>
      <c r="K207" s="28">
        <v>1489.55</v>
      </c>
      <c r="L207" s="28">
        <v>1447.5</v>
      </c>
      <c r="M207" s="28">
        <v>3.3143899999999999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753.75</v>
      </c>
      <c r="D208" s="37">
        <v>750.2833333333333</v>
      </c>
      <c r="E208" s="37">
        <v>743.56666666666661</v>
      </c>
      <c r="F208" s="37">
        <v>733.38333333333333</v>
      </c>
      <c r="G208" s="37">
        <v>726.66666666666663</v>
      </c>
      <c r="H208" s="37">
        <v>760.46666666666658</v>
      </c>
      <c r="I208" s="37">
        <v>767.18333333333328</v>
      </c>
      <c r="J208" s="37">
        <v>777.36666666666656</v>
      </c>
      <c r="K208" s="28">
        <v>757</v>
      </c>
      <c r="L208" s="28">
        <v>740.1</v>
      </c>
      <c r="M208" s="28">
        <v>6.1551</v>
      </c>
      <c r="N208" s="1"/>
      <c r="O208" s="1"/>
    </row>
    <row r="209" spans="1:15" ht="12.75" customHeight="1">
      <c r="A209" s="53">
        <v>200</v>
      </c>
      <c r="B209" s="28" t="s">
        <v>279</v>
      </c>
      <c r="C209" s="28">
        <v>738.7</v>
      </c>
      <c r="D209" s="37">
        <v>742.7166666666667</v>
      </c>
      <c r="E209" s="37">
        <v>726.43333333333339</v>
      </c>
      <c r="F209" s="37">
        <v>714.16666666666674</v>
      </c>
      <c r="G209" s="37">
        <v>697.88333333333344</v>
      </c>
      <c r="H209" s="37">
        <v>754.98333333333335</v>
      </c>
      <c r="I209" s="37">
        <v>771.26666666666665</v>
      </c>
      <c r="J209" s="37">
        <v>783.5333333333333</v>
      </c>
      <c r="K209" s="28">
        <v>759</v>
      </c>
      <c r="L209" s="28">
        <v>730.45</v>
      </c>
      <c r="M209" s="28">
        <v>5.9580900000000003</v>
      </c>
      <c r="N209" s="1"/>
      <c r="O209" s="1"/>
    </row>
    <row r="210" spans="1:15" ht="12.75" customHeight="1">
      <c r="A210" s="53">
        <v>201</v>
      </c>
      <c r="B210" s="28" t="s">
        <v>210</v>
      </c>
      <c r="C210" s="28">
        <v>236.05</v>
      </c>
      <c r="D210" s="37">
        <v>235.56666666666669</v>
      </c>
      <c r="E210" s="37">
        <v>227.48333333333338</v>
      </c>
      <c r="F210" s="37">
        <v>218.91666666666669</v>
      </c>
      <c r="G210" s="37">
        <v>210.83333333333337</v>
      </c>
      <c r="H210" s="37">
        <v>244.13333333333338</v>
      </c>
      <c r="I210" s="37">
        <v>252.2166666666667</v>
      </c>
      <c r="J210" s="37">
        <v>260.78333333333342</v>
      </c>
      <c r="K210" s="28">
        <v>243.65</v>
      </c>
      <c r="L210" s="28">
        <v>227</v>
      </c>
      <c r="M210" s="28">
        <v>512.20903999999996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8.4499999999999993</v>
      </c>
      <c r="D211" s="37">
        <v>8.3333333333333321</v>
      </c>
      <c r="E211" s="37">
        <v>8.0666666666666647</v>
      </c>
      <c r="F211" s="37">
        <v>7.6833333333333327</v>
      </c>
      <c r="G211" s="37">
        <v>7.4166666666666652</v>
      </c>
      <c r="H211" s="37">
        <v>8.716666666666665</v>
      </c>
      <c r="I211" s="37">
        <v>8.9833333333333307</v>
      </c>
      <c r="J211" s="37">
        <v>9.3666666666666636</v>
      </c>
      <c r="K211" s="28">
        <v>8.6</v>
      </c>
      <c r="L211" s="28">
        <v>7.95</v>
      </c>
      <c r="M211" s="28">
        <v>1120.13231</v>
      </c>
      <c r="N211" s="1"/>
      <c r="O211" s="1"/>
    </row>
    <row r="212" spans="1:15" ht="12.75" customHeight="1">
      <c r="A212" s="53">
        <v>203</v>
      </c>
      <c r="B212" s="28" t="s">
        <v>211</v>
      </c>
      <c r="C212" s="28">
        <v>980.4</v>
      </c>
      <c r="D212" s="37">
        <v>969.13333333333333</v>
      </c>
      <c r="E212" s="37">
        <v>956.26666666666665</v>
      </c>
      <c r="F212" s="37">
        <v>932.13333333333333</v>
      </c>
      <c r="G212" s="37">
        <v>919.26666666666665</v>
      </c>
      <c r="H212" s="37">
        <v>993.26666666666665</v>
      </c>
      <c r="I212" s="37">
        <v>1006.1333333333332</v>
      </c>
      <c r="J212" s="37">
        <v>1030.2666666666667</v>
      </c>
      <c r="K212" s="28">
        <v>982</v>
      </c>
      <c r="L212" s="28">
        <v>945</v>
      </c>
      <c r="M212" s="28">
        <v>6.2150400000000001</v>
      </c>
      <c r="N212" s="1"/>
      <c r="O212" s="1"/>
    </row>
    <row r="213" spans="1:15" ht="12.75" customHeight="1">
      <c r="A213" s="53">
        <v>204</v>
      </c>
      <c r="B213" s="28" t="s">
        <v>280</v>
      </c>
      <c r="C213" s="28">
        <v>1458.05</v>
      </c>
      <c r="D213" s="37">
        <v>1447.6166666666668</v>
      </c>
      <c r="E213" s="37">
        <v>1430.7833333333335</v>
      </c>
      <c r="F213" s="37">
        <v>1403.5166666666667</v>
      </c>
      <c r="G213" s="37">
        <v>1386.6833333333334</v>
      </c>
      <c r="H213" s="37">
        <v>1474.8833333333337</v>
      </c>
      <c r="I213" s="37">
        <v>1491.7166666666667</v>
      </c>
      <c r="J213" s="37">
        <v>1518.9833333333338</v>
      </c>
      <c r="K213" s="28">
        <v>1464.45</v>
      </c>
      <c r="L213" s="28">
        <v>1420.35</v>
      </c>
      <c r="M213" s="28">
        <v>0.81811</v>
      </c>
      <c r="N213" s="1"/>
      <c r="O213" s="1"/>
    </row>
    <row r="214" spans="1:15" ht="12.75" customHeight="1">
      <c r="A214" s="53">
        <v>205</v>
      </c>
      <c r="B214" s="28" t="s">
        <v>212</v>
      </c>
      <c r="C214" s="37">
        <v>425.15</v>
      </c>
      <c r="D214" s="37">
        <v>422.84999999999997</v>
      </c>
      <c r="E214" s="37">
        <v>418.94999999999993</v>
      </c>
      <c r="F214" s="37">
        <v>412.74999999999994</v>
      </c>
      <c r="G214" s="37">
        <v>408.84999999999991</v>
      </c>
      <c r="H214" s="37">
        <v>429.04999999999995</v>
      </c>
      <c r="I214" s="37">
        <v>432.94999999999993</v>
      </c>
      <c r="J214" s="37">
        <v>439.15</v>
      </c>
      <c r="K214" s="37">
        <v>426.75</v>
      </c>
      <c r="L214" s="37">
        <v>416.65</v>
      </c>
      <c r="M214" s="37">
        <v>60.939019999999999</v>
      </c>
      <c r="N214" s="1"/>
      <c r="O214" s="1"/>
    </row>
    <row r="215" spans="1:15" ht="12.75" customHeight="1">
      <c r="A215" s="53">
        <v>206</v>
      </c>
      <c r="B215" s="28" t="s">
        <v>281</v>
      </c>
      <c r="C215" s="37">
        <v>12.6</v>
      </c>
      <c r="D215" s="37">
        <v>12.533333333333333</v>
      </c>
      <c r="E215" s="37">
        <v>12.416666666666666</v>
      </c>
      <c r="F215" s="37">
        <v>12.233333333333333</v>
      </c>
      <c r="G215" s="37">
        <v>12.116666666666665</v>
      </c>
      <c r="H215" s="37">
        <v>12.716666666666667</v>
      </c>
      <c r="I215" s="37">
        <v>12.833333333333334</v>
      </c>
      <c r="J215" s="37">
        <v>13.016666666666667</v>
      </c>
      <c r="K215" s="37">
        <v>12.65</v>
      </c>
      <c r="L215" s="37">
        <v>12.35</v>
      </c>
      <c r="M215" s="37">
        <v>392.74439999999998</v>
      </c>
      <c r="N215" s="1"/>
      <c r="O215" s="1"/>
    </row>
    <row r="216" spans="1:15" ht="12.75" customHeight="1">
      <c r="A216" s="53">
        <v>207</v>
      </c>
      <c r="B216" s="28" t="s">
        <v>213</v>
      </c>
      <c r="C216" s="37">
        <v>221.55</v>
      </c>
      <c r="D216" s="37">
        <v>218.41666666666666</v>
      </c>
      <c r="E216" s="37">
        <v>214.23333333333332</v>
      </c>
      <c r="F216" s="37">
        <v>206.91666666666666</v>
      </c>
      <c r="G216" s="37">
        <v>202.73333333333332</v>
      </c>
      <c r="H216" s="37">
        <v>225.73333333333332</v>
      </c>
      <c r="I216" s="37">
        <v>229.91666666666666</v>
      </c>
      <c r="J216" s="37">
        <v>237.23333333333332</v>
      </c>
      <c r="K216" s="37">
        <v>222.6</v>
      </c>
      <c r="L216" s="37">
        <v>211.1</v>
      </c>
      <c r="M216" s="37">
        <v>96.022800000000004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282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283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284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214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215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216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217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218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219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220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221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222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223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224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225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226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227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228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03"/>
      <c r="B1" s="504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15" t="s">
        <v>285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44734</v>
      </c>
      <c r="L6" s="1"/>
      <c r="M6" s="1"/>
      <c r="N6" s="1"/>
      <c r="O6" s="1"/>
    </row>
    <row r="7" spans="1:15" ht="12.75" customHeight="1">
      <c r="B7" s="1"/>
      <c r="C7" s="1" t="s">
        <v>286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96" t="s">
        <v>16</v>
      </c>
      <c r="B9" s="498" t="s">
        <v>18</v>
      </c>
      <c r="C9" s="502" t="s">
        <v>20</v>
      </c>
      <c r="D9" s="502" t="s">
        <v>21</v>
      </c>
      <c r="E9" s="493" t="s">
        <v>22</v>
      </c>
      <c r="F9" s="494"/>
      <c r="G9" s="495"/>
      <c r="H9" s="493" t="s">
        <v>23</v>
      </c>
      <c r="I9" s="494"/>
      <c r="J9" s="495"/>
      <c r="K9" s="23"/>
      <c r="L9" s="24"/>
      <c r="M9" s="50"/>
      <c r="N9" s="1"/>
      <c r="O9" s="1"/>
    </row>
    <row r="10" spans="1:15" ht="42.75" customHeight="1">
      <c r="A10" s="500"/>
      <c r="B10" s="501"/>
      <c r="C10" s="501"/>
      <c r="D10" s="501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229</v>
      </c>
      <c r="N10" s="1"/>
      <c r="O10" s="1"/>
    </row>
    <row r="11" spans="1:15" ht="12" customHeight="1">
      <c r="A11" s="30">
        <v>1</v>
      </c>
      <c r="B11" s="310" t="s">
        <v>287</v>
      </c>
      <c r="C11" s="301">
        <v>19987.400000000001</v>
      </c>
      <c r="D11" s="302">
        <v>19934.366666666669</v>
      </c>
      <c r="E11" s="302">
        <v>19827.733333333337</v>
      </c>
      <c r="F11" s="302">
        <v>19668.066666666669</v>
      </c>
      <c r="G11" s="302">
        <v>19561.433333333338</v>
      </c>
      <c r="H11" s="302">
        <v>20094.033333333336</v>
      </c>
      <c r="I11" s="302">
        <v>20200.666666666668</v>
      </c>
      <c r="J11" s="302">
        <v>20360.333333333336</v>
      </c>
      <c r="K11" s="301">
        <v>20041</v>
      </c>
      <c r="L11" s="301">
        <v>19774.7</v>
      </c>
      <c r="M11" s="301">
        <v>0.33745000000000003</v>
      </c>
      <c r="N11" s="1"/>
      <c r="O11" s="1"/>
    </row>
    <row r="12" spans="1:15" ht="12" customHeight="1">
      <c r="A12" s="30">
        <v>2</v>
      </c>
      <c r="B12" s="311" t="s">
        <v>292</v>
      </c>
      <c r="C12" s="301">
        <v>392.45</v>
      </c>
      <c r="D12" s="302">
        <v>391.36666666666662</v>
      </c>
      <c r="E12" s="302">
        <v>385.18333333333322</v>
      </c>
      <c r="F12" s="302">
        <v>377.91666666666663</v>
      </c>
      <c r="G12" s="302">
        <v>371.73333333333323</v>
      </c>
      <c r="H12" s="302">
        <v>398.63333333333321</v>
      </c>
      <c r="I12" s="302">
        <v>404.81666666666661</v>
      </c>
      <c r="J12" s="302">
        <v>412.0833333333332</v>
      </c>
      <c r="K12" s="301">
        <v>397.55</v>
      </c>
      <c r="L12" s="301">
        <v>384.1</v>
      </c>
      <c r="M12" s="301">
        <v>0.49386000000000002</v>
      </c>
      <c r="N12" s="1"/>
      <c r="O12" s="1"/>
    </row>
    <row r="13" spans="1:15" ht="12" customHeight="1">
      <c r="A13" s="30">
        <v>3</v>
      </c>
      <c r="B13" s="311" t="s">
        <v>39</v>
      </c>
      <c r="C13" s="301">
        <v>701.25</v>
      </c>
      <c r="D13" s="302">
        <v>700.36666666666667</v>
      </c>
      <c r="E13" s="302">
        <v>691.0333333333333</v>
      </c>
      <c r="F13" s="302">
        <v>680.81666666666661</v>
      </c>
      <c r="G13" s="302">
        <v>671.48333333333323</v>
      </c>
      <c r="H13" s="302">
        <v>710.58333333333337</v>
      </c>
      <c r="I13" s="302">
        <v>719.91666666666663</v>
      </c>
      <c r="J13" s="302">
        <v>730.13333333333344</v>
      </c>
      <c r="K13" s="301">
        <v>709.7</v>
      </c>
      <c r="L13" s="301">
        <v>690.15</v>
      </c>
      <c r="M13" s="301">
        <v>4.9416599999999997</v>
      </c>
      <c r="N13" s="1"/>
      <c r="O13" s="1"/>
    </row>
    <row r="14" spans="1:15" ht="12" customHeight="1">
      <c r="A14" s="30">
        <v>4</v>
      </c>
      <c r="B14" s="311" t="s">
        <v>293</v>
      </c>
      <c r="C14" s="301">
        <v>1988.15</v>
      </c>
      <c r="D14" s="302">
        <v>1972.3833333333334</v>
      </c>
      <c r="E14" s="302">
        <v>1935.8166666666668</v>
      </c>
      <c r="F14" s="302">
        <v>1883.4833333333333</v>
      </c>
      <c r="G14" s="302">
        <v>1846.9166666666667</v>
      </c>
      <c r="H14" s="302">
        <v>2024.7166666666669</v>
      </c>
      <c r="I14" s="302">
        <v>2061.2833333333338</v>
      </c>
      <c r="J14" s="302">
        <v>2113.6166666666668</v>
      </c>
      <c r="K14" s="301">
        <v>2008.95</v>
      </c>
      <c r="L14" s="301">
        <v>1920.05</v>
      </c>
      <c r="M14" s="301">
        <v>0.42358000000000001</v>
      </c>
      <c r="N14" s="1"/>
      <c r="O14" s="1"/>
    </row>
    <row r="15" spans="1:15" ht="12" customHeight="1">
      <c r="A15" s="30">
        <v>5</v>
      </c>
      <c r="B15" s="311" t="s">
        <v>288</v>
      </c>
      <c r="C15" s="301">
        <v>2227.85</v>
      </c>
      <c r="D15" s="302">
        <v>2223.4333333333334</v>
      </c>
      <c r="E15" s="302">
        <v>2182.4666666666667</v>
      </c>
      <c r="F15" s="302">
        <v>2137.0833333333335</v>
      </c>
      <c r="G15" s="302">
        <v>2096.1166666666668</v>
      </c>
      <c r="H15" s="302">
        <v>2268.8166666666666</v>
      </c>
      <c r="I15" s="302">
        <v>2309.7833333333338</v>
      </c>
      <c r="J15" s="302">
        <v>2355.1666666666665</v>
      </c>
      <c r="K15" s="301">
        <v>2264.4</v>
      </c>
      <c r="L15" s="301">
        <v>2178.0500000000002</v>
      </c>
      <c r="M15" s="301">
        <v>1.6068</v>
      </c>
      <c r="N15" s="1"/>
      <c r="O15" s="1"/>
    </row>
    <row r="16" spans="1:15" ht="12" customHeight="1">
      <c r="A16" s="30">
        <v>6</v>
      </c>
      <c r="B16" s="311" t="s">
        <v>237</v>
      </c>
      <c r="C16" s="301">
        <v>18123.2</v>
      </c>
      <c r="D16" s="302">
        <v>18048.866666666665</v>
      </c>
      <c r="E16" s="302">
        <v>17902.73333333333</v>
      </c>
      <c r="F16" s="302">
        <v>17682.266666666666</v>
      </c>
      <c r="G16" s="302">
        <v>17536.133333333331</v>
      </c>
      <c r="H16" s="302">
        <v>18269.333333333328</v>
      </c>
      <c r="I16" s="302">
        <v>18415.466666666667</v>
      </c>
      <c r="J16" s="302">
        <v>18635.933333333327</v>
      </c>
      <c r="K16" s="301">
        <v>18195</v>
      </c>
      <c r="L16" s="301">
        <v>17828.400000000001</v>
      </c>
      <c r="M16" s="301">
        <v>0.11287999999999999</v>
      </c>
      <c r="N16" s="1"/>
      <c r="O16" s="1"/>
    </row>
    <row r="17" spans="1:15" ht="12" customHeight="1">
      <c r="A17" s="30">
        <v>7</v>
      </c>
      <c r="B17" s="311" t="s">
        <v>241</v>
      </c>
      <c r="C17" s="301">
        <v>90.4</v>
      </c>
      <c r="D17" s="302">
        <v>89.733333333333348</v>
      </c>
      <c r="E17" s="302">
        <v>88.766666666666694</v>
      </c>
      <c r="F17" s="302">
        <v>87.13333333333334</v>
      </c>
      <c r="G17" s="302">
        <v>86.166666666666686</v>
      </c>
      <c r="H17" s="302">
        <v>91.366666666666703</v>
      </c>
      <c r="I17" s="302">
        <v>92.333333333333343</v>
      </c>
      <c r="J17" s="302">
        <v>93.966666666666711</v>
      </c>
      <c r="K17" s="301">
        <v>90.7</v>
      </c>
      <c r="L17" s="301">
        <v>88.1</v>
      </c>
      <c r="M17" s="301">
        <v>25.739509999999999</v>
      </c>
      <c r="N17" s="1"/>
      <c r="O17" s="1"/>
    </row>
    <row r="18" spans="1:15" ht="12" customHeight="1">
      <c r="A18" s="30">
        <v>8</v>
      </c>
      <c r="B18" s="311" t="s">
        <v>41</v>
      </c>
      <c r="C18" s="301">
        <v>234.6</v>
      </c>
      <c r="D18" s="302">
        <v>232.64999999999998</v>
      </c>
      <c r="E18" s="302">
        <v>229.84999999999997</v>
      </c>
      <c r="F18" s="302">
        <v>225.1</v>
      </c>
      <c r="G18" s="302">
        <v>222.29999999999998</v>
      </c>
      <c r="H18" s="302">
        <v>237.39999999999995</v>
      </c>
      <c r="I18" s="302">
        <v>240.19999999999996</v>
      </c>
      <c r="J18" s="302">
        <v>244.94999999999993</v>
      </c>
      <c r="K18" s="301">
        <v>235.45</v>
      </c>
      <c r="L18" s="301">
        <v>227.9</v>
      </c>
      <c r="M18" s="301">
        <v>11.021979999999999</v>
      </c>
      <c r="N18" s="1"/>
      <c r="O18" s="1"/>
    </row>
    <row r="19" spans="1:15" ht="12" customHeight="1">
      <c r="A19" s="30">
        <v>9</v>
      </c>
      <c r="B19" s="311" t="s">
        <v>43</v>
      </c>
      <c r="C19" s="301">
        <v>2086.25</v>
      </c>
      <c r="D19" s="302">
        <v>2078.1166666666668</v>
      </c>
      <c r="E19" s="302">
        <v>2066.1833333333334</v>
      </c>
      <c r="F19" s="302">
        <v>2046.1166666666668</v>
      </c>
      <c r="G19" s="302">
        <v>2034.1833333333334</v>
      </c>
      <c r="H19" s="302">
        <v>2098.1833333333334</v>
      </c>
      <c r="I19" s="302">
        <v>2110.1166666666668</v>
      </c>
      <c r="J19" s="302">
        <v>2130.1833333333334</v>
      </c>
      <c r="K19" s="301">
        <v>2090.0500000000002</v>
      </c>
      <c r="L19" s="301">
        <v>2058.0500000000002</v>
      </c>
      <c r="M19" s="301">
        <v>2.9080699999999999</v>
      </c>
      <c r="N19" s="1"/>
      <c r="O19" s="1"/>
    </row>
    <row r="20" spans="1:15" ht="12" customHeight="1">
      <c r="A20" s="30">
        <v>10</v>
      </c>
      <c r="B20" s="311" t="s">
        <v>45</v>
      </c>
      <c r="C20" s="301">
        <v>2161.8000000000002</v>
      </c>
      <c r="D20" s="302">
        <v>2143.4833333333336</v>
      </c>
      <c r="E20" s="302">
        <v>2109.9666666666672</v>
      </c>
      <c r="F20" s="302">
        <v>2058.1333333333337</v>
      </c>
      <c r="G20" s="302">
        <v>2024.6166666666672</v>
      </c>
      <c r="H20" s="302">
        <v>2195.3166666666671</v>
      </c>
      <c r="I20" s="302">
        <v>2228.8333333333335</v>
      </c>
      <c r="J20" s="302">
        <v>2280.666666666667</v>
      </c>
      <c r="K20" s="301">
        <v>2177</v>
      </c>
      <c r="L20" s="301">
        <v>2091.65</v>
      </c>
      <c r="M20" s="301">
        <v>13.315</v>
      </c>
      <c r="N20" s="1"/>
      <c r="O20" s="1"/>
    </row>
    <row r="21" spans="1:15" ht="12" customHeight="1">
      <c r="A21" s="30">
        <v>11</v>
      </c>
      <c r="B21" s="311" t="s">
        <v>238</v>
      </c>
      <c r="C21" s="301">
        <v>1809.1</v>
      </c>
      <c r="D21" s="302">
        <v>1788.3666666666668</v>
      </c>
      <c r="E21" s="302">
        <v>1742.7333333333336</v>
      </c>
      <c r="F21" s="302">
        <v>1676.3666666666668</v>
      </c>
      <c r="G21" s="302">
        <v>1630.7333333333336</v>
      </c>
      <c r="H21" s="302">
        <v>1854.7333333333336</v>
      </c>
      <c r="I21" s="302">
        <v>1900.3666666666668</v>
      </c>
      <c r="J21" s="302">
        <v>1966.7333333333336</v>
      </c>
      <c r="K21" s="301">
        <v>1834</v>
      </c>
      <c r="L21" s="301">
        <v>1722</v>
      </c>
      <c r="M21" s="301">
        <v>12.80817</v>
      </c>
      <c r="N21" s="1"/>
      <c r="O21" s="1"/>
    </row>
    <row r="22" spans="1:15" ht="12" customHeight="1">
      <c r="A22" s="30">
        <v>12</v>
      </c>
      <c r="B22" s="311" t="s">
        <v>46</v>
      </c>
      <c r="C22" s="301">
        <v>689.1</v>
      </c>
      <c r="D22" s="302">
        <v>682.58333333333337</v>
      </c>
      <c r="E22" s="302">
        <v>673.61666666666679</v>
      </c>
      <c r="F22" s="302">
        <v>658.13333333333344</v>
      </c>
      <c r="G22" s="302">
        <v>649.16666666666686</v>
      </c>
      <c r="H22" s="302">
        <v>698.06666666666672</v>
      </c>
      <c r="I22" s="302">
        <v>707.03333333333319</v>
      </c>
      <c r="J22" s="302">
        <v>722.51666666666665</v>
      </c>
      <c r="K22" s="301">
        <v>691.55</v>
      </c>
      <c r="L22" s="301">
        <v>667.1</v>
      </c>
      <c r="M22" s="301">
        <v>33.131160000000001</v>
      </c>
      <c r="N22" s="1"/>
      <c r="O22" s="1"/>
    </row>
    <row r="23" spans="1:15" ht="12.75" customHeight="1">
      <c r="A23" s="30">
        <v>13</v>
      </c>
      <c r="B23" s="311" t="s">
        <v>240</v>
      </c>
      <c r="C23" s="301">
        <v>2215.0500000000002</v>
      </c>
      <c r="D23" s="302">
        <v>2178.4333333333334</v>
      </c>
      <c r="E23" s="302">
        <v>2096.8666666666668</v>
      </c>
      <c r="F23" s="302">
        <v>1978.6833333333334</v>
      </c>
      <c r="G23" s="302">
        <v>1897.1166666666668</v>
      </c>
      <c r="H23" s="302">
        <v>2296.6166666666668</v>
      </c>
      <c r="I23" s="302">
        <v>2378.1833333333334</v>
      </c>
      <c r="J23" s="302">
        <v>2496.3666666666668</v>
      </c>
      <c r="K23" s="301">
        <v>2260</v>
      </c>
      <c r="L23" s="301">
        <v>2060.25</v>
      </c>
      <c r="M23" s="301">
        <v>2.86782</v>
      </c>
      <c r="N23" s="1"/>
      <c r="O23" s="1"/>
    </row>
    <row r="24" spans="1:15" ht="12.75" customHeight="1">
      <c r="A24" s="30">
        <v>14</v>
      </c>
      <c r="B24" s="311" t="s">
        <v>294</v>
      </c>
      <c r="C24" s="301">
        <v>273.2</v>
      </c>
      <c r="D24" s="302">
        <v>271.3</v>
      </c>
      <c r="E24" s="302">
        <v>266</v>
      </c>
      <c r="F24" s="302">
        <v>258.8</v>
      </c>
      <c r="G24" s="302">
        <v>253.5</v>
      </c>
      <c r="H24" s="302">
        <v>278.5</v>
      </c>
      <c r="I24" s="302">
        <v>283.80000000000007</v>
      </c>
      <c r="J24" s="302">
        <v>291</v>
      </c>
      <c r="K24" s="301">
        <v>276.60000000000002</v>
      </c>
      <c r="L24" s="301">
        <v>264.10000000000002</v>
      </c>
      <c r="M24" s="301">
        <v>0.60148000000000001</v>
      </c>
      <c r="N24" s="1"/>
      <c r="O24" s="1"/>
    </row>
    <row r="25" spans="1:15" ht="12.75" customHeight="1">
      <c r="A25" s="30">
        <v>15</v>
      </c>
      <c r="B25" s="311" t="s">
        <v>295</v>
      </c>
      <c r="C25" s="301">
        <v>205.7</v>
      </c>
      <c r="D25" s="302">
        <v>203.88333333333333</v>
      </c>
      <c r="E25" s="302">
        <v>200.06666666666666</v>
      </c>
      <c r="F25" s="302">
        <v>194.43333333333334</v>
      </c>
      <c r="G25" s="302">
        <v>190.61666666666667</v>
      </c>
      <c r="H25" s="302">
        <v>209.51666666666665</v>
      </c>
      <c r="I25" s="302">
        <v>213.33333333333331</v>
      </c>
      <c r="J25" s="302">
        <v>218.96666666666664</v>
      </c>
      <c r="K25" s="301">
        <v>207.7</v>
      </c>
      <c r="L25" s="301">
        <v>198.25</v>
      </c>
      <c r="M25" s="301">
        <v>4.1468299999999996</v>
      </c>
      <c r="N25" s="1"/>
      <c r="O25" s="1"/>
    </row>
    <row r="26" spans="1:15" ht="12.75" customHeight="1">
      <c r="A26" s="30">
        <v>16</v>
      </c>
      <c r="B26" s="311" t="s">
        <v>296</v>
      </c>
      <c r="C26" s="301">
        <v>956</v>
      </c>
      <c r="D26" s="302">
        <v>952.44999999999993</v>
      </c>
      <c r="E26" s="302">
        <v>930.89999999999986</v>
      </c>
      <c r="F26" s="302">
        <v>905.8</v>
      </c>
      <c r="G26" s="302">
        <v>884.24999999999989</v>
      </c>
      <c r="H26" s="302">
        <v>977.54999999999984</v>
      </c>
      <c r="I26" s="302">
        <v>999.0999999999998</v>
      </c>
      <c r="J26" s="302">
        <v>1024.1999999999998</v>
      </c>
      <c r="K26" s="301">
        <v>974</v>
      </c>
      <c r="L26" s="301">
        <v>927.35</v>
      </c>
      <c r="M26" s="301">
        <v>3.8434200000000001</v>
      </c>
      <c r="N26" s="1"/>
      <c r="O26" s="1"/>
    </row>
    <row r="27" spans="1:15" ht="12.75" customHeight="1">
      <c r="A27" s="30">
        <v>17</v>
      </c>
      <c r="B27" s="311" t="s">
        <v>290</v>
      </c>
      <c r="C27" s="301">
        <v>2140.25</v>
      </c>
      <c r="D27" s="302">
        <v>2128.8333333333335</v>
      </c>
      <c r="E27" s="302">
        <v>2106.416666666667</v>
      </c>
      <c r="F27" s="302">
        <v>2072.5833333333335</v>
      </c>
      <c r="G27" s="302">
        <v>2050.166666666667</v>
      </c>
      <c r="H27" s="302">
        <v>2162.666666666667</v>
      </c>
      <c r="I27" s="302">
        <v>2185.0833333333339</v>
      </c>
      <c r="J27" s="302">
        <v>2218.916666666667</v>
      </c>
      <c r="K27" s="301">
        <v>2151.25</v>
      </c>
      <c r="L27" s="301">
        <v>2095</v>
      </c>
      <c r="M27" s="301">
        <v>0.15792</v>
      </c>
      <c r="N27" s="1"/>
      <c r="O27" s="1"/>
    </row>
    <row r="28" spans="1:15" ht="12.75" customHeight="1">
      <c r="A28" s="30">
        <v>18</v>
      </c>
      <c r="B28" s="311" t="s">
        <v>242</v>
      </c>
      <c r="C28" s="301">
        <v>1840.8</v>
      </c>
      <c r="D28" s="302">
        <v>1845.5833333333333</v>
      </c>
      <c r="E28" s="302">
        <v>1801.1666666666665</v>
      </c>
      <c r="F28" s="302">
        <v>1761.5333333333333</v>
      </c>
      <c r="G28" s="302">
        <v>1717.1166666666666</v>
      </c>
      <c r="H28" s="302">
        <v>1885.2166666666665</v>
      </c>
      <c r="I28" s="302">
        <v>1929.633333333333</v>
      </c>
      <c r="J28" s="302">
        <v>1969.2666666666664</v>
      </c>
      <c r="K28" s="301">
        <v>1890</v>
      </c>
      <c r="L28" s="301">
        <v>1805.95</v>
      </c>
      <c r="M28" s="301">
        <v>2.6922299999999999</v>
      </c>
      <c r="N28" s="1"/>
      <c r="O28" s="1"/>
    </row>
    <row r="29" spans="1:15" ht="12.75" customHeight="1">
      <c r="A29" s="30">
        <v>19</v>
      </c>
      <c r="B29" s="311" t="s">
        <v>297</v>
      </c>
      <c r="C29" s="301">
        <v>60.8</v>
      </c>
      <c r="D29" s="302">
        <v>60.050000000000004</v>
      </c>
      <c r="E29" s="302">
        <v>59.100000000000009</v>
      </c>
      <c r="F29" s="302">
        <v>57.400000000000006</v>
      </c>
      <c r="G29" s="302">
        <v>56.45000000000001</v>
      </c>
      <c r="H29" s="302">
        <v>61.750000000000007</v>
      </c>
      <c r="I29" s="302">
        <v>62.70000000000001</v>
      </c>
      <c r="J29" s="302">
        <v>64.400000000000006</v>
      </c>
      <c r="K29" s="301">
        <v>61</v>
      </c>
      <c r="L29" s="301">
        <v>58.35</v>
      </c>
      <c r="M29" s="301">
        <v>1.1598299999999999</v>
      </c>
      <c r="N29" s="1"/>
      <c r="O29" s="1"/>
    </row>
    <row r="30" spans="1:15" ht="12.75" customHeight="1">
      <c r="A30" s="30">
        <v>20</v>
      </c>
      <c r="B30" s="311" t="s">
        <v>48</v>
      </c>
      <c r="C30" s="301">
        <v>3075.7</v>
      </c>
      <c r="D30" s="302">
        <v>3101.2833333333333</v>
      </c>
      <c r="E30" s="302">
        <v>3042.5666666666666</v>
      </c>
      <c r="F30" s="302">
        <v>3009.4333333333334</v>
      </c>
      <c r="G30" s="302">
        <v>2950.7166666666667</v>
      </c>
      <c r="H30" s="302">
        <v>3134.4166666666665</v>
      </c>
      <c r="I30" s="302">
        <v>3193.1333333333328</v>
      </c>
      <c r="J30" s="302">
        <v>3226.2666666666664</v>
      </c>
      <c r="K30" s="301">
        <v>3160</v>
      </c>
      <c r="L30" s="301">
        <v>3068.15</v>
      </c>
      <c r="M30" s="301">
        <v>0.81557000000000002</v>
      </c>
      <c r="N30" s="1"/>
      <c r="O30" s="1"/>
    </row>
    <row r="31" spans="1:15" ht="12.75" customHeight="1">
      <c r="A31" s="30">
        <v>21</v>
      </c>
      <c r="B31" s="311" t="s">
        <v>298</v>
      </c>
      <c r="C31" s="301">
        <v>2622.35</v>
      </c>
      <c r="D31" s="302">
        <v>2626.15</v>
      </c>
      <c r="E31" s="302">
        <v>2590.75</v>
      </c>
      <c r="F31" s="302">
        <v>2559.15</v>
      </c>
      <c r="G31" s="302">
        <v>2523.75</v>
      </c>
      <c r="H31" s="302">
        <v>2657.75</v>
      </c>
      <c r="I31" s="302">
        <v>2693.1500000000005</v>
      </c>
      <c r="J31" s="302">
        <v>2724.75</v>
      </c>
      <c r="K31" s="301">
        <v>2661.55</v>
      </c>
      <c r="L31" s="301">
        <v>2594.5500000000002</v>
      </c>
      <c r="M31" s="301">
        <v>0.23709</v>
      </c>
      <c r="N31" s="1"/>
      <c r="O31" s="1"/>
    </row>
    <row r="32" spans="1:15" ht="12.75" customHeight="1">
      <c r="A32" s="30">
        <v>22</v>
      </c>
      <c r="B32" s="311" t="s">
        <v>299</v>
      </c>
      <c r="C32" s="301">
        <v>20.2</v>
      </c>
      <c r="D32" s="302">
        <v>19.816666666666666</v>
      </c>
      <c r="E32" s="302">
        <v>19.233333333333334</v>
      </c>
      <c r="F32" s="302">
        <v>18.266666666666669</v>
      </c>
      <c r="G32" s="302">
        <v>17.683333333333337</v>
      </c>
      <c r="H32" s="302">
        <v>20.783333333333331</v>
      </c>
      <c r="I32" s="302">
        <v>21.366666666666667</v>
      </c>
      <c r="J32" s="302">
        <v>22.333333333333329</v>
      </c>
      <c r="K32" s="301">
        <v>20.399999999999999</v>
      </c>
      <c r="L32" s="301">
        <v>18.850000000000001</v>
      </c>
      <c r="M32" s="301">
        <v>24.919889999999999</v>
      </c>
      <c r="N32" s="1"/>
      <c r="O32" s="1"/>
    </row>
    <row r="33" spans="1:15" ht="12.75" customHeight="1">
      <c r="A33" s="30">
        <v>23</v>
      </c>
      <c r="B33" s="311" t="s">
        <v>50</v>
      </c>
      <c r="C33" s="301">
        <v>464.5</v>
      </c>
      <c r="D33" s="302">
        <v>458.4666666666667</v>
      </c>
      <c r="E33" s="302">
        <v>451.03333333333342</v>
      </c>
      <c r="F33" s="302">
        <v>437.56666666666672</v>
      </c>
      <c r="G33" s="302">
        <v>430.13333333333344</v>
      </c>
      <c r="H33" s="302">
        <v>471.93333333333339</v>
      </c>
      <c r="I33" s="302">
        <v>479.36666666666667</v>
      </c>
      <c r="J33" s="302">
        <v>492.83333333333337</v>
      </c>
      <c r="K33" s="301">
        <v>465.9</v>
      </c>
      <c r="L33" s="301">
        <v>445</v>
      </c>
      <c r="M33" s="301">
        <v>4.1088399999999998</v>
      </c>
      <c r="N33" s="1"/>
      <c r="O33" s="1"/>
    </row>
    <row r="34" spans="1:15" ht="12.75" customHeight="1">
      <c r="A34" s="30">
        <v>24</v>
      </c>
      <c r="B34" s="311" t="s">
        <v>300</v>
      </c>
      <c r="C34" s="301">
        <v>2094.85</v>
      </c>
      <c r="D34" s="302">
        <v>2104.1333333333332</v>
      </c>
      <c r="E34" s="302">
        <v>2065.9166666666665</v>
      </c>
      <c r="F34" s="302">
        <v>2036.9833333333331</v>
      </c>
      <c r="G34" s="302">
        <v>1998.7666666666664</v>
      </c>
      <c r="H34" s="302">
        <v>2133.0666666666666</v>
      </c>
      <c r="I34" s="302">
        <v>2171.2833333333338</v>
      </c>
      <c r="J34" s="302">
        <v>2200.2166666666667</v>
      </c>
      <c r="K34" s="301">
        <v>2142.35</v>
      </c>
      <c r="L34" s="301">
        <v>2075.1999999999998</v>
      </c>
      <c r="M34" s="301">
        <v>1.2486299999999999</v>
      </c>
      <c r="N34" s="1"/>
      <c r="O34" s="1"/>
    </row>
    <row r="35" spans="1:15" ht="12.75" customHeight="1">
      <c r="A35" s="30">
        <v>25</v>
      </c>
      <c r="B35" s="311" t="s">
        <v>51</v>
      </c>
      <c r="C35" s="301">
        <v>358.9</v>
      </c>
      <c r="D35" s="302">
        <v>359.31666666666661</v>
      </c>
      <c r="E35" s="302">
        <v>357.68333333333322</v>
      </c>
      <c r="F35" s="302">
        <v>356.46666666666664</v>
      </c>
      <c r="G35" s="302">
        <v>354.83333333333326</v>
      </c>
      <c r="H35" s="302">
        <v>360.53333333333319</v>
      </c>
      <c r="I35" s="302">
        <v>362.16666666666663</v>
      </c>
      <c r="J35" s="302">
        <v>363.38333333333316</v>
      </c>
      <c r="K35" s="301">
        <v>360.95</v>
      </c>
      <c r="L35" s="301">
        <v>358.1</v>
      </c>
      <c r="M35" s="301">
        <v>36.937269999999998</v>
      </c>
      <c r="N35" s="1"/>
      <c r="O35" s="1"/>
    </row>
    <row r="36" spans="1:15" ht="12.75" customHeight="1">
      <c r="A36" s="30">
        <v>26</v>
      </c>
      <c r="B36" s="311" t="s">
        <v>847</v>
      </c>
      <c r="C36" s="301">
        <v>1164.25</v>
      </c>
      <c r="D36" s="302">
        <v>1150.5666666666666</v>
      </c>
      <c r="E36" s="302">
        <v>1116.6833333333332</v>
      </c>
      <c r="F36" s="302">
        <v>1069.1166666666666</v>
      </c>
      <c r="G36" s="302">
        <v>1035.2333333333331</v>
      </c>
      <c r="H36" s="302">
        <v>1198.1333333333332</v>
      </c>
      <c r="I36" s="302">
        <v>1232.0166666666664</v>
      </c>
      <c r="J36" s="302">
        <v>1279.5833333333333</v>
      </c>
      <c r="K36" s="301">
        <v>1184.45</v>
      </c>
      <c r="L36" s="301">
        <v>1103</v>
      </c>
      <c r="M36" s="301">
        <v>10.491680000000001</v>
      </c>
      <c r="N36" s="1"/>
      <c r="O36" s="1"/>
    </row>
    <row r="37" spans="1:15" ht="12.75" customHeight="1">
      <c r="A37" s="30">
        <v>27</v>
      </c>
      <c r="B37" s="311" t="s">
        <v>809</v>
      </c>
      <c r="C37" s="301">
        <v>610.6</v>
      </c>
      <c r="D37" s="302">
        <v>598.9</v>
      </c>
      <c r="E37" s="302">
        <v>579.79999999999995</v>
      </c>
      <c r="F37" s="302">
        <v>549</v>
      </c>
      <c r="G37" s="302">
        <v>529.9</v>
      </c>
      <c r="H37" s="302">
        <v>629.69999999999993</v>
      </c>
      <c r="I37" s="302">
        <v>648.80000000000007</v>
      </c>
      <c r="J37" s="302">
        <v>679.59999999999991</v>
      </c>
      <c r="K37" s="301">
        <v>618</v>
      </c>
      <c r="L37" s="301">
        <v>568.1</v>
      </c>
      <c r="M37" s="301">
        <v>1.31749</v>
      </c>
      <c r="N37" s="1"/>
      <c r="O37" s="1"/>
    </row>
    <row r="38" spans="1:15" ht="12.75" customHeight="1">
      <c r="A38" s="30">
        <v>28</v>
      </c>
      <c r="B38" s="311" t="s">
        <v>291</v>
      </c>
      <c r="C38" s="301">
        <v>866.2</v>
      </c>
      <c r="D38" s="302">
        <v>869.01666666666677</v>
      </c>
      <c r="E38" s="302">
        <v>858.18333333333351</v>
      </c>
      <c r="F38" s="302">
        <v>850.16666666666674</v>
      </c>
      <c r="G38" s="302">
        <v>839.33333333333348</v>
      </c>
      <c r="H38" s="302">
        <v>877.03333333333353</v>
      </c>
      <c r="I38" s="302">
        <v>887.86666666666679</v>
      </c>
      <c r="J38" s="302">
        <v>895.88333333333355</v>
      </c>
      <c r="K38" s="301">
        <v>879.85</v>
      </c>
      <c r="L38" s="301">
        <v>861</v>
      </c>
      <c r="M38" s="301">
        <v>1.7745500000000001</v>
      </c>
      <c r="N38" s="1"/>
      <c r="O38" s="1"/>
    </row>
    <row r="39" spans="1:15" ht="12.75" customHeight="1">
      <c r="A39" s="30">
        <v>29</v>
      </c>
      <c r="B39" s="311" t="s">
        <v>52</v>
      </c>
      <c r="C39" s="301">
        <v>727.55</v>
      </c>
      <c r="D39" s="302">
        <v>722.33333333333337</v>
      </c>
      <c r="E39" s="302">
        <v>711.9666666666667</v>
      </c>
      <c r="F39" s="302">
        <v>696.38333333333333</v>
      </c>
      <c r="G39" s="302">
        <v>686.01666666666665</v>
      </c>
      <c r="H39" s="302">
        <v>737.91666666666674</v>
      </c>
      <c r="I39" s="302">
        <v>748.2833333333333</v>
      </c>
      <c r="J39" s="302">
        <v>763.86666666666679</v>
      </c>
      <c r="K39" s="301">
        <v>732.7</v>
      </c>
      <c r="L39" s="301">
        <v>706.75</v>
      </c>
      <c r="M39" s="301">
        <v>0.75587000000000004</v>
      </c>
      <c r="N39" s="1"/>
      <c r="O39" s="1"/>
    </row>
    <row r="40" spans="1:15" ht="12.75" customHeight="1">
      <c r="A40" s="30">
        <v>30</v>
      </c>
      <c r="B40" s="311" t="s">
        <v>53</v>
      </c>
      <c r="C40" s="301">
        <v>3808.2</v>
      </c>
      <c r="D40" s="302">
        <v>3823.75</v>
      </c>
      <c r="E40" s="302">
        <v>3778.5</v>
      </c>
      <c r="F40" s="302">
        <v>3748.8</v>
      </c>
      <c r="G40" s="302">
        <v>3703.55</v>
      </c>
      <c r="H40" s="302">
        <v>3853.45</v>
      </c>
      <c r="I40" s="302">
        <v>3898.7</v>
      </c>
      <c r="J40" s="302">
        <v>3928.3999999999996</v>
      </c>
      <c r="K40" s="301">
        <v>3869</v>
      </c>
      <c r="L40" s="301">
        <v>3794.05</v>
      </c>
      <c r="M40" s="301">
        <v>5.9602399999999998</v>
      </c>
      <c r="N40" s="1"/>
      <c r="O40" s="1"/>
    </row>
    <row r="41" spans="1:15" ht="12.75" customHeight="1">
      <c r="A41" s="30">
        <v>31</v>
      </c>
      <c r="B41" s="311" t="s">
        <v>54</v>
      </c>
      <c r="C41" s="301">
        <v>179.25</v>
      </c>
      <c r="D41" s="302">
        <v>178.20000000000002</v>
      </c>
      <c r="E41" s="302">
        <v>176.40000000000003</v>
      </c>
      <c r="F41" s="302">
        <v>173.55</v>
      </c>
      <c r="G41" s="302">
        <v>171.75000000000003</v>
      </c>
      <c r="H41" s="302">
        <v>181.05000000000004</v>
      </c>
      <c r="I41" s="302">
        <v>182.85000000000005</v>
      </c>
      <c r="J41" s="302">
        <v>185.70000000000005</v>
      </c>
      <c r="K41" s="301">
        <v>180</v>
      </c>
      <c r="L41" s="301">
        <v>175.35</v>
      </c>
      <c r="M41" s="301">
        <v>35.585720000000002</v>
      </c>
      <c r="N41" s="1"/>
      <c r="O41" s="1"/>
    </row>
    <row r="42" spans="1:15" ht="12.75" customHeight="1">
      <c r="A42" s="30">
        <v>32</v>
      </c>
      <c r="B42" s="311" t="s">
        <v>301</v>
      </c>
      <c r="C42" s="301">
        <v>516.1</v>
      </c>
      <c r="D42" s="302">
        <v>495.58333333333331</v>
      </c>
      <c r="E42" s="302">
        <v>467.81666666666661</v>
      </c>
      <c r="F42" s="302">
        <v>419.5333333333333</v>
      </c>
      <c r="G42" s="302">
        <v>391.76666666666659</v>
      </c>
      <c r="H42" s="302">
        <v>543.86666666666656</v>
      </c>
      <c r="I42" s="302">
        <v>571.63333333333344</v>
      </c>
      <c r="J42" s="302">
        <v>619.91666666666663</v>
      </c>
      <c r="K42" s="301">
        <v>523.35</v>
      </c>
      <c r="L42" s="301">
        <v>447.3</v>
      </c>
      <c r="M42" s="301">
        <v>17.37942</v>
      </c>
      <c r="N42" s="1"/>
      <c r="O42" s="1"/>
    </row>
    <row r="43" spans="1:15" ht="12.75" customHeight="1">
      <c r="A43" s="30">
        <v>33</v>
      </c>
      <c r="B43" s="311" t="s">
        <v>302</v>
      </c>
      <c r="C43" s="301">
        <v>75.400000000000006</v>
      </c>
      <c r="D43" s="302">
        <v>75.333333333333329</v>
      </c>
      <c r="E43" s="302">
        <v>74.666666666666657</v>
      </c>
      <c r="F43" s="302">
        <v>73.933333333333323</v>
      </c>
      <c r="G43" s="302">
        <v>73.266666666666652</v>
      </c>
      <c r="H43" s="302">
        <v>76.066666666666663</v>
      </c>
      <c r="I43" s="302">
        <v>76.73333333333332</v>
      </c>
      <c r="J43" s="302">
        <v>77.466666666666669</v>
      </c>
      <c r="K43" s="301">
        <v>76</v>
      </c>
      <c r="L43" s="301">
        <v>74.599999999999994</v>
      </c>
      <c r="M43" s="301">
        <v>3.7677900000000002</v>
      </c>
      <c r="N43" s="1"/>
      <c r="O43" s="1"/>
    </row>
    <row r="44" spans="1:15" ht="12.75" customHeight="1">
      <c r="A44" s="30">
        <v>34</v>
      </c>
      <c r="B44" s="311" t="s">
        <v>55</v>
      </c>
      <c r="C44" s="301">
        <v>136.75</v>
      </c>
      <c r="D44" s="302">
        <v>135.95000000000002</v>
      </c>
      <c r="E44" s="302">
        <v>133.95000000000005</v>
      </c>
      <c r="F44" s="302">
        <v>131.15000000000003</v>
      </c>
      <c r="G44" s="302">
        <v>129.15000000000006</v>
      </c>
      <c r="H44" s="302">
        <v>138.75000000000003</v>
      </c>
      <c r="I44" s="302">
        <v>140.74999999999997</v>
      </c>
      <c r="J44" s="302">
        <v>143.55000000000001</v>
      </c>
      <c r="K44" s="301">
        <v>137.94999999999999</v>
      </c>
      <c r="L44" s="301">
        <v>133.15</v>
      </c>
      <c r="M44" s="301">
        <v>146.23065</v>
      </c>
      <c r="N44" s="1"/>
      <c r="O44" s="1"/>
    </row>
    <row r="45" spans="1:15" ht="12.75" customHeight="1">
      <c r="A45" s="30">
        <v>35</v>
      </c>
      <c r="B45" s="311" t="s">
        <v>57</v>
      </c>
      <c r="C45" s="301">
        <v>2678.35</v>
      </c>
      <c r="D45" s="302">
        <v>2676.1166666666668</v>
      </c>
      <c r="E45" s="302">
        <v>2642.2333333333336</v>
      </c>
      <c r="F45" s="302">
        <v>2606.1166666666668</v>
      </c>
      <c r="G45" s="302">
        <v>2572.2333333333336</v>
      </c>
      <c r="H45" s="302">
        <v>2712.2333333333336</v>
      </c>
      <c r="I45" s="302">
        <v>2746.1166666666668</v>
      </c>
      <c r="J45" s="302">
        <v>2782.2333333333336</v>
      </c>
      <c r="K45" s="301">
        <v>2710</v>
      </c>
      <c r="L45" s="301">
        <v>2640</v>
      </c>
      <c r="M45" s="301">
        <v>10.42074</v>
      </c>
      <c r="N45" s="1"/>
      <c r="O45" s="1"/>
    </row>
    <row r="46" spans="1:15" ht="12.75" customHeight="1">
      <c r="A46" s="30">
        <v>36</v>
      </c>
      <c r="B46" s="311" t="s">
        <v>303</v>
      </c>
      <c r="C46" s="301">
        <v>174.55</v>
      </c>
      <c r="D46" s="302">
        <v>173.45000000000002</v>
      </c>
      <c r="E46" s="302">
        <v>171.45000000000005</v>
      </c>
      <c r="F46" s="302">
        <v>168.35000000000002</v>
      </c>
      <c r="G46" s="302">
        <v>166.35000000000005</v>
      </c>
      <c r="H46" s="302">
        <v>176.55000000000004</v>
      </c>
      <c r="I46" s="302">
        <v>178.54999999999998</v>
      </c>
      <c r="J46" s="302">
        <v>181.65000000000003</v>
      </c>
      <c r="K46" s="301">
        <v>175.45</v>
      </c>
      <c r="L46" s="301">
        <v>170.35</v>
      </c>
      <c r="M46" s="301">
        <v>1.7282299999999999</v>
      </c>
      <c r="N46" s="1"/>
      <c r="O46" s="1"/>
    </row>
    <row r="47" spans="1:15" ht="12.75" customHeight="1">
      <c r="A47" s="30">
        <v>37</v>
      </c>
      <c r="B47" s="311" t="s">
        <v>305</v>
      </c>
      <c r="C47" s="301">
        <v>1685.2</v>
      </c>
      <c r="D47" s="302">
        <v>1663.7666666666664</v>
      </c>
      <c r="E47" s="302">
        <v>1637.5333333333328</v>
      </c>
      <c r="F47" s="302">
        <v>1589.8666666666663</v>
      </c>
      <c r="G47" s="302">
        <v>1563.6333333333328</v>
      </c>
      <c r="H47" s="302">
        <v>1711.4333333333329</v>
      </c>
      <c r="I47" s="302">
        <v>1737.6666666666665</v>
      </c>
      <c r="J47" s="302">
        <v>1785.333333333333</v>
      </c>
      <c r="K47" s="301">
        <v>1690</v>
      </c>
      <c r="L47" s="301">
        <v>1616.1</v>
      </c>
      <c r="M47" s="301">
        <v>1.7664</v>
      </c>
      <c r="N47" s="1"/>
      <c r="O47" s="1"/>
    </row>
    <row r="48" spans="1:15" ht="12.75" customHeight="1">
      <c r="A48" s="30">
        <v>38</v>
      </c>
      <c r="B48" s="311" t="s">
        <v>304</v>
      </c>
      <c r="C48" s="301">
        <v>2791.2</v>
      </c>
      <c r="D48" s="302">
        <v>2759.5833333333335</v>
      </c>
      <c r="E48" s="302">
        <v>2711.166666666667</v>
      </c>
      <c r="F48" s="302">
        <v>2631.1333333333337</v>
      </c>
      <c r="G48" s="302">
        <v>2582.7166666666672</v>
      </c>
      <c r="H48" s="302">
        <v>2839.6166666666668</v>
      </c>
      <c r="I48" s="302">
        <v>2888.0333333333338</v>
      </c>
      <c r="J48" s="302">
        <v>2968.0666666666666</v>
      </c>
      <c r="K48" s="301">
        <v>2808</v>
      </c>
      <c r="L48" s="301">
        <v>2679.55</v>
      </c>
      <c r="M48" s="301">
        <v>5.3319999999999999E-2</v>
      </c>
      <c r="N48" s="1"/>
      <c r="O48" s="1"/>
    </row>
    <row r="49" spans="1:15" ht="12.75" customHeight="1">
      <c r="A49" s="30">
        <v>39</v>
      </c>
      <c r="B49" s="311" t="s">
        <v>239</v>
      </c>
      <c r="C49" s="301">
        <v>2382.9</v>
      </c>
      <c r="D49" s="302">
        <v>2250.0166666666664</v>
      </c>
      <c r="E49" s="302">
        <v>2113.0333333333328</v>
      </c>
      <c r="F49" s="302">
        <v>1843.1666666666665</v>
      </c>
      <c r="G49" s="302">
        <v>1706.1833333333329</v>
      </c>
      <c r="H49" s="302">
        <v>2519.8833333333328</v>
      </c>
      <c r="I49" s="302">
        <v>2656.8666666666663</v>
      </c>
      <c r="J49" s="302">
        <v>2926.7333333333327</v>
      </c>
      <c r="K49" s="301">
        <v>2387</v>
      </c>
      <c r="L49" s="301">
        <v>1980.15</v>
      </c>
      <c r="M49" s="301">
        <v>10.49282</v>
      </c>
      <c r="N49" s="1"/>
      <c r="O49" s="1"/>
    </row>
    <row r="50" spans="1:15" ht="12.75" customHeight="1">
      <c r="A50" s="30">
        <v>40</v>
      </c>
      <c r="B50" s="311" t="s">
        <v>306</v>
      </c>
      <c r="C50" s="301">
        <v>8020.65</v>
      </c>
      <c r="D50" s="302">
        <v>8008.7166666666672</v>
      </c>
      <c r="E50" s="302">
        <v>7920.4333333333343</v>
      </c>
      <c r="F50" s="302">
        <v>7820.2166666666672</v>
      </c>
      <c r="G50" s="302">
        <v>7731.9333333333343</v>
      </c>
      <c r="H50" s="302">
        <v>8108.9333333333343</v>
      </c>
      <c r="I50" s="302">
        <v>8197.2166666666672</v>
      </c>
      <c r="J50" s="302">
        <v>8297.4333333333343</v>
      </c>
      <c r="K50" s="301">
        <v>8097</v>
      </c>
      <c r="L50" s="301">
        <v>7908.5</v>
      </c>
      <c r="M50" s="301">
        <v>0.21596000000000001</v>
      </c>
      <c r="N50" s="1"/>
      <c r="O50" s="1"/>
    </row>
    <row r="51" spans="1:15" ht="12.75" customHeight="1">
      <c r="A51" s="30">
        <v>41</v>
      </c>
      <c r="B51" s="311" t="s">
        <v>59</v>
      </c>
      <c r="C51" s="301">
        <v>611.75</v>
      </c>
      <c r="D51" s="302">
        <v>612.91666666666663</v>
      </c>
      <c r="E51" s="302">
        <v>605.83333333333326</v>
      </c>
      <c r="F51" s="302">
        <v>599.91666666666663</v>
      </c>
      <c r="G51" s="302">
        <v>592.83333333333326</v>
      </c>
      <c r="H51" s="302">
        <v>618.83333333333326</v>
      </c>
      <c r="I51" s="302">
        <v>625.91666666666652</v>
      </c>
      <c r="J51" s="302">
        <v>631.83333333333326</v>
      </c>
      <c r="K51" s="301">
        <v>620</v>
      </c>
      <c r="L51" s="301">
        <v>607</v>
      </c>
      <c r="M51" s="301">
        <v>10.13194</v>
      </c>
      <c r="N51" s="1"/>
      <c r="O51" s="1"/>
    </row>
    <row r="52" spans="1:15" ht="12.75" customHeight="1">
      <c r="A52" s="30">
        <v>42</v>
      </c>
      <c r="B52" s="311" t="s">
        <v>60</v>
      </c>
      <c r="C52" s="301">
        <v>534.04999999999995</v>
      </c>
      <c r="D52" s="302">
        <v>527.9666666666667</v>
      </c>
      <c r="E52" s="302">
        <v>519.08333333333337</v>
      </c>
      <c r="F52" s="302">
        <v>504.11666666666667</v>
      </c>
      <c r="G52" s="302">
        <v>495.23333333333335</v>
      </c>
      <c r="H52" s="302">
        <v>542.93333333333339</v>
      </c>
      <c r="I52" s="302">
        <v>551.81666666666661</v>
      </c>
      <c r="J52" s="302">
        <v>566.78333333333342</v>
      </c>
      <c r="K52" s="301">
        <v>536.85</v>
      </c>
      <c r="L52" s="301">
        <v>513</v>
      </c>
      <c r="M52" s="301">
        <v>19.835419999999999</v>
      </c>
      <c r="N52" s="1"/>
      <c r="O52" s="1"/>
    </row>
    <row r="53" spans="1:15" ht="12.75" customHeight="1">
      <c r="A53" s="30">
        <v>43</v>
      </c>
      <c r="B53" s="311" t="s">
        <v>307</v>
      </c>
      <c r="C53" s="301">
        <v>425.55</v>
      </c>
      <c r="D53" s="302">
        <v>420.7833333333333</v>
      </c>
      <c r="E53" s="302">
        <v>414.76666666666659</v>
      </c>
      <c r="F53" s="302">
        <v>403.98333333333329</v>
      </c>
      <c r="G53" s="302">
        <v>397.96666666666658</v>
      </c>
      <c r="H53" s="302">
        <v>431.56666666666661</v>
      </c>
      <c r="I53" s="302">
        <v>437.58333333333326</v>
      </c>
      <c r="J53" s="302">
        <v>448.36666666666662</v>
      </c>
      <c r="K53" s="301">
        <v>426.8</v>
      </c>
      <c r="L53" s="301">
        <v>410</v>
      </c>
      <c r="M53" s="301">
        <v>0.92693999999999999</v>
      </c>
      <c r="N53" s="1"/>
      <c r="O53" s="1"/>
    </row>
    <row r="54" spans="1:15" ht="12.75" customHeight="1">
      <c r="A54" s="30">
        <v>44</v>
      </c>
      <c r="B54" s="311" t="s">
        <v>61</v>
      </c>
      <c r="C54" s="301">
        <v>636.5</v>
      </c>
      <c r="D54" s="302">
        <v>636.66666666666663</v>
      </c>
      <c r="E54" s="302">
        <v>627.98333333333323</v>
      </c>
      <c r="F54" s="302">
        <v>619.46666666666658</v>
      </c>
      <c r="G54" s="302">
        <v>610.78333333333319</v>
      </c>
      <c r="H54" s="302">
        <v>645.18333333333328</v>
      </c>
      <c r="I54" s="302">
        <v>653.86666666666667</v>
      </c>
      <c r="J54" s="302">
        <v>662.38333333333333</v>
      </c>
      <c r="K54" s="301">
        <v>645.35</v>
      </c>
      <c r="L54" s="301">
        <v>628.15</v>
      </c>
      <c r="M54" s="301">
        <v>103.33886</v>
      </c>
      <c r="N54" s="1"/>
      <c r="O54" s="1"/>
    </row>
    <row r="55" spans="1:15" ht="12.75" customHeight="1">
      <c r="A55" s="30">
        <v>45</v>
      </c>
      <c r="B55" s="311" t="s">
        <v>62</v>
      </c>
      <c r="C55" s="301">
        <v>3645.25</v>
      </c>
      <c r="D55" s="302">
        <v>3645.4333333333329</v>
      </c>
      <c r="E55" s="302">
        <v>3615.8666666666659</v>
      </c>
      <c r="F55" s="302">
        <v>3586.4833333333331</v>
      </c>
      <c r="G55" s="302">
        <v>3556.9166666666661</v>
      </c>
      <c r="H55" s="302">
        <v>3674.8166666666657</v>
      </c>
      <c r="I55" s="302">
        <v>3704.3833333333323</v>
      </c>
      <c r="J55" s="302">
        <v>3733.7666666666655</v>
      </c>
      <c r="K55" s="301">
        <v>3675</v>
      </c>
      <c r="L55" s="301">
        <v>3616.05</v>
      </c>
      <c r="M55" s="301">
        <v>4.24763</v>
      </c>
      <c r="N55" s="1"/>
      <c r="O55" s="1"/>
    </row>
    <row r="56" spans="1:15" ht="12.75" customHeight="1">
      <c r="A56" s="30">
        <v>46</v>
      </c>
      <c r="B56" s="311" t="s">
        <v>311</v>
      </c>
      <c r="C56" s="301">
        <v>132.25</v>
      </c>
      <c r="D56" s="302">
        <v>131.91666666666666</v>
      </c>
      <c r="E56" s="302">
        <v>130.73333333333332</v>
      </c>
      <c r="F56" s="302">
        <v>129.21666666666667</v>
      </c>
      <c r="G56" s="302">
        <v>128.03333333333333</v>
      </c>
      <c r="H56" s="302">
        <v>133.43333333333331</v>
      </c>
      <c r="I56" s="302">
        <v>134.61666666666665</v>
      </c>
      <c r="J56" s="302">
        <v>136.1333333333333</v>
      </c>
      <c r="K56" s="301">
        <v>133.1</v>
      </c>
      <c r="L56" s="301">
        <v>130.4</v>
      </c>
      <c r="M56" s="301">
        <v>2.1007600000000002</v>
      </c>
      <c r="N56" s="1"/>
      <c r="O56" s="1"/>
    </row>
    <row r="57" spans="1:15" ht="12.75" customHeight="1">
      <c r="A57" s="30">
        <v>47</v>
      </c>
      <c r="B57" s="311" t="s">
        <v>312</v>
      </c>
      <c r="C57" s="301">
        <v>925.9</v>
      </c>
      <c r="D57" s="302">
        <v>921.30000000000007</v>
      </c>
      <c r="E57" s="302">
        <v>904.60000000000014</v>
      </c>
      <c r="F57" s="302">
        <v>883.30000000000007</v>
      </c>
      <c r="G57" s="302">
        <v>866.60000000000014</v>
      </c>
      <c r="H57" s="302">
        <v>942.60000000000014</v>
      </c>
      <c r="I57" s="302">
        <v>959.30000000000018</v>
      </c>
      <c r="J57" s="302">
        <v>980.60000000000014</v>
      </c>
      <c r="K57" s="301">
        <v>938</v>
      </c>
      <c r="L57" s="301">
        <v>900</v>
      </c>
      <c r="M57" s="301">
        <v>0.77266999999999997</v>
      </c>
      <c r="N57" s="1"/>
      <c r="O57" s="1"/>
    </row>
    <row r="58" spans="1:15" ht="12.75" customHeight="1">
      <c r="A58" s="30">
        <v>48</v>
      </c>
      <c r="B58" s="311" t="s">
        <v>64</v>
      </c>
      <c r="C58" s="301">
        <v>11749.9</v>
      </c>
      <c r="D58" s="302">
        <v>11785.733333333332</v>
      </c>
      <c r="E58" s="302">
        <v>11644.066666666664</v>
      </c>
      <c r="F58" s="302">
        <v>11538.233333333332</v>
      </c>
      <c r="G58" s="302">
        <v>11396.566666666664</v>
      </c>
      <c r="H58" s="302">
        <v>11891.566666666664</v>
      </c>
      <c r="I58" s="302">
        <v>12033.233333333332</v>
      </c>
      <c r="J58" s="302">
        <v>12139.066666666664</v>
      </c>
      <c r="K58" s="301">
        <v>11927.4</v>
      </c>
      <c r="L58" s="301">
        <v>11679.9</v>
      </c>
      <c r="M58" s="301">
        <v>3.07918</v>
      </c>
      <c r="N58" s="1"/>
      <c r="O58" s="1"/>
    </row>
    <row r="59" spans="1:15" ht="12" customHeight="1">
      <c r="A59" s="30">
        <v>49</v>
      </c>
      <c r="B59" s="311" t="s">
        <v>244</v>
      </c>
      <c r="C59" s="301">
        <v>4596.05</v>
      </c>
      <c r="D59" s="302">
        <v>4603.6166666666668</v>
      </c>
      <c r="E59" s="302">
        <v>4488.3333333333339</v>
      </c>
      <c r="F59" s="302">
        <v>4380.6166666666668</v>
      </c>
      <c r="G59" s="302">
        <v>4265.3333333333339</v>
      </c>
      <c r="H59" s="302">
        <v>4711.3333333333339</v>
      </c>
      <c r="I59" s="302">
        <v>4826.6166666666668</v>
      </c>
      <c r="J59" s="302">
        <v>4934.3333333333339</v>
      </c>
      <c r="K59" s="301">
        <v>4718.8999999999996</v>
      </c>
      <c r="L59" s="301">
        <v>4495.8999999999996</v>
      </c>
      <c r="M59" s="301">
        <v>0.49258000000000002</v>
      </c>
      <c r="N59" s="1"/>
      <c r="O59" s="1"/>
    </row>
    <row r="60" spans="1:15" ht="12.75" customHeight="1">
      <c r="A60" s="30">
        <v>50</v>
      </c>
      <c r="B60" s="311" t="s">
        <v>65</v>
      </c>
      <c r="C60" s="301">
        <v>5549.15</v>
      </c>
      <c r="D60" s="302">
        <v>5522.7166666666672</v>
      </c>
      <c r="E60" s="302">
        <v>5481.4333333333343</v>
      </c>
      <c r="F60" s="302">
        <v>5413.7166666666672</v>
      </c>
      <c r="G60" s="302">
        <v>5372.4333333333343</v>
      </c>
      <c r="H60" s="302">
        <v>5590.4333333333343</v>
      </c>
      <c r="I60" s="302">
        <v>5631.7166666666672</v>
      </c>
      <c r="J60" s="302">
        <v>5699.4333333333343</v>
      </c>
      <c r="K60" s="301">
        <v>5564</v>
      </c>
      <c r="L60" s="301">
        <v>5455</v>
      </c>
      <c r="M60" s="301">
        <v>10.02359</v>
      </c>
      <c r="N60" s="1"/>
      <c r="O60" s="1"/>
    </row>
    <row r="61" spans="1:15" ht="12.75" customHeight="1">
      <c r="A61" s="30">
        <v>51</v>
      </c>
      <c r="B61" s="311" t="s">
        <v>313</v>
      </c>
      <c r="C61" s="301">
        <v>2815.7</v>
      </c>
      <c r="D61" s="302">
        <v>2801.6666666666665</v>
      </c>
      <c r="E61" s="302">
        <v>2778.583333333333</v>
      </c>
      <c r="F61" s="302">
        <v>2741.4666666666667</v>
      </c>
      <c r="G61" s="302">
        <v>2718.3833333333332</v>
      </c>
      <c r="H61" s="302">
        <v>2838.7833333333328</v>
      </c>
      <c r="I61" s="302">
        <v>2861.8666666666659</v>
      </c>
      <c r="J61" s="302">
        <v>2898.9833333333327</v>
      </c>
      <c r="K61" s="301">
        <v>2824.75</v>
      </c>
      <c r="L61" s="301">
        <v>2764.55</v>
      </c>
      <c r="M61" s="301">
        <v>0.34555999999999998</v>
      </c>
      <c r="N61" s="1"/>
      <c r="O61" s="1"/>
    </row>
    <row r="62" spans="1:15" ht="12.75" customHeight="1">
      <c r="A62" s="30">
        <v>52</v>
      </c>
      <c r="B62" s="311" t="s">
        <v>66</v>
      </c>
      <c r="C62" s="301">
        <v>2072.1999999999998</v>
      </c>
      <c r="D62" s="302">
        <v>2080.5</v>
      </c>
      <c r="E62" s="302">
        <v>2056</v>
      </c>
      <c r="F62" s="302">
        <v>2039.8000000000002</v>
      </c>
      <c r="G62" s="302">
        <v>2015.3000000000002</v>
      </c>
      <c r="H62" s="302">
        <v>2096.6999999999998</v>
      </c>
      <c r="I62" s="302">
        <v>2121.1999999999998</v>
      </c>
      <c r="J62" s="302">
        <v>2137.3999999999996</v>
      </c>
      <c r="K62" s="301">
        <v>2105</v>
      </c>
      <c r="L62" s="301">
        <v>2064.3000000000002</v>
      </c>
      <c r="M62" s="301">
        <v>2.1451899999999999</v>
      </c>
      <c r="N62" s="1"/>
      <c r="O62" s="1"/>
    </row>
    <row r="63" spans="1:15" ht="12.75" customHeight="1">
      <c r="A63" s="30">
        <v>53</v>
      </c>
      <c r="B63" s="311" t="s">
        <v>314</v>
      </c>
      <c r="C63" s="301">
        <v>363.2</v>
      </c>
      <c r="D63" s="302">
        <v>358.88333333333338</v>
      </c>
      <c r="E63" s="302">
        <v>351.76666666666677</v>
      </c>
      <c r="F63" s="302">
        <v>340.33333333333337</v>
      </c>
      <c r="G63" s="302">
        <v>333.21666666666675</v>
      </c>
      <c r="H63" s="302">
        <v>370.31666666666678</v>
      </c>
      <c r="I63" s="302">
        <v>377.43333333333345</v>
      </c>
      <c r="J63" s="302">
        <v>388.86666666666679</v>
      </c>
      <c r="K63" s="301">
        <v>366</v>
      </c>
      <c r="L63" s="301">
        <v>347.45</v>
      </c>
      <c r="M63" s="301">
        <v>34.811920000000001</v>
      </c>
      <c r="N63" s="1"/>
      <c r="O63" s="1"/>
    </row>
    <row r="64" spans="1:15" ht="12.75" customHeight="1">
      <c r="A64" s="30">
        <v>54</v>
      </c>
      <c r="B64" s="311" t="s">
        <v>67</v>
      </c>
      <c r="C64" s="301">
        <v>282.05</v>
      </c>
      <c r="D64" s="302">
        <v>281.51666666666665</v>
      </c>
      <c r="E64" s="302">
        <v>276.0333333333333</v>
      </c>
      <c r="F64" s="302">
        <v>270.01666666666665</v>
      </c>
      <c r="G64" s="302">
        <v>264.5333333333333</v>
      </c>
      <c r="H64" s="302">
        <v>287.5333333333333</v>
      </c>
      <c r="I64" s="302">
        <v>293.01666666666665</v>
      </c>
      <c r="J64" s="302">
        <v>299.0333333333333</v>
      </c>
      <c r="K64" s="301">
        <v>287</v>
      </c>
      <c r="L64" s="301">
        <v>275.5</v>
      </c>
      <c r="M64" s="301">
        <v>117.4507</v>
      </c>
      <c r="N64" s="1"/>
      <c r="O64" s="1"/>
    </row>
    <row r="65" spans="1:15" ht="12.75" customHeight="1">
      <c r="A65" s="30">
        <v>55</v>
      </c>
      <c r="B65" s="311" t="s">
        <v>68</v>
      </c>
      <c r="C65" s="301">
        <v>96.05</v>
      </c>
      <c r="D65" s="302">
        <v>95.05</v>
      </c>
      <c r="E65" s="302">
        <v>92.75</v>
      </c>
      <c r="F65" s="302">
        <v>89.45</v>
      </c>
      <c r="G65" s="302">
        <v>87.15</v>
      </c>
      <c r="H65" s="302">
        <v>98.35</v>
      </c>
      <c r="I65" s="302">
        <v>100.64999999999998</v>
      </c>
      <c r="J65" s="302">
        <v>103.94999999999999</v>
      </c>
      <c r="K65" s="301">
        <v>97.35</v>
      </c>
      <c r="L65" s="301">
        <v>91.75</v>
      </c>
      <c r="M65" s="301">
        <v>286.48480999999998</v>
      </c>
      <c r="N65" s="1"/>
      <c r="O65" s="1"/>
    </row>
    <row r="66" spans="1:15" ht="12.75" customHeight="1">
      <c r="A66" s="30">
        <v>56</v>
      </c>
      <c r="B66" s="311" t="s">
        <v>245</v>
      </c>
      <c r="C66" s="301">
        <v>42.45</v>
      </c>
      <c r="D66" s="302">
        <v>42.25</v>
      </c>
      <c r="E66" s="302">
        <v>41.7</v>
      </c>
      <c r="F66" s="302">
        <v>40.950000000000003</v>
      </c>
      <c r="G66" s="302">
        <v>40.400000000000006</v>
      </c>
      <c r="H66" s="302">
        <v>43</v>
      </c>
      <c r="I66" s="302">
        <v>43.55</v>
      </c>
      <c r="J66" s="302">
        <v>44.3</v>
      </c>
      <c r="K66" s="301">
        <v>42.8</v>
      </c>
      <c r="L66" s="301">
        <v>41.5</v>
      </c>
      <c r="M66" s="301">
        <v>17.987200000000001</v>
      </c>
      <c r="N66" s="1"/>
      <c r="O66" s="1"/>
    </row>
    <row r="67" spans="1:15" ht="12.75" customHeight="1">
      <c r="A67" s="30">
        <v>57</v>
      </c>
      <c r="B67" s="311" t="s">
        <v>308</v>
      </c>
      <c r="C67" s="301">
        <v>2488.4499999999998</v>
      </c>
      <c r="D67" s="302">
        <v>2476.2666666666664</v>
      </c>
      <c r="E67" s="302">
        <v>2388.6833333333329</v>
      </c>
      <c r="F67" s="302">
        <v>2288.9166666666665</v>
      </c>
      <c r="G67" s="302">
        <v>2201.333333333333</v>
      </c>
      <c r="H67" s="302">
        <v>2576.0333333333328</v>
      </c>
      <c r="I67" s="302">
        <v>2663.6166666666668</v>
      </c>
      <c r="J67" s="302">
        <v>2763.3833333333328</v>
      </c>
      <c r="K67" s="301">
        <v>2563.85</v>
      </c>
      <c r="L67" s="301">
        <v>2376.5</v>
      </c>
      <c r="M67" s="301">
        <v>0.80052000000000001</v>
      </c>
      <c r="N67" s="1"/>
      <c r="O67" s="1"/>
    </row>
    <row r="68" spans="1:15" ht="12.75" customHeight="1">
      <c r="A68" s="30">
        <v>58</v>
      </c>
      <c r="B68" s="311" t="s">
        <v>69</v>
      </c>
      <c r="C68" s="301">
        <v>1658.35</v>
      </c>
      <c r="D68" s="302">
        <v>1652.0333333333335</v>
      </c>
      <c r="E68" s="302">
        <v>1626.5666666666671</v>
      </c>
      <c r="F68" s="302">
        <v>1594.7833333333335</v>
      </c>
      <c r="G68" s="302">
        <v>1569.3166666666671</v>
      </c>
      <c r="H68" s="302">
        <v>1683.8166666666671</v>
      </c>
      <c r="I68" s="302">
        <v>1709.2833333333338</v>
      </c>
      <c r="J68" s="302">
        <v>1741.0666666666671</v>
      </c>
      <c r="K68" s="301">
        <v>1677.5</v>
      </c>
      <c r="L68" s="301">
        <v>1620.25</v>
      </c>
      <c r="M68" s="301">
        <v>2.98719</v>
      </c>
      <c r="N68" s="1"/>
      <c r="O68" s="1"/>
    </row>
    <row r="69" spans="1:15" ht="12.75" customHeight="1">
      <c r="A69" s="30">
        <v>59</v>
      </c>
      <c r="B69" s="311" t="s">
        <v>316</v>
      </c>
      <c r="C69" s="301">
        <v>5016.6000000000004</v>
      </c>
      <c r="D69" s="302">
        <v>4927.9833333333327</v>
      </c>
      <c r="E69" s="302">
        <v>4826.2666666666655</v>
      </c>
      <c r="F69" s="302">
        <v>4635.9333333333325</v>
      </c>
      <c r="G69" s="302">
        <v>4534.2166666666653</v>
      </c>
      <c r="H69" s="302">
        <v>5118.3166666666657</v>
      </c>
      <c r="I69" s="302">
        <v>5220.0333333333328</v>
      </c>
      <c r="J69" s="302">
        <v>5410.3666666666659</v>
      </c>
      <c r="K69" s="301">
        <v>5029.7</v>
      </c>
      <c r="L69" s="301">
        <v>4737.6499999999996</v>
      </c>
      <c r="M69" s="301">
        <v>0.13882</v>
      </c>
      <c r="N69" s="1"/>
      <c r="O69" s="1"/>
    </row>
    <row r="70" spans="1:15" ht="12.75" customHeight="1">
      <c r="A70" s="30">
        <v>60</v>
      </c>
      <c r="B70" s="311" t="s">
        <v>246</v>
      </c>
      <c r="C70" s="301">
        <v>893.6</v>
      </c>
      <c r="D70" s="302">
        <v>888.48333333333323</v>
      </c>
      <c r="E70" s="302">
        <v>877.96666666666647</v>
      </c>
      <c r="F70" s="302">
        <v>862.33333333333326</v>
      </c>
      <c r="G70" s="302">
        <v>851.81666666666649</v>
      </c>
      <c r="H70" s="302">
        <v>904.11666666666645</v>
      </c>
      <c r="I70" s="302">
        <v>914.6333333333331</v>
      </c>
      <c r="J70" s="302">
        <v>930.26666666666642</v>
      </c>
      <c r="K70" s="301">
        <v>899</v>
      </c>
      <c r="L70" s="301">
        <v>872.85</v>
      </c>
      <c r="M70" s="301">
        <v>0.30538999999999999</v>
      </c>
      <c r="N70" s="1"/>
      <c r="O70" s="1"/>
    </row>
    <row r="71" spans="1:15" ht="12.75" customHeight="1">
      <c r="A71" s="30">
        <v>61</v>
      </c>
      <c r="B71" s="311" t="s">
        <v>317</v>
      </c>
      <c r="C71" s="301">
        <v>743.3</v>
      </c>
      <c r="D71" s="302">
        <v>736.19999999999993</v>
      </c>
      <c r="E71" s="302">
        <v>724.39999999999986</v>
      </c>
      <c r="F71" s="302">
        <v>705.49999999999989</v>
      </c>
      <c r="G71" s="302">
        <v>693.69999999999982</v>
      </c>
      <c r="H71" s="302">
        <v>755.09999999999991</v>
      </c>
      <c r="I71" s="302">
        <v>766.89999999999986</v>
      </c>
      <c r="J71" s="302">
        <v>785.8</v>
      </c>
      <c r="K71" s="301">
        <v>748</v>
      </c>
      <c r="L71" s="301">
        <v>717.3</v>
      </c>
      <c r="M71" s="301">
        <v>18.471640000000001</v>
      </c>
      <c r="N71" s="1"/>
      <c r="O71" s="1"/>
    </row>
    <row r="72" spans="1:15" ht="12.75" customHeight="1">
      <c r="A72" s="30">
        <v>62</v>
      </c>
      <c r="B72" s="311" t="s">
        <v>71</v>
      </c>
      <c r="C72" s="301">
        <v>230.25</v>
      </c>
      <c r="D72" s="302">
        <v>230.29999999999998</v>
      </c>
      <c r="E72" s="302">
        <v>228.19999999999996</v>
      </c>
      <c r="F72" s="302">
        <v>226.14999999999998</v>
      </c>
      <c r="G72" s="302">
        <v>224.04999999999995</v>
      </c>
      <c r="H72" s="302">
        <v>232.34999999999997</v>
      </c>
      <c r="I72" s="302">
        <v>234.45</v>
      </c>
      <c r="J72" s="302">
        <v>236.49999999999997</v>
      </c>
      <c r="K72" s="301">
        <v>232.4</v>
      </c>
      <c r="L72" s="301">
        <v>228.25</v>
      </c>
      <c r="M72" s="301">
        <v>42.704790000000003</v>
      </c>
      <c r="N72" s="1"/>
      <c r="O72" s="1"/>
    </row>
    <row r="73" spans="1:15" ht="12.75" customHeight="1">
      <c r="A73" s="30">
        <v>63</v>
      </c>
      <c r="B73" s="311" t="s">
        <v>309</v>
      </c>
      <c r="C73" s="301">
        <v>1190.45</v>
      </c>
      <c r="D73" s="302">
        <v>1181</v>
      </c>
      <c r="E73" s="302">
        <v>1162</v>
      </c>
      <c r="F73" s="302">
        <v>1133.55</v>
      </c>
      <c r="G73" s="302">
        <v>1114.55</v>
      </c>
      <c r="H73" s="302">
        <v>1209.45</v>
      </c>
      <c r="I73" s="302">
        <v>1228.45</v>
      </c>
      <c r="J73" s="302">
        <v>1256.9000000000001</v>
      </c>
      <c r="K73" s="301">
        <v>1200</v>
      </c>
      <c r="L73" s="301">
        <v>1152.55</v>
      </c>
      <c r="M73" s="301">
        <v>0.93279000000000001</v>
      </c>
      <c r="N73" s="1"/>
      <c r="O73" s="1"/>
    </row>
    <row r="74" spans="1:15" ht="12.75" customHeight="1">
      <c r="A74" s="30">
        <v>64</v>
      </c>
      <c r="B74" s="311" t="s">
        <v>72</v>
      </c>
      <c r="C74" s="301">
        <v>585.45000000000005</v>
      </c>
      <c r="D74" s="302">
        <v>584.76666666666677</v>
      </c>
      <c r="E74" s="302">
        <v>579.53333333333353</v>
      </c>
      <c r="F74" s="302">
        <v>573.61666666666679</v>
      </c>
      <c r="G74" s="302">
        <v>568.38333333333355</v>
      </c>
      <c r="H74" s="302">
        <v>590.68333333333351</v>
      </c>
      <c r="I74" s="302">
        <v>595.91666666666686</v>
      </c>
      <c r="J74" s="302">
        <v>601.83333333333348</v>
      </c>
      <c r="K74" s="301">
        <v>590</v>
      </c>
      <c r="L74" s="301">
        <v>578.85</v>
      </c>
      <c r="M74" s="301">
        <v>5.8742000000000001</v>
      </c>
      <c r="N74" s="1"/>
      <c r="O74" s="1"/>
    </row>
    <row r="75" spans="1:15" ht="12.75" customHeight="1">
      <c r="A75" s="30">
        <v>65</v>
      </c>
      <c r="B75" s="311" t="s">
        <v>73</v>
      </c>
      <c r="C75" s="301">
        <v>646.85</v>
      </c>
      <c r="D75" s="302">
        <v>640.44999999999993</v>
      </c>
      <c r="E75" s="302">
        <v>629.89999999999986</v>
      </c>
      <c r="F75" s="302">
        <v>612.94999999999993</v>
      </c>
      <c r="G75" s="302">
        <v>602.39999999999986</v>
      </c>
      <c r="H75" s="302">
        <v>657.39999999999986</v>
      </c>
      <c r="I75" s="302">
        <v>667.94999999999982</v>
      </c>
      <c r="J75" s="302">
        <v>684.89999999999986</v>
      </c>
      <c r="K75" s="301">
        <v>651</v>
      </c>
      <c r="L75" s="301">
        <v>623.5</v>
      </c>
      <c r="M75" s="301">
        <v>9.4008599999999998</v>
      </c>
      <c r="N75" s="1"/>
      <c r="O75" s="1"/>
    </row>
    <row r="76" spans="1:15" ht="12.75" customHeight="1">
      <c r="A76" s="30">
        <v>66</v>
      </c>
      <c r="B76" s="311" t="s">
        <v>318</v>
      </c>
      <c r="C76" s="301">
        <v>10639.15</v>
      </c>
      <c r="D76" s="302">
        <v>10509.366666666667</v>
      </c>
      <c r="E76" s="302">
        <v>10029.733333333334</v>
      </c>
      <c r="F76" s="302">
        <v>9420.3166666666675</v>
      </c>
      <c r="G76" s="302">
        <v>8940.6833333333343</v>
      </c>
      <c r="H76" s="302">
        <v>11118.783333333333</v>
      </c>
      <c r="I76" s="302">
        <v>11598.416666666668</v>
      </c>
      <c r="J76" s="302">
        <v>12207.833333333332</v>
      </c>
      <c r="K76" s="301">
        <v>10989</v>
      </c>
      <c r="L76" s="301">
        <v>9899.9500000000007</v>
      </c>
      <c r="M76" s="301">
        <v>1.789E-2</v>
      </c>
      <c r="N76" s="1"/>
      <c r="O76" s="1"/>
    </row>
    <row r="77" spans="1:15" ht="12.75" customHeight="1">
      <c r="A77" s="30">
        <v>67</v>
      </c>
      <c r="B77" s="311" t="s">
        <v>75</v>
      </c>
      <c r="C77" s="301">
        <v>654.29999999999995</v>
      </c>
      <c r="D77" s="302">
        <v>650.98333333333323</v>
      </c>
      <c r="E77" s="302">
        <v>643.81666666666649</v>
      </c>
      <c r="F77" s="302">
        <v>633.33333333333326</v>
      </c>
      <c r="G77" s="302">
        <v>626.16666666666652</v>
      </c>
      <c r="H77" s="302">
        <v>661.46666666666647</v>
      </c>
      <c r="I77" s="302">
        <v>668.63333333333321</v>
      </c>
      <c r="J77" s="302">
        <v>679.11666666666645</v>
      </c>
      <c r="K77" s="301">
        <v>658.15</v>
      </c>
      <c r="L77" s="301">
        <v>640.5</v>
      </c>
      <c r="M77" s="301">
        <v>35.159910000000004</v>
      </c>
      <c r="N77" s="1"/>
      <c r="O77" s="1"/>
    </row>
    <row r="78" spans="1:15" ht="12.75" customHeight="1">
      <c r="A78" s="30">
        <v>68</v>
      </c>
      <c r="B78" s="311" t="s">
        <v>76</v>
      </c>
      <c r="C78" s="301">
        <v>44.75</v>
      </c>
      <c r="D78" s="302">
        <v>44.033333333333331</v>
      </c>
      <c r="E78" s="302">
        <v>43.11666666666666</v>
      </c>
      <c r="F78" s="302">
        <v>41.483333333333327</v>
      </c>
      <c r="G78" s="302">
        <v>40.566666666666656</v>
      </c>
      <c r="H78" s="302">
        <v>45.666666666666664</v>
      </c>
      <c r="I78" s="302">
        <v>46.583333333333336</v>
      </c>
      <c r="J78" s="302">
        <v>48.216666666666669</v>
      </c>
      <c r="K78" s="301">
        <v>44.95</v>
      </c>
      <c r="L78" s="301">
        <v>42.4</v>
      </c>
      <c r="M78" s="301">
        <v>226.61753999999999</v>
      </c>
      <c r="N78" s="1"/>
      <c r="O78" s="1"/>
    </row>
    <row r="79" spans="1:15" ht="12.75" customHeight="1">
      <c r="A79" s="30">
        <v>69</v>
      </c>
      <c r="B79" s="311" t="s">
        <v>77</v>
      </c>
      <c r="C79" s="301">
        <v>325</v>
      </c>
      <c r="D79" s="302">
        <v>321.66666666666669</v>
      </c>
      <c r="E79" s="302">
        <v>316.83333333333337</v>
      </c>
      <c r="F79" s="302">
        <v>308.66666666666669</v>
      </c>
      <c r="G79" s="302">
        <v>303.83333333333337</v>
      </c>
      <c r="H79" s="302">
        <v>329.83333333333337</v>
      </c>
      <c r="I79" s="302">
        <v>334.66666666666674</v>
      </c>
      <c r="J79" s="302">
        <v>342.83333333333337</v>
      </c>
      <c r="K79" s="301">
        <v>326.5</v>
      </c>
      <c r="L79" s="301">
        <v>313.5</v>
      </c>
      <c r="M79" s="301">
        <v>14.65141</v>
      </c>
      <c r="N79" s="1"/>
      <c r="O79" s="1"/>
    </row>
    <row r="80" spans="1:15" ht="12.75" customHeight="1">
      <c r="A80" s="30">
        <v>70</v>
      </c>
      <c r="B80" s="311" t="s">
        <v>319</v>
      </c>
      <c r="C80" s="301">
        <v>850.95</v>
      </c>
      <c r="D80" s="302">
        <v>846.0333333333333</v>
      </c>
      <c r="E80" s="302">
        <v>835.06666666666661</v>
      </c>
      <c r="F80" s="302">
        <v>819.18333333333328</v>
      </c>
      <c r="G80" s="302">
        <v>808.21666666666658</v>
      </c>
      <c r="H80" s="302">
        <v>861.91666666666663</v>
      </c>
      <c r="I80" s="302">
        <v>872.88333333333333</v>
      </c>
      <c r="J80" s="302">
        <v>888.76666666666665</v>
      </c>
      <c r="K80" s="301">
        <v>857</v>
      </c>
      <c r="L80" s="301">
        <v>830.15</v>
      </c>
      <c r="M80" s="301">
        <v>0.36491000000000001</v>
      </c>
      <c r="N80" s="1"/>
      <c r="O80" s="1"/>
    </row>
    <row r="81" spans="1:15" ht="12.75" customHeight="1">
      <c r="A81" s="30">
        <v>71</v>
      </c>
      <c r="B81" s="311" t="s">
        <v>321</v>
      </c>
      <c r="C81" s="301">
        <v>6814.7</v>
      </c>
      <c r="D81" s="302">
        <v>6742.2666666666673</v>
      </c>
      <c r="E81" s="302">
        <v>6605.5333333333347</v>
      </c>
      <c r="F81" s="302">
        <v>6396.3666666666677</v>
      </c>
      <c r="G81" s="302">
        <v>6259.633333333335</v>
      </c>
      <c r="H81" s="302">
        <v>6951.4333333333343</v>
      </c>
      <c r="I81" s="302">
        <v>7088.1666666666661</v>
      </c>
      <c r="J81" s="302">
        <v>7297.3333333333339</v>
      </c>
      <c r="K81" s="301">
        <v>6879</v>
      </c>
      <c r="L81" s="301">
        <v>6533.1</v>
      </c>
      <c r="M81" s="301">
        <v>0.11484999999999999</v>
      </c>
      <c r="N81" s="1"/>
      <c r="O81" s="1"/>
    </row>
    <row r="82" spans="1:15" ht="12.75" customHeight="1">
      <c r="A82" s="30">
        <v>72</v>
      </c>
      <c r="B82" s="311" t="s">
        <v>322</v>
      </c>
      <c r="C82" s="301">
        <v>944.15</v>
      </c>
      <c r="D82" s="302">
        <v>937.9</v>
      </c>
      <c r="E82" s="302">
        <v>925.8</v>
      </c>
      <c r="F82" s="302">
        <v>907.44999999999993</v>
      </c>
      <c r="G82" s="302">
        <v>895.34999999999991</v>
      </c>
      <c r="H82" s="302">
        <v>956.25</v>
      </c>
      <c r="I82" s="302">
        <v>968.35000000000014</v>
      </c>
      <c r="J82" s="302">
        <v>986.7</v>
      </c>
      <c r="K82" s="301">
        <v>950</v>
      </c>
      <c r="L82" s="301">
        <v>919.55</v>
      </c>
      <c r="M82" s="301">
        <v>0.61006000000000005</v>
      </c>
      <c r="N82" s="1"/>
      <c r="O82" s="1"/>
    </row>
    <row r="83" spans="1:15" ht="12.75" customHeight="1">
      <c r="A83" s="30">
        <v>73</v>
      </c>
      <c r="B83" s="311" t="s">
        <v>78</v>
      </c>
      <c r="C83" s="301">
        <v>13662.2</v>
      </c>
      <c r="D83" s="302">
        <v>13565.533333333333</v>
      </c>
      <c r="E83" s="302">
        <v>13401.016666666666</v>
      </c>
      <c r="F83" s="302">
        <v>13139.833333333334</v>
      </c>
      <c r="G83" s="302">
        <v>12975.316666666668</v>
      </c>
      <c r="H83" s="302">
        <v>13826.716666666665</v>
      </c>
      <c r="I83" s="302">
        <v>13991.233333333332</v>
      </c>
      <c r="J83" s="302">
        <v>14252.416666666664</v>
      </c>
      <c r="K83" s="301">
        <v>13730.05</v>
      </c>
      <c r="L83" s="301">
        <v>13304.35</v>
      </c>
      <c r="M83" s="301">
        <v>0.14668</v>
      </c>
      <c r="N83" s="1"/>
      <c r="O83" s="1"/>
    </row>
    <row r="84" spans="1:15" ht="12.75" customHeight="1">
      <c r="A84" s="30">
        <v>74</v>
      </c>
      <c r="B84" s="311" t="s">
        <v>80</v>
      </c>
      <c r="C84" s="301">
        <v>301.2</v>
      </c>
      <c r="D84" s="302">
        <v>299</v>
      </c>
      <c r="E84" s="302">
        <v>295.55</v>
      </c>
      <c r="F84" s="302">
        <v>289.90000000000003</v>
      </c>
      <c r="G84" s="302">
        <v>286.45000000000005</v>
      </c>
      <c r="H84" s="302">
        <v>304.64999999999998</v>
      </c>
      <c r="I84" s="302">
        <v>308.10000000000002</v>
      </c>
      <c r="J84" s="302">
        <v>313.74999999999994</v>
      </c>
      <c r="K84" s="301">
        <v>302.45</v>
      </c>
      <c r="L84" s="301">
        <v>293.35000000000002</v>
      </c>
      <c r="M84" s="301">
        <v>28.01829</v>
      </c>
      <c r="N84" s="1"/>
      <c r="O84" s="1"/>
    </row>
    <row r="85" spans="1:15" ht="12.75" customHeight="1">
      <c r="A85" s="30">
        <v>75</v>
      </c>
      <c r="B85" s="311" t="s">
        <v>323</v>
      </c>
      <c r="C85" s="301">
        <v>441.4</v>
      </c>
      <c r="D85" s="302">
        <v>444.76666666666665</v>
      </c>
      <c r="E85" s="302">
        <v>435.63333333333333</v>
      </c>
      <c r="F85" s="302">
        <v>429.86666666666667</v>
      </c>
      <c r="G85" s="302">
        <v>420.73333333333335</v>
      </c>
      <c r="H85" s="302">
        <v>450.5333333333333</v>
      </c>
      <c r="I85" s="302">
        <v>459.66666666666663</v>
      </c>
      <c r="J85" s="302">
        <v>465.43333333333328</v>
      </c>
      <c r="K85" s="301">
        <v>453.9</v>
      </c>
      <c r="L85" s="301">
        <v>439</v>
      </c>
      <c r="M85" s="301">
        <v>1.6636299999999999</v>
      </c>
      <c r="N85" s="1"/>
      <c r="O85" s="1"/>
    </row>
    <row r="86" spans="1:15" ht="12.75" customHeight="1">
      <c r="A86" s="30">
        <v>76</v>
      </c>
      <c r="B86" s="311" t="s">
        <v>81</v>
      </c>
      <c r="C86" s="301">
        <v>3429.3</v>
      </c>
      <c r="D86" s="302">
        <v>3425.7333333333336</v>
      </c>
      <c r="E86" s="302">
        <v>3378.6166666666672</v>
      </c>
      <c r="F86" s="302">
        <v>3327.9333333333338</v>
      </c>
      <c r="G86" s="302">
        <v>3280.8166666666675</v>
      </c>
      <c r="H86" s="302">
        <v>3476.416666666667</v>
      </c>
      <c r="I86" s="302">
        <v>3523.5333333333338</v>
      </c>
      <c r="J86" s="302">
        <v>3574.2166666666667</v>
      </c>
      <c r="K86" s="301">
        <v>3472.85</v>
      </c>
      <c r="L86" s="301">
        <v>3375.05</v>
      </c>
      <c r="M86" s="301">
        <v>2.2364099999999998</v>
      </c>
      <c r="N86" s="1"/>
      <c r="O86" s="1"/>
    </row>
    <row r="87" spans="1:15" ht="12.75" customHeight="1">
      <c r="A87" s="30">
        <v>77</v>
      </c>
      <c r="B87" s="311" t="s">
        <v>310</v>
      </c>
      <c r="C87" s="301">
        <v>616.54999999999995</v>
      </c>
      <c r="D87" s="302">
        <v>600.51666666666665</v>
      </c>
      <c r="E87" s="302">
        <v>576.0333333333333</v>
      </c>
      <c r="F87" s="302">
        <v>535.51666666666665</v>
      </c>
      <c r="G87" s="302">
        <v>511.0333333333333</v>
      </c>
      <c r="H87" s="302">
        <v>641.0333333333333</v>
      </c>
      <c r="I87" s="302">
        <v>665.51666666666665</v>
      </c>
      <c r="J87" s="302">
        <v>706.0333333333333</v>
      </c>
      <c r="K87" s="301">
        <v>625</v>
      </c>
      <c r="L87" s="301">
        <v>560</v>
      </c>
      <c r="M87" s="301">
        <v>43.746810000000004</v>
      </c>
      <c r="N87" s="1"/>
      <c r="O87" s="1"/>
    </row>
    <row r="88" spans="1:15" ht="12.75" customHeight="1">
      <c r="A88" s="30">
        <v>78</v>
      </c>
      <c r="B88" s="311" t="s">
        <v>320</v>
      </c>
      <c r="C88" s="301">
        <v>335.35</v>
      </c>
      <c r="D88" s="302">
        <v>331.95</v>
      </c>
      <c r="E88" s="302">
        <v>326.64999999999998</v>
      </c>
      <c r="F88" s="302">
        <v>317.95</v>
      </c>
      <c r="G88" s="302">
        <v>312.64999999999998</v>
      </c>
      <c r="H88" s="302">
        <v>340.65</v>
      </c>
      <c r="I88" s="302">
        <v>345.95000000000005</v>
      </c>
      <c r="J88" s="302">
        <v>354.65</v>
      </c>
      <c r="K88" s="301">
        <v>337.25</v>
      </c>
      <c r="L88" s="301">
        <v>323.25</v>
      </c>
      <c r="M88" s="301">
        <v>18.01191</v>
      </c>
      <c r="N88" s="1"/>
      <c r="O88" s="1"/>
    </row>
    <row r="89" spans="1:15" ht="12.75" customHeight="1">
      <c r="A89" s="30">
        <v>79</v>
      </c>
      <c r="B89" s="311" t="s">
        <v>411</v>
      </c>
      <c r="C89" s="301">
        <v>627.75</v>
      </c>
      <c r="D89" s="302">
        <v>627.2166666666667</v>
      </c>
      <c r="E89" s="302">
        <v>613.03333333333342</v>
      </c>
      <c r="F89" s="302">
        <v>598.31666666666672</v>
      </c>
      <c r="G89" s="302">
        <v>584.13333333333344</v>
      </c>
      <c r="H89" s="302">
        <v>641.93333333333339</v>
      </c>
      <c r="I89" s="302">
        <v>656.11666666666679</v>
      </c>
      <c r="J89" s="302">
        <v>670.83333333333337</v>
      </c>
      <c r="K89" s="301">
        <v>641.4</v>
      </c>
      <c r="L89" s="301">
        <v>612.5</v>
      </c>
      <c r="M89" s="301">
        <v>4.1657900000000003</v>
      </c>
      <c r="N89" s="1"/>
      <c r="O89" s="1"/>
    </row>
    <row r="90" spans="1:15" ht="12.75" customHeight="1">
      <c r="A90" s="30">
        <v>80</v>
      </c>
      <c r="B90" s="311" t="s">
        <v>341</v>
      </c>
      <c r="C90" s="301">
        <v>2403.35</v>
      </c>
      <c r="D90" s="302">
        <v>2435.1166666666668</v>
      </c>
      <c r="E90" s="302">
        <v>2360.2333333333336</v>
      </c>
      <c r="F90" s="302">
        <v>2317.1166666666668</v>
      </c>
      <c r="G90" s="302">
        <v>2242.2333333333336</v>
      </c>
      <c r="H90" s="302">
        <v>2478.2333333333336</v>
      </c>
      <c r="I90" s="302">
        <v>2553.1166666666668</v>
      </c>
      <c r="J90" s="302">
        <v>2596.2333333333336</v>
      </c>
      <c r="K90" s="301">
        <v>2510</v>
      </c>
      <c r="L90" s="301">
        <v>2392</v>
      </c>
      <c r="M90" s="301">
        <v>1.12168</v>
      </c>
      <c r="N90" s="1"/>
      <c r="O90" s="1"/>
    </row>
    <row r="91" spans="1:15" ht="12.75" customHeight="1">
      <c r="A91" s="30">
        <v>81</v>
      </c>
      <c r="B91" s="311" t="s">
        <v>82</v>
      </c>
      <c r="C91" s="301">
        <v>182.45</v>
      </c>
      <c r="D91" s="302">
        <v>180.5</v>
      </c>
      <c r="E91" s="302">
        <v>177.65</v>
      </c>
      <c r="F91" s="302">
        <v>172.85</v>
      </c>
      <c r="G91" s="302">
        <v>170</v>
      </c>
      <c r="H91" s="302">
        <v>185.3</v>
      </c>
      <c r="I91" s="302">
        <v>188.15000000000003</v>
      </c>
      <c r="J91" s="302">
        <v>192.95000000000002</v>
      </c>
      <c r="K91" s="301">
        <v>183.35</v>
      </c>
      <c r="L91" s="301">
        <v>175.7</v>
      </c>
      <c r="M91" s="301">
        <v>74.493679999999998</v>
      </c>
      <c r="N91" s="1"/>
      <c r="O91" s="1"/>
    </row>
    <row r="92" spans="1:15" ht="12.75" customHeight="1">
      <c r="A92" s="30">
        <v>82</v>
      </c>
      <c r="B92" s="311" t="s">
        <v>327</v>
      </c>
      <c r="C92" s="301">
        <v>420.95</v>
      </c>
      <c r="D92" s="302">
        <v>421.2833333333333</v>
      </c>
      <c r="E92" s="302">
        <v>416.66666666666663</v>
      </c>
      <c r="F92" s="302">
        <v>412.38333333333333</v>
      </c>
      <c r="G92" s="302">
        <v>407.76666666666665</v>
      </c>
      <c r="H92" s="302">
        <v>425.56666666666661</v>
      </c>
      <c r="I92" s="302">
        <v>430.18333333333328</v>
      </c>
      <c r="J92" s="302">
        <v>434.46666666666658</v>
      </c>
      <c r="K92" s="301">
        <v>425.9</v>
      </c>
      <c r="L92" s="301">
        <v>417</v>
      </c>
      <c r="M92" s="301">
        <v>8.9595099999999999</v>
      </c>
      <c r="N92" s="1"/>
      <c r="O92" s="1"/>
    </row>
    <row r="93" spans="1:15" ht="12.75" customHeight="1">
      <c r="A93" s="30">
        <v>83</v>
      </c>
      <c r="B93" s="311" t="s">
        <v>328</v>
      </c>
      <c r="C93" s="301">
        <v>676.1</v>
      </c>
      <c r="D93" s="302">
        <v>666.69999999999993</v>
      </c>
      <c r="E93" s="302">
        <v>649.64999999999986</v>
      </c>
      <c r="F93" s="302">
        <v>623.19999999999993</v>
      </c>
      <c r="G93" s="302">
        <v>606.14999999999986</v>
      </c>
      <c r="H93" s="302">
        <v>693.14999999999986</v>
      </c>
      <c r="I93" s="302">
        <v>710.19999999999982</v>
      </c>
      <c r="J93" s="302">
        <v>736.64999999999986</v>
      </c>
      <c r="K93" s="301">
        <v>683.75</v>
      </c>
      <c r="L93" s="301">
        <v>640.25</v>
      </c>
      <c r="M93" s="301">
        <v>0.43110999999999999</v>
      </c>
      <c r="N93" s="1"/>
      <c r="O93" s="1"/>
    </row>
    <row r="94" spans="1:15" ht="12.75" customHeight="1">
      <c r="A94" s="30">
        <v>84</v>
      </c>
      <c r="B94" s="311" t="s">
        <v>330</v>
      </c>
      <c r="C94" s="301">
        <v>665.1</v>
      </c>
      <c r="D94" s="302">
        <v>662.44999999999993</v>
      </c>
      <c r="E94" s="302">
        <v>656.14999999999986</v>
      </c>
      <c r="F94" s="302">
        <v>647.19999999999993</v>
      </c>
      <c r="G94" s="302">
        <v>640.89999999999986</v>
      </c>
      <c r="H94" s="302">
        <v>671.39999999999986</v>
      </c>
      <c r="I94" s="302">
        <v>677.69999999999982</v>
      </c>
      <c r="J94" s="302">
        <v>686.64999999999986</v>
      </c>
      <c r="K94" s="301">
        <v>668.75</v>
      </c>
      <c r="L94" s="301">
        <v>653.5</v>
      </c>
      <c r="M94" s="301">
        <v>0.70176000000000005</v>
      </c>
      <c r="N94" s="1"/>
      <c r="O94" s="1"/>
    </row>
    <row r="95" spans="1:15" ht="12.75" customHeight="1">
      <c r="A95" s="30">
        <v>85</v>
      </c>
      <c r="B95" s="311" t="s">
        <v>248</v>
      </c>
      <c r="C95" s="301">
        <v>102.7</v>
      </c>
      <c r="D95" s="302">
        <v>102.88333333333334</v>
      </c>
      <c r="E95" s="302">
        <v>102.11666666666667</v>
      </c>
      <c r="F95" s="302">
        <v>101.53333333333333</v>
      </c>
      <c r="G95" s="302">
        <v>100.76666666666667</v>
      </c>
      <c r="H95" s="302">
        <v>103.46666666666668</v>
      </c>
      <c r="I95" s="302">
        <v>104.23333333333336</v>
      </c>
      <c r="J95" s="302">
        <v>104.81666666666669</v>
      </c>
      <c r="K95" s="301">
        <v>103.65</v>
      </c>
      <c r="L95" s="301">
        <v>102.3</v>
      </c>
      <c r="M95" s="301">
        <v>3.9152200000000001</v>
      </c>
      <c r="N95" s="1"/>
      <c r="O95" s="1"/>
    </row>
    <row r="96" spans="1:15" ht="12.75" customHeight="1">
      <c r="A96" s="30">
        <v>86</v>
      </c>
      <c r="B96" s="311" t="s">
        <v>324</v>
      </c>
      <c r="C96" s="301">
        <v>352.8</v>
      </c>
      <c r="D96" s="302">
        <v>353.61666666666662</v>
      </c>
      <c r="E96" s="302">
        <v>347.23333333333323</v>
      </c>
      <c r="F96" s="302">
        <v>341.66666666666663</v>
      </c>
      <c r="G96" s="302">
        <v>335.28333333333325</v>
      </c>
      <c r="H96" s="302">
        <v>359.18333333333322</v>
      </c>
      <c r="I96" s="302">
        <v>365.56666666666655</v>
      </c>
      <c r="J96" s="302">
        <v>371.13333333333321</v>
      </c>
      <c r="K96" s="301">
        <v>360</v>
      </c>
      <c r="L96" s="301">
        <v>348.05</v>
      </c>
      <c r="M96" s="301">
        <v>0.70204</v>
      </c>
      <c r="N96" s="1"/>
      <c r="O96" s="1"/>
    </row>
    <row r="97" spans="1:15" ht="12.75" customHeight="1">
      <c r="A97" s="30">
        <v>87</v>
      </c>
      <c r="B97" s="311" t="s">
        <v>333</v>
      </c>
      <c r="C97" s="301">
        <v>1099.8</v>
      </c>
      <c r="D97" s="302">
        <v>1102.7666666666667</v>
      </c>
      <c r="E97" s="302">
        <v>1087.1333333333332</v>
      </c>
      <c r="F97" s="302">
        <v>1074.4666666666665</v>
      </c>
      <c r="G97" s="302">
        <v>1058.833333333333</v>
      </c>
      <c r="H97" s="302">
        <v>1115.4333333333334</v>
      </c>
      <c r="I97" s="302">
        <v>1131.0666666666671</v>
      </c>
      <c r="J97" s="302">
        <v>1143.7333333333336</v>
      </c>
      <c r="K97" s="301">
        <v>1118.4000000000001</v>
      </c>
      <c r="L97" s="301">
        <v>1090.0999999999999</v>
      </c>
      <c r="M97" s="301">
        <v>5.2116400000000001</v>
      </c>
      <c r="N97" s="1"/>
      <c r="O97" s="1"/>
    </row>
    <row r="98" spans="1:15" ht="12.75" customHeight="1">
      <c r="A98" s="30">
        <v>88</v>
      </c>
      <c r="B98" s="311" t="s">
        <v>331</v>
      </c>
      <c r="C98" s="301">
        <v>900.35</v>
      </c>
      <c r="D98" s="302">
        <v>901.9666666666667</v>
      </c>
      <c r="E98" s="302">
        <v>895.08333333333337</v>
      </c>
      <c r="F98" s="302">
        <v>889.81666666666672</v>
      </c>
      <c r="G98" s="302">
        <v>882.93333333333339</v>
      </c>
      <c r="H98" s="302">
        <v>907.23333333333335</v>
      </c>
      <c r="I98" s="302">
        <v>914.11666666666656</v>
      </c>
      <c r="J98" s="302">
        <v>919.38333333333333</v>
      </c>
      <c r="K98" s="301">
        <v>908.85</v>
      </c>
      <c r="L98" s="301">
        <v>896.7</v>
      </c>
      <c r="M98" s="301">
        <v>0.37052000000000002</v>
      </c>
      <c r="N98" s="1"/>
      <c r="O98" s="1"/>
    </row>
    <row r="99" spans="1:15" ht="12.75" customHeight="1">
      <c r="A99" s="30">
        <v>89</v>
      </c>
      <c r="B99" s="311" t="s">
        <v>332</v>
      </c>
      <c r="C99" s="301">
        <v>16.649999999999999</v>
      </c>
      <c r="D99" s="302">
        <v>16.633333333333333</v>
      </c>
      <c r="E99" s="302">
        <v>16.366666666666667</v>
      </c>
      <c r="F99" s="302">
        <v>16.083333333333336</v>
      </c>
      <c r="G99" s="302">
        <v>15.81666666666667</v>
      </c>
      <c r="H99" s="302">
        <v>16.916666666666664</v>
      </c>
      <c r="I99" s="302">
        <v>17.18333333333333</v>
      </c>
      <c r="J99" s="302">
        <v>17.466666666666661</v>
      </c>
      <c r="K99" s="301">
        <v>16.899999999999999</v>
      </c>
      <c r="L99" s="301">
        <v>16.350000000000001</v>
      </c>
      <c r="M99" s="301">
        <v>10.25714</v>
      </c>
      <c r="N99" s="1"/>
      <c r="O99" s="1"/>
    </row>
    <row r="100" spans="1:15" ht="12.75" customHeight="1">
      <c r="A100" s="30">
        <v>90</v>
      </c>
      <c r="B100" s="311" t="s">
        <v>334</v>
      </c>
      <c r="C100" s="301">
        <v>511.05</v>
      </c>
      <c r="D100" s="302">
        <v>507.13333333333338</v>
      </c>
      <c r="E100" s="302">
        <v>499.56666666666672</v>
      </c>
      <c r="F100" s="302">
        <v>488.08333333333331</v>
      </c>
      <c r="G100" s="302">
        <v>480.51666666666665</v>
      </c>
      <c r="H100" s="302">
        <v>518.61666666666679</v>
      </c>
      <c r="I100" s="302">
        <v>526.18333333333351</v>
      </c>
      <c r="J100" s="302">
        <v>537.66666666666686</v>
      </c>
      <c r="K100" s="301">
        <v>514.70000000000005</v>
      </c>
      <c r="L100" s="301">
        <v>495.65</v>
      </c>
      <c r="M100" s="301">
        <v>0.73014999999999997</v>
      </c>
      <c r="N100" s="1"/>
      <c r="O100" s="1"/>
    </row>
    <row r="101" spans="1:15" ht="12.75" customHeight="1">
      <c r="A101" s="30">
        <v>91</v>
      </c>
      <c r="B101" s="311" t="s">
        <v>335</v>
      </c>
      <c r="C101" s="301">
        <v>751.85</v>
      </c>
      <c r="D101" s="302">
        <v>746.94999999999993</v>
      </c>
      <c r="E101" s="302">
        <v>737.89999999999986</v>
      </c>
      <c r="F101" s="302">
        <v>723.94999999999993</v>
      </c>
      <c r="G101" s="302">
        <v>714.89999999999986</v>
      </c>
      <c r="H101" s="302">
        <v>760.89999999999986</v>
      </c>
      <c r="I101" s="302">
        <v>769.94999999999982</v>
      </c>
      <c r="J101" s="302">
        <v>783.89999999999986</v>
      </c>
      <c r="K101" s="301">
        <v>756</v>
      </c>
      <c r="L101" s="301">
        <v>733</v>
      </c>
      <c r="M101" s="301">
        <v>1.83083</v>
      </c>
      <c r="N101" s="1"/>
      <c r="O101" s="1"/>
    </row>
    <row r="102" spans="1:15" ht="12.75" customHeight="1">
      <c r="A102" s="30">
        <v>92</v>
      </c>
      <c r="B102" s="311" t="s">
        <v>336</v>
      </c>
      <c r="C102" s="301">
        <v>4028.45</v>
      </c>
      <c r="D102" s="302">
        <v>4055.1666666666665</v>
      </c>
      <c r="E102" s="302">
        <v>3983.4333333333334</v>
      </c>
      <c r="F102" s="302">
        <v>3938.416666666667</v>
      </c>
      <c r="G102" s="302">
        <v>3866.6833333333338</v>
      </c>
      <c r="H102" s="302">
        <v>4100.1833333333325</v>
      </c>
      <c r="I102" s="302">
        <v>4171.9166666666661</v>
      </c>
      <c r="J102" s="302">
        <v>4216.9333333333325</v>
      </c>
      <c r="K102" s="301">
        <v>4126.8999999999996</v>
      </c>
      <c r="L102" s="301">
        <v>4010.15</v>
      </c>
      <c r="M102" s="301">
        <v>3.9600000000000003E-2</v>
      </c>
      <c r="N102" s="1"/>
      <c r="O102" s="1"/>
    </row>
    <row r="103" spans="1:15" ht="12.75" customHeight="1">
      <c r="A103" s="30">
        <v>93</v>
      </c>
      <c r="B103" s="311" t="s">
        <v>247</v>
      </c>
      <c r="C103" s="301">
        <v>70.8</v>
      </c>
      <c r="D103" s="302">
        <v>70.05</v>
      </c>
      <c r="E103" s="302">
        <v>68.8</v>
      </c>
      <c r="F103" s="302">
        <v>66.8</v>
      </c>
      <c r="G103" s="302">
        <v>65.55</v>
      </c>
      <c r="H103" s="302">
        <v>72.05</v>
      </c>
      <c r="I103" s="302">
        <v>73.3</v>
      </c>
      <c r="J103" s="302">
        <v>75.3</v>
      </c>
      <c r="K103" s="301">
        <v>71.3</v>
      </c>
      <c r="L103" s="301">
        <v>68.05</v>
      </c>
      <c r="M103" s="301">
        <v>10.45078</v>
      </c>
      <c r="N103" s="1"/>
      <c r="O103" s="1"/>
    </row>
    <row r="104" spans="1:15" ht="12.75" customHeight="1">
      <c r="A104" s="30">
        <v>94</v>
      </c>
      <c r="B104" s="311" t="s">
        <v>329</v>
      </c>
      <c r="C104" s="301">
        <v>700.05</v>
      </c>
      <c r="D104" s="302">
        <v>701.16666666666663</v>
      </c>
      <c r="E104" s="302">
        <v>694.43333333333328</v>
      </c>
      <c r="F104" s="302">
        <v>688.81666666666661</v>
      </c>
      <c r="G104" s="302">
        <v>682.08333333333326</v>
      </c>
      <c r="H104" s="302">
        <v>706.7833333333333</v>
      </c>
      <c r="I104" s="302">
        <v>713.51666666666665</v>
      </c>
      <c r="J104" s="302">
        <v>719.13333333333333</v>
      </c>
      <c r="K104" s="301">
        <v>707.9</v>
      </c>
      <c r="L104" s="301">
        <v>695.55</v>
      </c>
      <c r="M104" s="301">
        <v>1.34135</v>
      </c>
      <c r="N104" s="1"/>
      <c r="O104" s="1"/>
    </row>
    <row r="105" spans="1:15" ht="12.75" customHeight="1">
      <c r="A105" s="30">
        <v>95</v>
      </c>
      <c r="B105" s="311" t="s">
        <v>826</v>
      </c>
      <c r="C105" s="301">
        <v>172.15</v>
      </c>
      <c r="D105" s="302">
        <v>170.25</v>
      </c>
      <c r="E105" s="302">
        <v>167.9</v>
      </c>
      <c r="F105" s="302">
        <v>163.65</v>
      </c>
      <c r="G105" s="302">
        <v>161.30000000000001</v>
      </c>
      <c r="H105" s="302">
        <v>174.5</v>
      </c>
      <c r="I105" s="302">
        <v>176.85000000000002</v>
      </c>
      <c r="J105" s="302">
        <v>181.1</v>
      </c>
      <c r="K105" s="301">
        <v>172.6</v>
      </c>
      <c r="L105" s="301">
        <v>166</v>
      </c>
      <c r="M105" s="301">
        <v>6.3381800000000004</v>
      </c>
      <c r="N105" s="1"/>
      <c r="O105" s="1"/>
    </row>
    <row r="106" spans="1:15" ht="12.75" customHeight="1">
      <c r="A106" s="30">
        <v>96</v>
      </c>
      <c r="B106" s="311" t="s">
        <v>337</v>
      </c>
      <c r="C106" s="301">
        <v>297.60000000000002</v>
      </c>
      <c r="D106" s="302">
        <v>295.86666666666667</v>
      </c>
      <c r="E106" s="302">
        <v>286.73333333333335</v>
      </c>
      <c r="F106" s="302">
        <v>275.86666666666667</v>
      </c>
      <c r="G106" s="302">
        <v>266.73333333333335</v>
      </c>
      <c r="H106" s="302">
        <v>306.73333333333335</v>
      </c>
      <c r="I106" s="302">
        <v>315.86666666666667</v>
      </c>
      <c r="J106" s="302">
        <v>326.73333333333335</v>
      </c>
      <c r="K106" s="301">
        <v>305</v>
      </c>
      <c r="L106" s="301">
        <v>285</v>
      </c>
      <c r="M106" s="301">
        <v>1.08216</v>
      </c>
      <c r="N106" s="1"/>
      <c r="O106" s="1"/>
    </row>
    <row r="107" spans="1:15" ht="12.75" customHeight="1">
      <c r="A107" s="30">
        <v>97</v>
      </c>
      <c r="B107" s="311" t="s">
        <v>338</v>
      </c>
      <c r="C107" s="301">
        <v>292.39999999999998</v>
      </c>
      <c r="D107" s="302">
        <v>289.46666666666664</v>
      </c>
      <c r="E107" s="302">
        <v>284.68333333333328</v>
      </c>
      <c r="F107" s="302">
        <v>276.96666666666664</v>
      </c>
      <c r="G107" s="302">
        <v>272.18333333333328</v>
      </c>
      <c r="H107" s="302">
        <v>297.18333333333328</v>
      </c>
      <c r="I107" s="302">
        <v>301.9666666666667</v>
      </c>
      <c r="J107" s="302">
        <v>309.68333333333328</v>
      </c>
      <c r="K107" s="301">
        <v>294.25</v>
      </c>
      <c r="L107" s="301">
        <v>281.75</v>
      </c>
      <c r="M107" s="301">
        <v>16.915420000000001</v>
      </c>
      <c r="N107" s="1"/>
      <c r="O107" s="1"/>
    </row>
    <row r="108" spans="1:15" ht="12.75" customHeight="1">
      <c r="A108" s="30">
        <v>98</v>
      </c>
      <c r="B108" s="311" t="s">
        <v>83</v>
      </c>
      <c r="C108" s="301">
        <v>625.79999999999995</v>
      </c>
      <c r="D108" s="302">
        <v>624.26666666666665</v>
      </c>
      <c r="E108" s="302">
        <v>616.5333333333333</v>
      </c>
      <c r="F108" s="302">
        <v>607.26666666666665</v>
      </c>
      <c r="G108" s="302">
        <v>599.5333333333333</v>
      </c>
      <c r="H108" s="302">
        <v>633.5333333333333</v>
      </c>
      <c r="I108" s="302">
        <v>641.26666666666665</v>
      </c>
      <c r="J108" s="302">
        <v>650.5333333333333</v>
      </c>
      <c r="K108" s="301">
        <v>632</v>
      </c>
      <c r="L108" s="301">
        <v>615</v>
      </c>
      <c r="M108" s="301">
        <v>21.142199999999999</v>
      </c>
      <c r="N108" s="1"/>
      <c r="O108" s="1"/>
    </row>
    <row r="109" spans="1:15" ht="12.75" customHeight="1">
      <c r="A109" s="30">
        <v>99</v>
      </c>
      <c r="B109" s="311" t="s">
        <v>339</v>
      </c>
      <c r="C109" s="301">
        <v>610.04999999999995</v>
      </c>
      <c r="D109" s="302">
        <v>608.9666666666667</v>
      </c>
      <c r="E109" s="302">
        <v>603.68333333333339</v>
      </c>
      <c r="F109" s="302">
        <v>597.31666666666672</v>
      </c>
      <c r="G109" s="302">
        <v>592.03333333333342</v>
      </c>
      <c r="H109" s="302">
        <v>615.33333333333337</v>
      </c>
      <c r="I109" s="302">
        <v>620.61666666666667</v>
      </c>
      <c r="J109" s="302">
        <v>626.98333333333335</v>
      </c>
      <c r="K109" s="301">
        <v>614.25</v>
      </c>
      <c r="L109" s="301">
        <v>602.6</v>
      </c>
      <c r="M109" s="301">
        <v>0.73787999999999998</v>
      </c>
      <c r="N109" s="1"/>
      <c r="O109" s="1"/>
    </row>
    <row r="110" spans="1:15" ht="12.75" customHeight="1">
      <c r="A110" s="30">
        <v>100</v>
      </c>
      <c r="B110" s="311" t="s">
        <v>84</v>
      </c>
      <c r="C110" s="301">
        <v>938.2</v>
      </c>
      <c r="D110" s="302">
        <v>936.58333333333337</v>
      </c>
      <c r="E110" s="302">
        <v>928.7166666666667</v>
      </c>
      <c r="F110" s="302">
        <v>919.23333333333335</v>
      </c>
      <c r="G110" s="302">
        <v>911.36666666666667</v>
      </c>
      <c r="H110" s="302">
        <v>946.06666666666672</v>
      </c>
      <c r="I110" s="302">
        <v>953.93333333333328</v>
      </c>
      <c r="J110" s="302">
        <v>963.41666666666674</v>
      </c>
      <c r="K110" s="301">
        <v>944.45</v>
      </c>
      <c r="L110" s="301">
        <v>927.1</v>
      </c>
      <c r="M110" s="301">
        <v>5.2196300000000004</v>
      </c>
      <c r="N110" s="1"/>
      <c r="O110" s="1"/>
    </row>
    <row r="111" spans="1:15" ht="12.75" customHeight="1">
      <c r="A111" s="30">
        <v>101</v>
      </c>
      <c r="B111" s="311" t="s">
        <v>85</v>
      </c>
      <c r="C111" s="301">
        <v>184.8</v>
      </c>
      <c r="D111" s="302">
        <v>182.81666666666669</v>
      </c>
      <c r="E111" s="302">
        <v>179.98333333333338</v>
      </c>
      <c r="F111" s="302">
        <v>175.16666666666669</v>
      </c>
      <c r="G111" s="302">
        <v>172.33333333333337</v>
      </c>
      <c r="H111" s="302">
        <v>187.63333333333338</v>
      </c>
      <c r="I111" s="302">
        <v>190.4666666666667</v>
      </c>
      <c r="J111" s="302">
        <v>195.28333333333339</v>
      </c>
      <c r="K111" s="301">
        <v>185.65</v>
      </c>
      <c r="L111" s="301">
        <v>178</v>
      </c>
      <c r="M111" s="301">
        <v>75.643289999999993</v>
      </c>
      <c r="N111" s="1"/>
      <c r="O111" s="1"/>
    </row>
    <row r="112" spans="1:15" ht="12.75" customHeight="1">
      <c r="A112" s="30">
        <v>102</v>
      </c>
      <c r="B112" s="311" t="s">
        <v>340</v>
      </c>
      <c r="C112" s="301">
        <v>309.05</v>
      </c>
      <c r="D112" s="302">
        <v>306.0333333333333</v>
      </c>
      <c r="E112" s="302">
        <v>302.06666666666661</v>
      </c>
      <c r="F112" s="302">
        <v>295.08333333333331</v>
      </c>
      <c r="G112" s="302">
        <v>291.11666666666662</v>
      </c>
      <c r="H112" s="302">
        <v>313.01666666666659</v>
      </c>
      <c r="I112" s="302">
        <v>316.98333333333329</v>
      </c>
      <c r="J112" s="302">
        <v>323.96666666666658</v>
      </c>
      <c r="K112" s="301">
        <v>310</v>
      </c>
      <c r="L112" s="301">
        <v>299.05</v>
      </c>
      <c r="M112" s="301">
        <v>1.33874</v>
      </c>
      <c r="N112" s="1"/>
      <c r="O112" s="1"/>
    </row>
    <row r="113" spans="1:15" ht="12.75" customHeight="1">
      <c r="A113" s="30">
        <v>103</v>
      </c>
      <c r="B113" s="311" t="s">
        <v>87</v>
      </c>
      <c r="C113" s="301">
        <v>3594.25</v>
      </c>
      <c r="D113" s="302">
        <v>3538.6833333333329</v>
      </c>
      <c r="E113" s="302">
        <v>3452.3666666666659</v>
      </c>
      <c r="F113" s="302">
        <v>3310.4833333333331</v>
      </c>
      <c r="G113" s="302">
        <v>3224.1666666666661</v>
      </c>
      <c r="H113" s="302">
        <v>3680.5666666666657</v>
      </c>
      <c r="I113" s="302">
        <v>3766.8833333333323</v>
      </c>
      <c r="J113" s="302">
        <v>3908.7666666666655</v>
      </c>
      <c r="K113" s="301">
        <v>3625</v>
      </c>
      <c r="L113" s="301">
        <v>3396.8</v>
      </c>
      <c r="M113" s="301">
        <v>5.8865699999999999</v>
      </c>
      <c r="N113" s="1"/>
      <c r="O113" s="1"/>
    </row>
    <row r="114" spans="1:15" ht="12.75" customHeight="1">
      <c r="A114" s="30">
        <v>104</v>
      </c>
      <c r="B114" s="311" t="s">
        <v>88</v>
      </c>
      <c r="C114" s="301">
        <v>1499.75</v>
      </c>
      <c r="D114" s="302">
        <v>1495.8166666666666</v>
      </c>
      <c r="E114" s="302">
        <v>1483.9333333333332</v>
      </c>
      <c r="F114" s="302">
        <v>1468.1166666666666</v>
      </c>
      <c r="G114" s="302">
        <v>1456.2333333333331</v>
      </c>
      <c r="H114" s="302">
        <v>1511.6333333333332</v>
      </c>
      <c r="I114" s="302">
        <v>1523.5166666666664</v>
      </c>
      <c r="J114" s="302">
        <v>1539.3333333333333</v>
      </c>
      <c r="K114" s="301">
        <v>1507.7</v>
      </c>
      <c r="L114" s="301">
        <v>1480</v>
      </c>
      <c r="M114" s="301">
        <v>3.2686099999999998</v>
      </c>
      <c r="N114" s="1"/>
      <c r="O114" s="1"/>
    </row>
    <row r="115" spans="1:15" ht="12.75" customHeight="1">
      <c r="A115" s="30">
        <v>105</v>
      </c>
      <c r="B115" s="311" t="s">
        <v>89</v>
      </c>
      <c r="C115" s="301">
        <v>624.5</v>
      </c>
      <c r="D115" s="302">
        <v>622</v>
      </c>
      <c r="E115" s="302">
        <v>615</v>
      </c>
      <c r="F115" s="302">
        <v>605.5</v>
      </c>
      <c r="G115" s="302">
        <v>598.5</v>
      </c>
      <c r="H115" s="302">
        <v>631.5</v>
      </c>
      <c r="I115" s="302">
        <v>638.5</v>
      </c>
      <c r="J115" s="302">
        <v>648</v>
      </c>
      <c r="K115" s="301">
        <v>629</v>
      </c>
      <c r="L115" s="301">
        <v>612.5</v>
      </c>
      <c r="M115" s="301">
        <v>7.58887</v>
      </c>
      <c r="N115" s="1"/>
      <c r="O115" s="1"/>
    </row>
    <row r="116" spans="1:15" ht="12.75" customHeight="1">
      <c r="A116" s="30">
        <v>106</v>
      </c>
      <c r="B116" s="311" t="s">
        <v>90</v>
      </c>
      <c r="C116" s="301">
        <v>926.15</v>
      </c>
      <c r="D116" s="302">
        <v>923.38333333333333</v>
      </c>
      <c r="E116" s="302">
        <v>907.76666666666665</v>
      </c>
      <c r="F116" s="302">
        <v>889.38333333333333</v>
      </c>
      <c r="G116" s="302">
        <v>873.76666666666665</v>
      </c>
      <c r="H116" s="302">
        <v>941.76666666666665</v>
      </c>
      <c r="I116" s="302">
        <v>957.38333333333321</v>
      </c>
      <c r="J116" s="302">
        <v>975.76666666666665</v>
      </c>
      <c r="K116" s="301">
        <v>939</v>
      </c>
      <c r="L116" s="301">
        <v>905</v>
      </c>
      <c r="M116" s="301">
        <v>5.0954699999999997</v>
      </c>
      <c r="N116" s="1"/>
      <c r="O116" s="1"/>
    </row>
    <row r="117" spans="1:15" ht="12.75" customHeight="1">
      <c r="A117" s="30">
        <v>107</v>
      </c>
      <c r="B117" s="311" t="s">
        <v>342</v>
      </c>
      <c r="C117" s="301">
        <v>911.6</v>
      </c>
      <c r="D117" s="302">
        <v>917.2166666666667</v>
      </c>
      <c r="E117" s="302">
        <v>888.28333333333342</v>
      </c>
      <c r="F117" s="302">
        <v>864.9666666666667</v>
      </c>
      <c r="G117" s="302">
        <v>836.03333333333342</v>
      </c>
      <c r="H117" s="302">
        <v>940.53333333333342</v>
      </c>
      <c r="I117" s="302">
        <v>969.46666666666681</v>
      </c>
      <c r="J117" s="302">
        <v>992.78333333333342</v>
      </c>
      <c r="K117" s="301">
        <v>946.15</v>
      </c>
      <c r="L117" s="301">
        <v>893.9</v>
      </c>
      <c r="M117" s="301">
        <v>0.91395999999999999</v>
      </c>
      <c r="N117" s="1"/>
      <c r="O117" s="1"/>
    </row>
    <row r="118" spans="1:15" ht="12.75" customHeight="1">
      <c r="A118" s="30">
        <v>108</v>
      </c>
      <c r="B118" s="311" t="s">
        <v>325</v>
      </c>
      <c r="C118" s="301">
        <v>3030.95</v>
      </c>
      <c r="D118" s="302">
        <v>3056.6166666666668</v>
      </c>
      <c r="E118" s="302">
        <v>2974.7333333333336</v>
      </c>
      <c r="F118" s="302">
        <v>2918.5166666666669</v>
      </c>
      <c r="G118" s="302">
        <v>2836.6333333333337</v>
      </c>
      <c r="H118" s="302">
        <v>3112.8333333333335</v>
      </c>
      <c r="I118" s="302">
        <v>3194.7166666666667</v>
      </c>
      <c r="J118" s="302">
        <v>3250.9333333333334</v>
      </c>
      <c r="K118" s="301">
        <v>3138.5</v>
      </c>
      <c r="L118" s="301">
        <v>3000.4</v>
      </c>
      <c r="M118" s="301">
        <v>0.39978000000000002</v>
      </c>
      <c r="N118" s="1"/>
      <c r="O118" s="1"/>
    </row>
    <row r="119" spans="1:15" ht="12.75" customHeight="1">
      <c r="A119" s="30">
        <v>109</v>
      </c>
      <c r="B119" s="311" t="s">
        <v>249</v>
      </c>
      <c r="C119" s="301">
        <v>325.45</v>
      </c>
      <c r="D119" s="302">
        <v>326.98333333333335</v>
      </c>
      <c r="E119" s="302">
        <v>320.4666666666667</v>
      </c>
      <c r="F119" s="302">
        <v>315.48333333333335</v>
      </c>
      <c r="G119" s="302">
        <v>308.9666666666667</v>
      </c>
      <c r="H119" s="302">
        <v>331.9666666666667</v>
      </c>
      <c r="I119" s="302">
        <v>338.48333333333335</v>
      </c>
      <c r="J119" s="302">
        <v>343.4666666666667</v>
      </c>
      <c r="K119" s="301">
        <v>333.5</v>
      </c>
      <c r="L119" s="301">
        <v>322</v>
      </c>
      <c r="M119" s="301">
        <v>18.57769</v>
      </c>
      <c r="N119" s="1"/>
      <c r="O119" s="1"/>
    </row>
    <row r="120" spans="1:15" ht="12.75" customHeight="1">
      <c r="A120" s="30">
        <v>110</v>
      </c>
      <c r="B120" s="311" t="s">
        <v>326</v>
      </c>
      <c r="C120" s="301">
        <v>191.3</v>
      </c>
      <c r="D120" s="302">
        <v>188.4</v>
      </c>
      <c r="E120" s="302">
        <v>180.9</v>
      </c>
      <c r="F120" s="302">
        <v>170.5</v>
      </c>
      <c r="G120" s="302">
        <v>163</v>
      </c>
      <c r="H120" s="302">
        <v>198.8</v>
      </c>
      <c r="I120" s="302">
        <v>206.3</v>
      </c>
      <c r="J120" s="302">
        <v>216.70000000000002</v>
      </c>
      <c r="K120" s="301">
        <v>195.9</v>
      </c>
      <c r="L120" s="301">
        <v>178</v>
      </c>
      <c r="M120" s="301">
        <v>2.3894600000000001</v>
      </c>
      <c r="N120" s="1"/>
      <c r="O120" s="1"/>
    </row>
    <row r="121" spans="1:15" ht="12.75" customHeight="1">
      <c r="A121" s="30">
        <v>111</v>
      </c>
      <c r="B121" s="311" t="s">
        <v>91</v>
      </c>
      <c r="C121" s="301">
        <v>124.65</v>
      </c>
      <c r="D121" s="302">
        <v>124.86666666666667</v>
      </c>
      <c r="E121" s="302">
        <v>123.78333333333335</v>
      </c>
      <c r="F121" s="302">
        <v>122.91666666666667</v>
      </c>
      <c r="G121" s="302">
        <v>121.83333333333334</v>
      </c>
      <c r="H121" s="302">
        <v>125.73333333333335</v>
      </c>
      <c r="I121" s="302">
        <v>126.81666666666666</v>
      </c>
      <c r="J121" s="302">
        <v>127.68333333333335</v>
      </c>
      <c r="K121" s="301">
        <v>125.95</v>
      </c>
      <c r="L121" s="301">
        <v>124</v>
      </c>
      <c r="M121" s="301">
        <v>14.313969999999999</v>
      </c>
      <c r="N121" s="1"/>
      <c r="O121" s="1"/>
    </row>
    <row r="122" spans="1:15" ht="12.75" customHeight="1">
      <c r="A122" s="30">
        <v>112</v>
      </c>
      <c r="B122" s="311" t="s">
        <v>92</v>
      </c>
      <c r="C122" s="301">
        <v>964.2</v>
      </c>
      <c r="D122" s="302">
        <v>965.7833333333333</v>
      </c>
      <c r="E122" s="302">
        <v>956.06666666666661</v>
      </c>
      <c r="F122" s="302">
        <v>947.93333333333328</v>
      </c>
      <c r="G122" s="302">
        <v>938.21666666666658</v>
      </c>
      <c r="H122" s="302">
        <v>973.91666666666663</v>
      </c>
      <c r="I122" s="302">
        <v>983.63333333333333</v>
      </c>
      <c r="J122" s="302">
        <v>991.76666666666665</v>
      </c>
      <c r="K122" s="301">
        <v>975.5</v>
      </c>
      <c r="L122" s="301">
        <v>957.65</v>
      </c>
      <c r="M122" s="301">
        <v>3.0183200000000001</v>
      </c>
      <c r="N122" s="1"/>
      <c r="O122" s="1"/>
    </row>
    <row r="123" spans="1:15" ht="12.75" customHeight="1">
      <c r="A123" s="30">
        <v>113</v>
      </c>
      <c r="B123" s="311" t="s">
        <v>343</v>
      </c>
      <c r="C123" s="301">
        <v>799.95</v>
      </c>
      <c r="D123" s="302">
        <v>799.31666666666661</v>
      </c>
      <c r="E123" s="302">
        <v>775.63333333333321</v>
      </c>
      <c r="F123" s="302">
        <v>751.31666666666661</v>
      </c>
      <c r="G123" s="302">
        <v>727.63333333333321</v>
      </c>
      <c r="H123" s="302">
        <v>823.63333333333321</v>
      </c>
      <c r="I123" s="302">
        <v>847.31666666666661</v>
      </c>
      <c r="J123" s="302">
        <v>871.63333333333321</v>
      </c>
      <c r="K123" s="301">
        <v>823</v>
      </c>
      <c r="L123" s="301">
        <v>775</v>
      </c>
      <c r="M123" s="301">
        <v>2.0425399999999998</v>
      </c>
      <c r="N123" s="1"/>
      <c r="O123" s="1"/>
    </row>
    <row r="124" spans="1:15" ht="12.75" customHeight="1">
      <c r="A124" s="30">
        <v>114</v>
      </c>
      <c r="B124" s="311" t="s">
        <v>93</v>
      </c>
      <c r="C124" s="301">
        <v>505.9</v>
      </c>
      <c r="D124" s="302">
        <v>504.75</v>
      </c>
      <c r="E124" s="302">
        <v>499.05</v>
      </c>
      <c r="F124" s="302">
        <v>492.2</v>
      </c>
      <c r="G124" s="302">
        <v>486.5</v>
      </c>
      <c r="H124" s="302">
        <v>511.6</v>
      </c>
      <c r="I124" s="302">
        <v>517.30000000000007</v>
      </c>
      <c r="J124" s="302">
        <v>524.15000000000009</v>
      </c>
      <c r="K124" s="301">
        <v>510.45</v>
      </c>
      <c r="L124" s="301">
        <v>497.9</v>
      </c>
      <c r="M124" s="301">
        <v>18.196819999999999</v>
      </c>
      <c r="N124" s="1"/>
      <c r="O124" s="1"/>
    </row>
    <row r="125" spans="1:15" ht="12.75" customHeight="1">
      <c r="A125" s="30">
        <v>115</v>
      </c>
      <c r="B125" s="311" t="s">
        <v>250</v>
      </c>
      <c r="C125" s="301">
        <v>1258.2</v>
      </c>
      <c r="D125" s="302">
        <v>1266.7666666666667</v>
      </c>
      <c r="E125" s="302">
        <v>1242.1833333333334</v>
      </c>
      <c r="F125" s="302">
        <v>1226.1666666666667</v>
      </c>
      <c r="G125" s="302">
        <v>1201.5833333333335</v>
      </c>
      <c r="H125" s="302">
        <v>1282.7833333333333</v>
      </c>
      <c r="I125" s="302">
        <v>1307.3666666666668</v>
      </c>
      <c r="J125" s="302">
        <v>1323.3833333333332</v>
      </c>
      <c r="K125" s="301">
        <v>1291.3499999999999</v>
      </c>
      <c r="L125" s="301">
        <v>1250.75</v>
      </c>
      <c r="M125" s="301">
        <v>3.5162499999999999</v>
      </c>
      <c r="N125" s="1"/>
      <c r="O125" s="1"/>
    </row>
    <row r="126" spans="1:15" ht="12.75" customHeight="1">
      <c r="A126" s="30">
        <v>116</v>
      </c>
      <c r="B126" s="311" t="s">
        <v>348</v>
      </c>
      <c r="C126" s="301">
        <v>200.85</v>
      </c>
      <c r="D126" s="302">
        <v>200.65</v>
      </c>
      <c r="E126" s="302">
        <v>196.55</v>
      </c>
      <c r="F126" s="302">
        <v>192.25</v>
      </c>
      <c r="G126" s="302">
        <v>188.15</v>
      </c>
      <c r="H126" s="302">
        <v>204.95000000000002</v>
      </c>
      <c r="I126" s="302">
        <v>209.04999999999998</v>
      </c>
      <c r="J126" s="302">
        <v>213.35000000000002</v>
      </c>
      <c r="K126" s="301">
        <v>204.75</v>
      </c>
      <c r="L126" s="301">
        <v>196.35</v>
      </c>
      <c r="M126" s="301">
        <v>3.51701</v>
      </c>
      <c r="N126" s="1"/>
      <c r="O126" s="1"/>
    </row>
    <row r="127" spans="1:15" ht="12.75" customHeight="1">
      <c r="A127" s="30">
        <v>117</v>
      </c>
      <c r="B127" s="311" t="s">
        <v>344</v>
      </c>
      <c r="C127" s="301">
        <v>76.2</v>
      </c>
      <c r="D127" s="302">
        <v>75.633333333333326</v>
      </c>
      <c r="E127" s="302">
        <v>74.016666666666652</v>
      </c>
      <c r="F127" s="302">
        <v>71.833333333333329</v>
      </c>
      <c r="G127" s="302">
        <v>70.216666666666654</v>
      </c>
      <c r="H127" s="302">
        <v>77.816666666666649</v>
      </c>
      <c r="I127" s="302">
        <v>79.433333333333323</v>
      </c>
      <c r="J127" s="302">
        <v>81.616666666666646</v>
      </c>
      <c r="K127" s="301">
        <v>77.25</v>
      </c>
      <c r="L127" s="301">
        <v>73.45</v>
      </c>
      <c r="M127" s="301">
        <v>13.28354</v>
      </c>
      <c r="N127" s="1"/>
      <c r="O127" s="1"/>
    </row>
    <row r="128" spans="1:15" ht="12.75" customHeight="1">
      <c r="A128" s="30">
        <v>118</v>
      </c>
      <c r="B128" s="311" t="s">
        <v>345</v>
      </c>
      <c r="C128" s="301">
        <v>928.4</v>
      </c>
      <c r="D128" s="302">
        <v>937.54999999999984</v>
      </c>
      <c r="E128" s="302">
        <v>913.29999999999973</v>
      </c>
      <c r="F128" s="302">
        <v>898.19999999999993</v>
      </c>
      <c r="G128" s="302">
        <v>873.94999999999982</v>
      </c>
      <c r="H128" s="302">
        <v>952.64999999999964</v>
      </c>
      <c r="I128" s="302">
        <v>976.89999999999986</v>
      </c>
      <c r="J128" s="302">
        <v>991.99999999999955</v>
      </c>
      <c r="K128" s="301">
        <v>961.8</v>
      </c>
      <c r="L128" s="301">
        <v>922.45</v>
      </c>
      <c r="M128" s="301">
        <v>0.75560000000000005</v>
      </c>
      <c r="N128" s="1"/>
      <c r="O128" s="1"/>
    </row>
    <row r="129" spans="1:15" ht="12.75" customHeight="1">
      <c r="A129" s="30">
        <v>119</v>
      </c>
      <c r="B129" s="311" t="s">
        <v>94</v>
      </c>
      <c r="C129" s="301">
        <v>1780.45</v>
      </c>
      <c r="D129" s="302">
        <v>1784.7666666666667</v>
      </c>
      <c r="E129" s="302">
        <v>1754.6833333333334</v>
      </c>
      <c r="F129" s="302">
        <v>1728.9166666666667</v>
      </c>
      <c r="G129" s="302">
        <v>1698.8333333333335</v>
      </c>
      <c r="H129" s="302">
        <v>1810.5333333333333</v>
      </c>
      <c r="I129" s="302">
        <v>1840.6166666666668</v>
      </c>
      <c r="J129" s="302">
        <v>1866.3833333333332</v>
      </c>
      <c r="K129" s="301">
        <v>1814.85</v>
      </c>
      <c r="L129" s="301">
        <v>1759</v>
      </c>
      <c r="M129" s="301">
        <v>6.7066299999999996</v>
      </c>
      <c r="N129" s="1"/>
      <c r="O129" s="1"/>
    </row>
    <row r="130" spans="1:15" ht="12.75" customHeight="1">
      <c r="A130" s="30">
        <v>120</v>
      </c>
      <c r="B130" s="311" t="s">
        <v>346</v>
      </c>
      <c r="C130" s="301">
        <v>179.15</v>
      </c>
      <c r="D130" s="302">
        <v>178.54999999999998</v>
      </c>
      <c r="E130" s="302">
        <v>174.09999999999997</v>
      </c>
      <c r="F130" s="302">
        <v>169.04999999999998</v>
      </c>
      <c r="G130" s="302">
        <v>164.59999999999997</v>
      </c>
      <c r="H130" s="302">
        <v>183.59999999999997</v>
      </c>
      <c r="I130" s="302">
        <v>188.04999999999995</v>
      </c>
      <c r="J130" s="302">
        <v>193.09999999999997</v>
      </c>
      <c r="K130" s="301">
        <v>183</v>
      </c>
      <c r="L130" s="301">
        <v>173.5</v>
      </c>
      <c r="M130" s="301">
        <v>145.95742999999999</v>
      </c>
      <c r="N130" s="1"/>
      <c r="O130" s="1"/>
    </row>
    <row r="131" spans="1:15" ht="12.75" customHeight="1">
      <c r="A131" s="30">
        <v>121</v>
      </c>
      <c r="B131" s="311" t="s">
        <v>251</v>
      </c>
      <c r="C131" s="301">
        <v>33.200000000000003</v>
      </c>
      <c r="D131" s="302">
        <v>33.416666666666664</v>
      </c>
      <c r="E131" s="302">
        <v>32.43333333333333</v>
      </c>
      <c r="F131" s="302">
        <v>31.666666666666664</v>
      </c>
      <c r="G131" s="302">
        <v>30.68333333333333</v>
      </c>
      <c r="H131" s="302">
        <v>34.18333333333333</v>
      </c>
      <c r="I131" s="302">
        <v>35.166666666666664</v>
      </c>
      <c r="J131" s="302">
        <v>35.93333333333333</v>
      </c>
      <c r="K131" s="301">
        <v>34.4</v>
      </c>
      <c r="L131" s="301">
        <v>32.65</v>
      </c>
      <c r="M131" s="301">
        <v>49.798850000000002</v>
      </c>
      <c r="N131" s="1"/>
      <c r="O131" s="1"/>
    </row>
    <row r="132" spans="1:15" ht="12.75" customHeight="1">
      <c r="A132" s="30">
        <v>122</v>
      </c>
      <c r="B132" s="311" t="s">
        <v>347</v>
      </c>
      <c r="C132" s="301">
        <v>686.6</v>
      </c>
      <c r="D132" s="302">
        <v>682.19999999999993</v>
      </c>
      <c r="E132" s="302">
        <v>674.39999999999986</v>
      </c>
      <c r="F132" s="302">
        <v>662.19999999999993</v>
      </c>
      <c r="G132" s="302">
        <v>654.39999999999986</v>
      </c>
      <c r="H132" s="302">
        <v>694.39999999999986</v>
      </c>
      <c r="I132" s="302">
        <v>702.19999999999982</v>
      </c>
      <c r="J132" s="302">
        <v>714.39999999999986</v>
      </c>
      <c r="K132" s="301">
        <v>690</v>
      </c>
      <c r="L132" s="301">
        <v>670</v>
      </c>
      <c r="M132" s="301">
        <v>9.6790000000000001E-2</v>
      </c>
      <c r="N132" s="1"/>
      <c r="O132" s="1"/>
    </row>
    <row r="133" spans="1:15" ht="12.75" customHeight="1">
      <c r="A133" s="30">
        <v>123</v>
      </c>
      <c r="B133" s="311" t="s">
        <v>95</v>
      </c>
      <c r="C133" s="301">
        <v>3599.5</v>
      </c>
      <c r="D133" s="302">
        <v>3584.4666666666667</v>
      </c>
      <c r="E133" s="302">
        <v>3555.0333333333333</v>
      </c>
      <c r="F133" s="302">
        <v>3510.5666666666666</v>
      </c>
      <c r="G133" s="302">
        <v>3481.1333333333332</v>
      </c>
      <c r="H133" s="302">
        <v>3628.9333333333334</v>
      </c>
      <c r="I133" s="302">
        <v>3658.3666666666668</v>
      </c>
      <c r="J133" s="302">
        <v>3702.8333333333335</v>
      </c>
      <c r="K133" s="301">
        <v>3613.9</v>
      </c>
      <c r="L133" s="301">
        <v>3540</v>
      </c>
      <c r="M133" s="301">
        <v>3.15204</v>
      </c>
      <c r="N133" s="1"/>
      <c r="O133" s="1"/>
    </row>
    <row r="134" spans="1:15" ht="12.75" customHeight="1">
      <c r="A134" s="30">
        <v>124</v>
      </c>
      <c r="B134" s="311" t="s">
        <v>252</v>
      </c>
      <c r="C134" s="301">
        <v>3462.05</v>
      </c>
      <c r="D134" s="302">
        <v>3432.5333333333333</v>
      </c>
      <c r="E134" s="302">
        <v>3385.5166666666664</v>
      </c>
      <c r="F134" s="302">
        <v>3308.9833333333331</v>
      </c>
      <c r="G134" s="302">
        <v>3261.9666666666662</v>
      </c>
      <c r="H134" s="302">
        <v>3509.0666666666666</v>
      </c>
      <c r="I134" s="302">
        <v>3556.0833333333339</v>
      </c>
      <c r="J134" s="302">
        <v>3632.6166666666668</v>
      </c>
      <c r="K134" s="301">
        <v>3479.55</v>
      </c>
      <c r="L134" s="301">
        <v>3356</v>
      </c>
      <c r="M134" s="301">
        <v>2.9279600000000001</v>
      </c>
      <c r="N134" s="1"/>
      <c r="O134" s="1"/>
    </row>
    <row r="135" spans="1:15" ht="12.75" customHeight="1">
      <c r="A135" s="30">
        <v>125</v>
      </c>
      <c r="B135" s="311" t="s">
        <v>97</v>
      </c>
      <c r="C135" s="301">
        <v>315.10000000000002</v>
      </c>
      <c r="D135" s="302">
        <v>311.09999999999997</v>
      </c>
      <c r="E135" s="302">
        <v>304.99999999999994</v>
      </c>
      <c r="F135" s="302">
        <v>294.89999999999998</v>
      </c>
      <c r="G135" s="302">
        <v>288.79999999999995</v>
      </c>
      <c r="H135" s="302">
        <v>321.19999999999993</v>
      </c>
      <c r="I135" s="302">
        <v>327.29999999999995</v>
      </c>
      <c r="J135" s="302">
        <v>337.39999999999992</v>
      </c>
      <c r="K135" s="301">
        <v>317.2</v>
      </c>
      <c r="L135" s="301">
        <v>301</v>
      </c>
      <c r="M135" s="301">
        <v>53.364960000000004</v>
      </c>
      <c r="N135" s="1"/>
      <c r="O135" s="1"/>
    </row>
    <row r="136" spans="1:15" ht="12.75" customHeight="1">
      <c r="A136" s="30">
        <v>126</v>
      </c>
      <c r="B136" s="311" t="s">
        <v>243</v>
      </c>
      <c r="C136" s="301">
        <v>3519.55</v>
      </c>
      <c r="D136" s="302">
        <v>3504.85</v>
      </c>
      <c r="E136" s="302">
        <v>3464.7</v>
      </c>
      <c r="F136" s="302">
        <v>3409.85</v>
      </c>
      <c r="G136" s="302">
        <v>3369.7</v>
      </c>
      <c r="H136" s="302">
        <v>3559.7</v>
      </c>
      <c r="I136" s="302">
        <v>3599.8500000000004</v>
      </c>
      <c r="J136" s="302">
        <v>3654.7</v>
      </c>
      <c r="K136" s="301">
        <v>3545</v>
      </c>
      <c r="L136" s="301">
        <v>3450</v>
      </c>
      <c r="M136" s="301">
        <v>3.4068800000000001</v>
      </c>
      <c r="N136" s="1"/>
      <c r="O136" s="1"/>
    </row>
    <row r="137" spans="1:15" ht="12.75" customHeight="1">
      <c r="A137" s="30">
        <v>127</v>
      </c>
      <c r="B137" s="311" t="s">
        <v>98</v>
      </c>
      <c r="C137" s="301">
        <v>4268.6499999999996</v>
      </c>
      <c r="D137" s="302">
        <v>4235.1000000000004</v>
      </c>
      <c r="E137" s="302">
        <v>4193.6500000000005</v>
      </c>
      <c r="F137" s="302">
        <v>4118.6500000000005</v>
      </c>
      <c r="G137" s="302">
        <v>4077.2000000000007</v>
      </c>
      <c r="H137" s="302">
        <v>4310.1000000000004</v>
      </c>
      <c r="I137" s="302">
        <v>4351.5500000000011</v>
      </c>
      <c r="J137" s="302">
        <v>4426.55</v>
      </c>
      <c r="K137" s="301">
        <v>4276.55</v>
      </c>
      <c r="L137" s="301">
        <v>4160.1000000000004</v>
      </c>
      <c r="M137" s="301">
        <v>2.3831099999999998</v>
      </c>
      <c r="N137" s="1"/>
      <c r="O137" s="1"/>
    </row>
    <row r="138" spans="1:15" ht="12.75" customHeight="1">
      <c r="A138" s="30">
        <v>128</v>
      </c>
      <c r="B138" s="311" t="s">
        <v>560</v>
      </c>
      <c r="C138" s="301">
        <v>1878.25</v>
      </c>
      <c r="D138" s="302">
        <v>1882.75</v>
      </c>
      <c r="E138" s="302">
        <v>1863.5</v>
      </c>
      <c r="F138" s="302">
        <v>1848.75</v>
      </c>
      <c r="G138" s="302">
        <v>1829.5</v>
      </c>
      <c r="H138" s="302">
        <v>1897.5</v>
      </c>
      <c r="I138" s="302">
        <v>1916.75</v>
      </c>
      <c r="J138" s="302">
        <v>1931.5</v>
      </c>
      <c r="K138" s="301">
        <v>1902</v>
      </c>
      <c r="L138" s="301">
        <v>1868</v>
      </c>
      <c r="M138" s="301">
        <v>0.33195000000000002</v>
      </c>
      <c r="N138" s="1"/>
      <c r="O138" s="1"/>
    </row>
    <row r="139" spans="1:15" ht="12.75" customHeight="1">
      <c r="A139" s="30">
        <v>129</v>
      </c>
      <c r="B139" s="311" t="s">
        <v>352</v>
      </c>
      <c r="C139" s="301">
        <v>53.5</v>
      </c>
      <c r="D139" s="302">
        <v>53.466666666666669</v>
      </c>
      <c r="E139" s="302">
        <v>51.033333333333339</v>
      </c>
      <c r="F139" s="302">
        <v>48.56666666666667</v>
      </c>
      <c r="G139" s="302">
        <v>46.13333333333334</v>
      </c>
      <c r="H139" s="302">
        <v>55.933333333333337</v>
      </c>
      <c r="I139" s="302">
        <v>58.366666666666674</v>
      </c>
      <c r="J139" s="302">
        <v>60.833333333333336</v>
      </c>
      <c r="K139" s="301">
        <v>55.9</v>
      </c>
      <c r="L139" s="301">
        <v>51</v>
      </c>
      <c r="M139" s="301">
        <v>12.10815</v>
      </c>
      <c r="N139" s="1"/>
      <c r="O139" s="1"/>
    </row>
    <row r="140" spans="1:15" ht="12.75" customHeight="1">
      <c r="A140" s="30">
        <v>130</v>
      </c>
      <c r="B140" s="311" t="s">
        <v>99</v>
      </c>
      <c r="C140" s="301">
        <v>2702.8</v>
      </c>
      <c r="D140" s="302">
        <v>2681.9833333333336</v>
      </c>
      <c r="E140" s="302">
        <v>2652.9666666666672</v>
      </c>
      <c r="F140" s="302">
        <v>2603.1333333333337</v>
      </c>
      <c r="G140" s="302">
        <v>2574.1166666666672</v>
      </c>
      <c r="H140" s="302">
        <v>2731.8166666666671</v>
      </c>
      <c r="I140" s="302">
        <v>2760.8333333333335</v>
      </c>
      <c r="J140" s="302">
        <v>2810.666666666667</v>
      </c>
      <c r="K140" s="301">
        <v>2711</v>
      </c>
      <c r="L140" s="301">
        <v>2632.15</v>
      </c>
      <c r="M140" s="301">
        <v>11.77839</v>
      </c>
      <c r="N140" s="1"/>
      <c r="O140" s="1"/>
    </row>
    <row r="141" spans="1:15" ht="12.75" customHeight="1">
      <c r="A141" s="30">
        <v>131</v>
      </c>
      <c r="B141" s="311" t="s">
        <v>349</v>
      </c>
      <c r="C141" s="301">
        <v>546.20000000000005</v>
      </c>
      <c r="D141" s="302">
        <v>523.4</v>
      </c>
      <c r="E141" s="302">
        <v>492</v>
      </c>
      <c r="F141" s="302">
        <v>437.8</v>
      </c>
      <c r="G141" s="302">
        <v>406.40000000000003</v>
      </c>
      <c r="H141" s="302">
        <v>577.59999999999991</v>
      </c>
      <c r="I141" s="302">
        <v>608.99999999999977</v>
      </c>
      <c r="J141" s="302">
        <v>663.19999999999993</v>
      </c>
      <c r="K141" s="301">
        <v>554.79999999999995</v>
      </c>
      <c r="L141" s="301">
        <v>469.2</v>
      </c>
      <c r="M141" s="301">
        <v>30.823540000000001</v>
      </c>
      <c r="N141" s="1"/>
      <c r="O141" s="1"/>
    </row>
    <row r="142" spans="1:15" ht="12.75" customHeight="1">
      <c r="A142" s="30">
        <v>132</v>
      </c>
      <c r="B142" s="311" t="s">
        <v>350</v>
      </c>
      <c r="C142" s="301">
        <v>126.15</v>
      </c>
      <c r="D142" s="302">
        <v>125.43333333333334</v>
      </c>
      <c r="E142" s="302">
        <v>123.26666666666668</v>
      </c>
      <c r="F142" s="302">
        <v>120.38333333333334</v>
      </c>
      <c r="G142" s="302">
        <v>118.21666666666668</v>
      </c>
      <c r="H142" s="302">
        <v>128.31666666666666</v>
      </c>
      <c r="I142" s="302">
        <v>130.48333333333335</v>
      </c>
      <c r="J142" s="302">
        <v>133.36666666666667</v>
      </c>
      <c r="K142" s="301">
        <v>127.6</v>
      </c>
      <c r="L142" s="301">
        <v>122.55</v>
      </c>
      <c r="M142" s="301">
        <v>1.4293499999999999</v>
      </c>
      <c r="N142" s="1"/>
      <c r="O142" s="1"/>
    </row>
    <row r="143" spans="1:15" ht="12.75" customHeight="1">
      <c r="A143" s="30">
        <v>133</v>
      </c>
      <c r="B143" s="311" t="s">
        <v>353</v>
      </c>
      <c r="C143" s="301">
        <v>388.45</v>
      </c>
      <c r="D143" s="302">
        <v>383.91666666666669</v>
      </c>
      <c r="E143" s="302">
        <v>373.58333333333337</v>
      </c>
      <c r="F143" s="302">
        <v>358.7166666666667</v>
      </c>
      <c r="G143" s="302">
        <v>348.38333333333338</v>
      </c>
      <c r="H143" s="302">
        <v>398.78333333333336</v>
      </c>
      <c r="I143" s="302">
        <v>409.11666666666673</v>
      </c>
      <c r="J143" s="302">
        <v>423.98333333333335</v>
      </c>
      <c r="K143" s="301">
        <v>394.25</v>
      </c>
      <c r="L143" s="301">
        <v>369.05</v>
      </c>
      <c r="M143" s="301">
        <v>2.9029400000000001</v>
      </c>
      <c r="N143" s="1"/>
      <c r="O143" s="1"/>
    </row>
    <row r="144" spans="1:15" ht="12.75" customHeight="1">
      <c r="A144" s="30">
        <v>134</v>
      </c>
      <c r="B144" s="311" t="s">
        <v>253</v>
      </c>
      <c r="C144" s="301">
        <v>400.35</v>
      </c>
      <c r="D144" s="302">
        <v>402.63333333333338</v>
      </c>
      <c r="E144" s="302">
        <v>397.71666666666675</v>
      </c>
      <c r="F144" s="302">
        <v>395.08333333333337</v>
      </c>
      <c r="G144" s="302">
        <v>390.16666666666674</v>
      </c>
      <c r="H144" s="302">
        <v>405.26666666666677</v>
      </c>
      <c r="I144" s="302">
        <v>410.18333333333339</v>
      </c>
      <c r="J144" s="302">
        <v>412.81666666666678</v>
      </c>
      <c r="K144" s="301">
        <v>407.55</v>
      </c>
      <c r="L144" s="301">
        <v>400</v>
      </c>
      <c r="M144" s="301">
        <v>3.8475799999999998</v>
      </c>
      <c r="N144" s="1"/>
      <c r="O144" s="1"/>
    </row>
    <row r="145" spans="1:15" ht="12.75" customHeight="1">
      <c r="A145" s="30">
        <v>135</v>
      </c>
      <c r="B145" s="311" t="s">
        <v>254</v>
      </c>
      <c r="C145" s="301">
        <v>1277.3</v>
      </c>
      <c r="D145" s="302">
        <v>1264.9833333333333</v>
      </c>
      <c r="E145" s="302">
        <v>1247.6166666666668</v>
      </c>
      <c r="F145" s="302">
        <v>1217.9333333333334</v>
      </c>
      <c r="G145" s="302">
        <v>1200.5666666666668</v>
      </c>
      <c r="H145" s="302">
        <v>1294.6666666666667</v>
      </c>
      <c r="I145" s="302">
        <v>1312.0333333333331</v>
      </c>
      <c r="J145" s="302">
        <v>1341.7166666666667</v>
      </c>
      <c r="K145" s="301">
        <v>1282.3499999999999</v>
      </c>
      <c r="L145" s="301">
        <v>1235.3</v>
      </c>
      <c r="M145" s="301">
        <v>0.36116999999999999</v>
      </c>
      <c r="N145" s="1"/>
      <c r="O145" s="1"/>
    </row>
    <row r="146" spans="1:15" ht="12.75" customHeight="1">
      <c r="A146" s="30">
        <v>136</v>
      </c>
      <c r="B146" s="311" t="s">
        <v>354</v>
      </c>
      <c r="C146" s="301">
        <v>57.3</v>
      </c>
      <c r="D146" s="302">
        <v>57.166666666666664</v>
      </c>
      <c r="E146" s="302">
        <v>56.68333333333333</v>
      </c>
      <c r="F146" s="302">
        <v>56.066666666666663</v>
      </c>
      <c r="G146" s="302">
        <v>55.583333333333329</v>
      </c>
      <c r="H146" s="302">
        <v>57.783333333333331</v>
      </c>
      <c r="I146" s="302">
        <v>58.266666666666666</v>
      </c>
      <c r="J146" s="302">
        <v>58.883333333333333</v>
      </c>
      <c r="K146" s="301">
        <v>57.65</v>
      </c>
      <c r="L146" s="301">
        <v>56.55</v>
      </c>
      <c r="M146" s="301">
        <v>5.4078999999999997</v>
      </c>
      <c r="N146" s="1"/>
      <c r="O146" s="1"/>
    </row>
    <row r="147" spans="1:15" ht="12.75" customHeight="1">
      <c r="A147" s="30">
        <v>137</v>
      </c>
      <c r="B147" s="311" t="s">
        <v>351</v>
      </c>
      <c r="C147" s="301">
        <v>151.9</v>
      </c>
      <c r="D147" s="302">
        <v>151.79999999999998</v>
      </c>
      <c r="E147" s="302">
        <v>150.59999999999997</v>
      </c>
      <c r="F147" s="302">
        <v>149.29999999999998</v>
      </c>
      <c r="G147" s="302">
        <v>148.09999999999997</v>
      </c>
      <c r="H147" s="302">
        <v>153.09999999999997</v>
      </c>
      <c r="I147" s="302">
        <v>154.29999999999995</v>
      </c>
      <c r="J147" s="302">
        <v>155.59999999999997</v>
      </c>
      <c r="K147" s="301">
        <v>153</v>
      </c>
      <c r="L147" s="301">
        <v>150.5</v>
      </c>
      <c r="M147" s="301">
        <v>1.2589600000000001</v>
      </c>
      <c r="N147" s="1"/>
      <c r="O147" s="1"/>
    </row>
    <row r="148" spans="1:15" ht="12.75" customHeight="1">
      <c r="A148" s="30">
        <v>138</v>
      </c>
      <c r="B148" s="311" t="s">
        <v>355</v>
      </c>
      <c r="C148" s="301">
        <v>81.5</v>
      </c>
      <c r="D148" s="302">
        <v>82.649999999999991</v>
      </c>
      <c r="E148" s="302">
        <v>79.09999999999998</v>
      </c>
      <c r="F148" s="302">
        <v>76.699999999999989</v>
      </c>
      <c r="G148" s="302">
        <v>73.149999999999977</v>
      </c>
      <c r="H148" s="302">
        <v>85.049999999999983</v>
      </c>
      <c r="I148" s="302">
        <v>88.6</v>
      </c>
      <c r="J148" s="302">
        <v>90.999999999999986</v>
      </c>
      <c r="K148" s="301">
        <v>86.2</v>
      </c>
      <c r="L148" s="301">
        <v>80.25</v>
      </c>
      <c r="M148" s="301">
        <v>9.1459700000000002</v>
      </c>
      <c r="N148" s="1"/>
      <c r="O148" s="1"/>
    </row>
    <row r="149" spans="1:15" ht="12.75" customHeight="1">
      <c r="A149" s="30">
        <v>139</v>
      </c>
      <c r="B149" s="311" t="s">
        <v>827</v>
      </c>
      <c r="C149" s="301">
        <v>38.200000000000003</v>
      </c>
      <c r="D149" s="302">
        <v>38.183333333333337</v>
      </c>
      <c r="E149" s="302">
        <v>37.616666666666674</v>
      </c>
      <c r="F149" s="302">
        <v>37.033333333333339</v>
      </c>
      <c r="G149" s="302">
        <v>36.466666666666676</v>
      </c>
      <c r="H149" s="302">
        <v>38.766666666666673</v>
      </c>
      <c r="I149" s="302">
        <v>39.333333333333336</v>
      </c>
      <c r="J149" s="302">
        <v>39.916666666666671</v>
      </c>
      <c r="K149" s="301">
        <v>38.75</v>
      </c>
      <c r="L149" s="301">
        <v>37.6</v>
      </c>
      <c r="M149" s="301">
        <v>4.9287099999999997</v>
      </c>
      <c r="N149" s="1"/>
      <c r="O149" s="1"/>
    </row>
    <row r="150" spans="1:15" ht="12.75" customHeight="1">
      <c r="A150" s="30">
        <v>140</v>
      </c>
      <c r="B150" s="311" t="s">
        <v>356</v>
      </c>
      <c r="C150" s="301">
        <v>641.6</v>
      </c>
      <c r="D150" s="302">
        <v>637.0333333333333</v>
      </c>
      <c r="E150" s="302">
        <v>627.06666666666661</v>
      </c>
      <c r="F150" s="302">
        <v>612.5333333333333</v>
      </c>
      <c r="G150" s="302">
        <v>602.56666666666661</v>
      </c>
      <c r="H150" s="302">
        <v>651.56666666666661</v>
      </c>
      <c r="I150" s="302">
        <v>661.5333333333333</v>
      </c>
      <c r="J150" s="302">
        <v>676.06666666666661</v>
      </c>
      <c r="K150" s="301">
        <v>647</v>
      </c>
      <c r="L150" s="301">
        <v>622.5</v>
      </c>
      <c r="M150" s="301">
        <v>0.31020999999999999</v>
      </c>
      <c r="N150" s="1"/>
      <c r="O150" s="1"/>
    </row>
    <row r="151" spans="1:15" ht="12.75" customHeight="1">
      <c r="A151" s="30">
        <v>141</v>
      </c>
      <c r="B151" s="311" t="s">
        <v>100</v>
      </c>
      <c r="C151" s="301">
        <v>1511.85</v>
      </c>
      <c r="D151" s="302">
        <v>1501.95</v>
      </c>
      <c r="E151" s="302">
        <v>1485.9</v>
      </c>
      <c r="F151" s="302">
        <v>1459.95</v>
      </c>
      <c r="G151" s="302">
        <v>1443.9</v>
      </c>
      <c r="H151" s="302">
        <v>1527.9</v>
      </c>
      <c r="I151" s="302">
        <v>1543.9499999999998</v>
      </c>
      <c r="J151" s="302">
        <v>1569.9</v>
      </c>
      <c r="K151" s="301">
        <v>1518</v>
      </c>
      <c r="L151" s="301">
        <v>1476</v>
      </c>
      <c r="M151" s="301">
        <v>1.8746100000000001</v>
      </c>
      <c r="N151" s="1"/>
      <c r="O151" s="1"/>
    </row>
    <row r="152" spans="1:15" ht="12.75" customHeight="1">
      <c r="A152" s="30">
        <v>142</v>
      </c>
      <c r="B152" s="311" t="s">
        <v>101</v>
      </c>
      <c r="C152" s="301">
        <v>136.4</v>
      </c>
      <c r="D152" s="302">
        <v>135.01666666666668</v>
      </c>
      <c r="E152" s="302">
        <v>133.13333333333335</v>
      </c>
      <c r="F152" s="302">
        <v>129.86666666666667</v>
      </c>
      <c r="G152" s="302">
        <v>127.98333333333335</v>
      </c>
      <c r="H152" s="302">
        <v>138.28333333333336</v>
      </c>
      <c r="I152" s="302">
        <v>140.16666666666669</v>
      </c>
      <c r="J152" s="302">
        <v>143.43333333333337</v>
      </c>
      <c r="K152" s="301">
        <v>136.9</v>
      </c>
      <c r="L152" s="301">
        <v>131.75</v>
      </c>
      <c r="M152" s="301">
        <v>19.583880000000001</v>
      </c>
      <c r="N152" s="1"/>
      <c r="O152" s="1"/>
    </row>
    <row r="153" spans="1:15" ht="12.75" customHeight="1">
      <c r="A153" s="30">
        <v>143</v>
      </c>
      <c r="B153" s="311" t="s">
        <v>828</v>
      </c>
      <c r="C153" s="301">
        <v>97.15</v>
      </c>
      <c r="D153" s="302">
        <v>96.233333333333334</v>
      </c>
      <c r="E153" s="302">
        <v>89.966666666666669</v>
      </c>
      <c r="F153" s="302">
        <v>82.783333333333331</v>
      </c>
      <c r="G153" s="302">
        <v>76.516666666666666</v>
      </c>
      <c r="H153" s="302">
        <v>103.41666666666667</v>
      </c>
      <c r="I153" s="302">
        <v>109.68333333333335</v>
      </c>
      <c r="J153" s="302">
        <v>116.86666666666667</v>
      </c>
      <c r="K153" s="301">
        <v>102.5</v>
      </c>
      <c r="L153" s="301">
        <v>89.05</v>
      </c>
      <c r="M153" s="301">
        <v>28.312090000000001</v>
      </c>
      <c r="N153" s="1"/>
      <c r="O153" s="1"/>
    </row>
    <row r="154" spans="1:15" ht="12.75" customHeight="1">
      <c r="A154" s="30">
        <v>144</v>
      </c>
      <c r="B154" s="311" t="s">
        <v>357</v>
      </c>
      <c r="C154" s="301">
        <v>237</v>
      </c>
      <c r="D154" s="302">
        <v>236.9666666666667</v>
      </c>
      <c r="E154" s="302">
        <v>235.0833333333334</v>
      </c>
      <c r="F154" s="302">
        <v>233.16666666666671</v>
      </c>
      <c r="G154" s="302">
        <v>231.28333333333342</v>
      </c>
      <c r="H154" s="302">
        <v>238.88333333333338</v>
      </c>
      <c r="I154" s="302">
        <v>240.76666666666671</v>
      </c>
      <c r="J154" s="302">
        <v>242.68333333333337</v>
      </c>
      <c r="K154" s="301">
        <v>238.85</v>
      </c>
      <c r="L154" s="301">
        <v>235.05</v>
      </c>
      <c r="M154" s="301">
        <v>0.21920000000000001</v>
      </c>
      <c r="N154" s="1"/>
      <c r="O154" s="1"/>
    </row>
    <row r="155" spans="1:15" ht="12.75" customHeight="1">
      <c r="A155" s="30">
        <v>145</v>
      </c>
      <c r="B155" s="311" t="s">
        <v>102</v>
      </c>
      <c r="C155" s="301">
        <v>87.8</v>
      </c>
      <c r="D155" s="302">
        <v>87.100000000000009</v>
      </c>
      <c r="E155" s="302">
        <v>85.90000000000002</v>
      </c>
      <c r="F155" s="302">
        <v>84.000000000000014</v>
      </c>
      <c r="G155" s="302">
        <v>82.800000000000026</v>
      </c>
      <c r="H155" s="302">
        <v>89.000000000000014</v>
      </c>
      <c r="I155" s="302">
        <v>90.2</v>
      </c>
      <c r="J155" s="302">
        <v>92.100000000000009</v>
      </c>
      <c r="K155" s="301">
        <v>88.3</v>
      </c>
      <c r="L155" s="301">
        <v>85.2</v>
      </c>
      <c r="M155" s="301">
        <v>80.292090000000002</v>
      </c>
      <c r="N155" s="1"/>
      <c r="O155" s="1"/>
    </row>
    <row r="156" spans="1:15" ht="12.75" customHeight="1">
      <c r="A156" s="30">
        <v>146</v>
      </c>
      <c r="B156" s="311" t="s">
        <v>359</v>
      </c>
      <c r="C156" s="301">
        <v>364.45</v>
      </c>
      <c r="D156" s="302">
        <v>363.91666666666669</v>
      </c>
      <c r="E156" s="302">
        <v>354.03333333333336</v>
      </c>
      <c r="F156" s="302">
        <v>343.61666666666667</v>
      </c>
      <c r="G156" s="302">
        <v>333.73333333333335</v>
      </c>
      <c r="H156" s="302">
        <v>374.33333333333337</v>
      </c>
      <c r="I156" s="302">
        <v>384.2166666666667</v>
      </c>
      <c r="J156" s="302">
        <v>394.63333333333338</v>
      </c>
      <c r="K156" s="301">
        <v>373.8</v>
      </c>
      <c r="L156" s="301">
        <v>353.5</v>
      </c>
      <c r="M156" s="301">
        <v>1.1774500000000001</v>
      </c>
      <c r="N156" s="1"/>
      <c r="O156" s="1"/>
    </row>
    <row r="157" spans="1:15" ht="12.75" customHeight="1">
      <c r="A157" s="30">
        <v>147</v>
      </c>
      <c r="B157" s="311" t="s">
        <v>358</v>
      </c>
      <c r="C157" s="301">
        <v>4695.75</v>
      </c>
      <c r="D157" s="302">
        <v>4702.9666666666672</v>
      </c>
      <c r="E157" s="302">
        <v>4607.9833333333345</v>
      </c>
      <c r="F157" s="302">
        <v>4520.2166666666672</v>
      </c>
      <c r="G157" s="302">
        <v>4425.2333333333345</v>
      </c>
      <c r="H157" s="302">
        <v>4790.7333333333345</v>
      </c>
      <c r="I157" s="302">
        <v>4885.7166666666681</v>
      </c>
      <c r="J157" s="302">
        <v>4973.4833333333345</v>
      </c>
      <c r="K157" s="301">
        <v>4797.95</v>
      </c>
      <c r="L157" s="301">
        <v>4615.2</v>
      </c>
      <c r="M157" s="301">
        <v>0.59650000000000003</v>
      </c>
      <c r="N157" s="1"/>
      <c r="O157" s="1"/>
    </row>
    <row r="158" spans="1:15" ht="12.75" customHeight="1">
      <c r="A158" s="30">
        <v>148</v>
      </c>
      <c r="B158" s="311" t="s">
        <v>360</v>
      </c>
      <c r="C158" s="301">
        <v>137.35</v>
      </c>
      <c r="D158" s="302">
        <v>135.61666666666667</v>
      </c>
      <c r="E158" s="302">
        <v>132.73333333333335</v>
      </c>
      <c r="F158" s="302">
        <v>128.11666666666667</v>
      </c>
      <c r="G158" s="302">
        <v>125.23333333333335</v>
      </c>
      <c r="H158" s="302">
        <v>140.23333333333335</v>
      </c>
      <c r="I158" s="302">
        <v>143.11666666666667</v>
      </c>
      <c r="J158" s="302">
        <v>147.73333333333335</v>
      </c>
      <c r="K158" s="301">
        <v>138.5</v>
      </c>
      <c r="L158" s="301">
        <v>131</v>
      </c>
      <c r="M158" s="301">
        <v>3.2579799999999999</v>
      </c>
      <c r="N158" s="1"/>
      <c r="O158" s="1"/>
    </row>
    <row r="159" spans="1:15" ht="12.75" customHeight="1">
      <c r="A159" s="30">
        <v>149</v>
      </c>
      <c r="B159" s="311" t="s">
        <v>377</v>
      </c>
      <c r="C159" s="301">
        <v>2532.0500000000002</v>
      </c>
      <c r="D159" s="302">
        <v>2497.4166666666665</v>
      </c>
      <c r="E159" s="302">
        <v>2452.833333333333</v>
      </c>
      <c r="F159" s="302">
        <v>2373.6166666666663</v>
      </c>
      <c r="G159" s="302">
        <v>2329.0333333333328</v>
      </c>
      <c r="H159" s="302">
        <v>2576.6333333333332</v>
      </c>
      <c r="I159" s="302">
        <v>2621.2166666666662</v>
      </c>
      <c r="J159" s="302">
        <v>2700.4333333333334</v>
      </c>
      <c r="K159" s="301">
        <v>2542</v>
      </c>
      <c r="L159" s="301">
        <v>2418.1999999999998</v>
      </c>
      <c r="M159" s="301">
        <v>0.30076000000000003</v>
      </c>
      <c r="N159" s="1"/>
      <c r="O159" s="1"/>
    </row>
    <row r="160" spans="1:15" ht="12.75" customHeight="1">
      <c r="A160" s="30">
        <v>150</v>
      </c>
      <c r="B160" s="311" t="s">
        <v>255</v>
      </c>
      <c r="C160" s="301">
        <v>234.3</v>
      </c>
      <c r="D160" s="302">
        <v>232.83333333333334</v>
      </c>
      <c r="E160" s="302">
        <v>229.91666666666669</v>
      </c>
      <c r="F160" s="302">
        <v>225.53333333333333</v>
      </c>
      <c r="G160" s="302">
        <v>222.61666666666667</v>
      </c>
      <c r="H160" s="302">
        <v>237.2166666666667</v>
      </c>
      <c r="I160" s="302">
        <v>240.13333333333338</v>
      </c>
      <c r="J160" s="302">
        <v>244.51666666666671</v>
      </c>
      <c r="K160" s="301">
        <v>235.75</v>
      </c>
      <c r="L160" s="301">
        <v>228.45</v>
      </c>
      <c r="M160" s="301">
        <v>11.16161</v>
      </c>
      <c r="N160" s="1"/>
      <c r="O160" s="1"/>
    </row>
    <row r="161" spans="1:15" ht="12.75" customHeight="1">
      <c r="A161" s="30">
        <v>151</v>
      </c>
      <c r="B161" s="311" t="s">
        <v>363</v>
      </c>
      <c r="C161" s="301">
        <v>7.6</v>
      </c>
      <c r="D161" s="302">
        <v>7.5999999999999988</v>
      </c>
      <c r="E161" s="302">
        <v>7.5999999999999979</v>
      </c>
      <c r="F161" s="302">
        <v>7.5999999999999988</v>
      </c>
      <c r="G161" s="302">
        <v>7.5999999999999979</v>
      </c>
      <c r="H161" s="302">
        <v>7.5999999999999979</v>
      </c>
      <c r="I161" s="302">
        <v>7.6</v>
      </c>
      <c r="J161" s="302">
        <v>7.5999999999999979</v>
      </c>
      <c r="K161" s="301">
        <v>7.6</v>
      </c>
      <c r="L161" s="301">
        <v>7.6</v>
      </c>
      <c r="M161" s="301">
        <v>9.5825499999999995</v>
      </c>
      <c r="N161" s="1"/>
      <c r="O161" s="1"/>
    </row>
    <row r="162" spans="1:15" ht="12.75" customHeight="1">
      <c r="A162" s="30">
        <v>152</v>
      </c>
      <c r="B162" s="311" t="s">
        <v>361</v>
      </c>
      <c r="C162" s="301">
        <v>98.45</v>
      </c>
      <c r="D162" s="302">
        <v>97.466666666666654</v>
      </c>
      <c r="E162" s="302">
        <v>95.733333333333306</v>
      </c>
      <c r="F162" s="302">
        <v>93.016666666666652</v>
      </c>
      <c r="G162" s="302">
        <v>91.283333333333303</v>
      </c>
      <c r="H162" s="302">
        <v>100.18333333333331</v>
      </c>
      <c r="I162" s="302">
        <v>101.91666666666666</v>
      </c>
      <c r="J162" s="302">
        <v>104.63333333333331</v>
      </c>
      <c r="K162" s="301">
        <v>99.2</v>
      </c>
      <c r="L162" s="301">
        <v>94.75</v>
      </c>
      <c r="M162" s="301">
        <v>22.46433</v>
      </c>
      <c r="N162" s="1"/>
      <c r="O162" s="1"/>
    </row>
    <row r="163" spans="1:15" ht="12.75" customHeight="1">
      <c r="A163" s="30">
        <v>153</v>
      </c>
      <c r="B163" s="311" t="s">
        <v>376</v>
      </c>
      <c r="C163" s="301">
        <v>239.75</v>
      </c>
      <c r="D163" s="302">
        <v>239.20000000000002</v>
      </c>
      <c r="E163" s="302">
        <v>235.45000000000005</v>
      </c>
      <c r="F163" s="302">
        <v>231.15000000000003</v>
      </c>
      <c r="G163" s="302">
        <v>227.40000000000006</v>
      </c>
      <c r="H163" s="302">
        <v>243.50000000000003</v>
      </c>
      <c r="I163" s="302">
        <v>247.24999999999997</v>
      </c>
      <c r="J163" s="302">
        <v>251.55</v>
      </c>
      <c r="K163" s="301">
        <v>242.95</v>
      </c>
      <c r="L163" s="301">
        <v>234.9</v>
      </c>
      <c r="M163" s="301">
        <v>4.2392200000000004</v>
      </c>
      <c r="N163" s="1"/>
      <c r="O163" s="1"/>
    </row>
    <row r="164" spans="1:15" ht="12.75" customHeight="1">
      <c r="A164" s="30">
        <v>154</v>
      </c>
      <c r="B164" s="311" t="s">
        <v>103</v>
      </c>
      <c r="C164" s="301">
        <v>136.35</v>
      </c>
      <c r="D164" s="302">
        <v>134.95000000000002</v>
      </c>
      <c r="E164" s="302">
        <v>132.90000000000003</v>
      </c>
      <c r="F164" s="302">
        <v>129.45000000000002</v>
      </c>
      <c r="G164" s="302">
        <v>127.40000000000003</v>
      </c>
      <c r="H164" s="302">
        <v>138.40000000000003</v>
      </c>
      <c r="I164" s="302">
        <v>140.45000000000005</v>
      </c>
      <c r="J164" s="302">
        <v>143.90000000000003</v>
      </c>
      <c r="K164" s="301">
        <v>137</v>
      </c>
      <c r="L164" s="301">
        <v>131.5</v>
      </c>
      <c r="M164" s="301">
        <v>94.874049999999997</v>
      </c>
      <c r="N164" s="1"/>
      <c r="O164" s="1"/>
    </row>
    <row r="165" spans="1:15" ht="12.75" customHeight="1">
      <c r="A165" s="30">
        <v>155</v>
      </c>
      <c r="B165" s="311" t="s">
        <v>365</v>
      </c>
      <c r="C165" s="301">
        <v>2903.5</v>
      </c>
      <c r="D165" s="302">
        <v>2915.8333333333335</v>
      </c>
      <c r="E165" s="302">
        <v>2881.666666666667</v>
      </c>
      <c r="F165" s="302">
        <v>2859.8333333333335</v>
      </c>
      <c r="G165" s="302">
        <v>2825.666666666667</v>
      </c>
      <c r="H165" s="302">
        <v>2937.666666666667</v>
      </c>
      <c r="I165" s="302">
        <v>2971.8333333333339</v>
      </c>
      <c r="J165" s="302">
        <v>2993.666666666667</v>
      </c>
      <c r="K165" s="301">
        <v>2950</v>
      </c>
      <c r="L165" s="301">
        <v>2894</v>
      </c>
      <c r="M165" s="301">
        <v>7.8539999999999999E-2</v>
      </c>
      <c r="N165" s="1"/>
      <c r="O165" s="1"/>
    </row>
    <row r="166" spans="1:15" ht="12.75" customHeight="1">
      <c r="A166" s="30">
        <v>156</v>
      </c>
      <c r="B166" s="311" t="s">
        <v>366</v>
      </c>
      <c r="C166" s="301">
        <v>2849.95</v>
      </c>
      <c r="D166" s="302">
        <v>2855.9833333333336</v>
      </c>
      <c r="E166" s="302">
        <v>2813.9666666666672</v>
      </c>
      <c r="F166" s="302">
        <v>2777.9833333333336</v>
      </c>
      <c r="G166" s="302">
        <v>2735.9666666666672</v>
      </c>
      <c r="H166" s="302">
        <v>2891.9666666666672</v>
      </c>
      <c r="I166" s="302">
        <v>2933.9833333333336</v>
      </c>
      <c r="J166" s="302">
        <v>2969.9666666666672</v>
      </c>
      <c r="K166" s="301">
        <v>2898</v>
      </c>
      <c r="L166" s="301">
        <v>2820</v>
      </c>
      <c r="M166" s="301">
        <v>4.147E-2</v>
      </c>
      <c r="N166" s="1"/>
      <c r="O166" s="1"/>
    </row>
    <row r="167" spans="1:15" ht="12.75" customHeight="1">
      <c r="A167" s="30">
        <v>157</v>
      </c>
      <c r="B167" s="311" t="s">
        <v>372</v>
      </c>
      <c r="C167" s="301">
        <v>374.3</v>
      </c>
      <c r="D167" s="302">
        <v>373.88333333333338</v>
      </c>
      <c r="E167" s="302">
        <v>368.36666666666679</v>
      </c>
      <c r="F167" s="302">
        <v>362.43333333333339</v>
      </c>
      <c r="G167" s="302">
        <v>356.9166666666668</v>
      </c>
      <c r="H167" s="302">
        <v>379.81666666666678</v>
      </c>
      <c r="I167" s="302">
        <v>385.33333333333331</v>
      </c>
      <c r="J167" s="302">
        <v>391.26666666666677</v>
      </c>
      <c r="K167" s="301">
        <v>379.4</v>
      </c>
      <c r="L167" s="301">
        <v>367.95</v>
      </c>
      <c r="M167" s="301">
        <v>0.83492</v>
      </c>
      <c r="N167" s="1"/>
      <c r="O167" s="1"/>
    </row>
    <row r="168" spans="1:15" ht="12.75" customHeight="1">
      <c r="A168" s="30">
        <v>158</v>
      </c>
      <c r="B168" s="311" t="s">
        <v>367</v>
      </c>
      <c r="C168" s="301">
        <v>114.2</v>
      </c>
      <c r="D168" s="302">
        <v>113.18333333333332</v>
      </c>
      <c r="E168" s="302">
        <v>111.36666666666665</v>
      </c>
      <c r="F168" s="302">
        <v>108.53333333333332</v>
      </c>
      <c r="G168" s="302">
        <v>106.71666666666664</v>
      </c>
      <c r="H168" s="302">
        <v>116.01666666666665</v>
      </c>
      <c r="I168" s="302">
        <v>117.83333333333334</v>
      </c>
      <c r="J168" s="302">
        <v>120.66666666666666</v>
      </c>
      <c r="K168" s="301">
        <v>115</v>
      </c>
      <c r="L168" s="301">
        <v>110.35</v>
      </c>
      <c r="M168" s="301">
        <v>2.6377899999999999</v>
      </c>
      <c r="N168" s="1"/>
      <c r="O168" s="1"/>
    </row>
    <row r="169" spans="1:15" ht="12.75" customHeight="1">
      <c r="A169" s="30">
        <v>159</v>
      </c>
      <c r="B169" s="311" t="s">
        <v>368</v>
      </c>
      <c r="C169" s="301">
        <v>4939.5</v>
      </c>
      <c r="D169" s="302">
        <v>4931.25</v>
      </c>
      <c r="E169" s="302">
        <v>4897.2</v>
      </c>
      <c r="F169" s="302">
        <v>4854.8999999999996</v>
      </c>
      <c r="G169" s="302">
        <v>4820.8499999999995</v>
      </c>
      <c r="H169" s="302">
        <v>4973.55</v>
      </c>
      <c r="I169" s="302">
        <v>5007.5999999999995</v>
      </c>
      <c r="J169" s="302">
        <v>5049.9000000000005</v>
      </c>
      <c r="K169" s="301">
        <v>4965.3</v>
      </c>
      <c r="L169" s="301">
        <v>4888.95</v>
      </c>
      <c r="M169" s="301">
        <v>1.8069999999999999E-2</v>
      </c>
      <c r="N169" s="1"/>
      <c r="O169" s="1"/>
    </row>
    <row r="170" spans="1:15" ht="12.75" customHeight="1">
      <c r="A170" s="30">
        <v>160</v>
      </c>
      <c r="B170" s="311" t="s">
        <v>256</v>
      </c>
      <c r="C170" s="301">
        <v>2656.55</v>
      </c>
      <c r="D170" s="302">
        <v>2652.4666666666667</v>
      </c>
      <c r="E170" s="302">
        <v>2609.9333333333334</v>
      </c>
      <c r="F170" s="302">
        <v>2563.3166666666666</v>
      </c>
      <c r="G170" s="302">
        <v>2520.7833333333333</v>
      </c>
      <c r="H170" s="302">
        <v>2699.0833333333335</v>
      </c>
      <c r="I170" s="302">
        <v>2741.6166666666672</v>
      </c>
      <c r="J170" s="302">
        <v>2788.2333333333336</v>
      </c>
      <c r="K170" s="301">
        <v>2695</v>
      </c>
      <c r="L170" s="301">
        <v>2605.85</v>
      </c>
      <c r="M170" s="301">
        <v>4.2358500000000001</v>
      </c>
      <c r="N170" s="1"/>
      <c r="O170" s="1"/>
    </row>
    <row r="171" spans="1:15" ht="12.75" customHeight="1">
      <c r="A171" s="30">
        <v>161</v>
      </c>
      <c r="B171" s="311" t="s">
        <v>369</v>
      </c>
      <c r="C171" s="301">
        <v>1514.15</v>
      </c>
      <c r="D171" s="302">
        <v>1513.8833333333332</v>
      </c>
      <c r="E171" s="302">
        <v>1506.8666666666663</v>
      </c>
      <c r="F171" s="302">
        <v>1499.583333333333</v>
      </c>
      <c r="G171" s="302">
        <v>1492.5666666666662</v>
      </c>
      <c r="H171" s="302">
        <v>1521.1666666666665</v>
      </c>
      <c r="I171" s="302">
        <v>1528.1833333333334</v>
      </c>
      <c r="J171" s="302">
        <v>1535.4666666666667</v>
      </c>
      <c r="K171" s="301">
        <v>1520.9</v>
      </c>
      <c r="L171" s="301">
        <v>1506.6</v>
      </c>
      <c r="M171" s="301">
        <v>0.32622000000000001</v>
      </c>
      <c r="N171" s="1"/>
      <c r="O171" s="1"/>
    </row>
    <row r="172" spans="1:15" ht="12.75" customHeight="1">
      <c r="A172" s="30">
        <v>162</v>
      </c>
      <c r="B172" s="311" t="s">
        <v>104</v>
      </c>
      <c r="C172" s="301">
        <v>372.6</v>
      </c>
      <c r="D172" s="302">
        <v>366.68333333333334</v>
      </c>
      <c r="E172" s="302">
        <v>359.41666666666669</v>
      </c>
      <c r="F172" s="302">
        <v>346.23333333333335</v>
      </c>
      <c r="G172" s="302">
        <v>338.9666666666667</v>
      </c>
      <c r="H172" s="302">
        <v>379.86666666666667</v>
      </c>
      <c r="I172" s="302">
        <v>387.13333333333333</v>
      </c>
      <c r="J172" s="302">
        <v>400.31666666666666</v>
      </c>
      <c r="K172" s="301">
        <v>373.95</v>
      </c>
      <c r="L172" s="301">
        <v>353.5</v>
      </c>
      <c r="M172" s="301">
        <v>10.50309</v>
      </c>
      <c r="N172" s="1"/>
      <c r="O172" s="1"/>
    </row>
    <row r="173" spans="1:15" ht="12.75" customHeight="1">
      <c r="A173" s="30">
        <v>163</v>
      </c>
      <c r="B173" s="311" t="s">
        <v>364</v>
      </c>
      <c r="C173" s="301">
        <v>3943.45</v>
      </c>
      <c r="D173" s="302">
        <v>3939.9</v>
      </c>
      <c r="E173" s="302">
        <v>3886.3</v>
      </c>
      <c r="F173" s="302">
        <v>3829.15</v>
      </c>
      <c r="G173" s="302">
        <v>3775.55</v>
      </c>
      <c r="H173" s="302">
        <v>3997.05</v>
      </c>
      <c r="I173" s="302">
        <v>4050.6499999999996</v>
      </c>
      <c r="J173" s="302">
        <v>4107.8</v>
      </c>
      <c r="K173" s="301">
        <v>3993.5</v>
      </c>
      <c r="L173" s="301">
        <v>3882.75</v>
      </c>
      <c r="M173" s="301">
        <v>0.13686000000000001</v>
      </c>
      <c r="N173" s="1"/>
      <c r="O173" s="1"/>
    </row>
    <row r="174" spans="1:15" ht="12.75" customHeight="1">
      <c r="A174" s="30">
        <v>164</v>
      </c>
      <c r="B174" s="311" t="s">
        <v>378</v>
      </c>
      <c r="C174" s="301">
        <v>587.35</v>
      </c>
      <c r="D174" s="302">
        <v>575.65</v>
      </c>
      <c r="E174" s="302">
        <v>559.69999999999993</v>
      </c>
      <c r="F174" s="302">
        <v>532.04999999999995</v>
      </c>
      <c r="G174" s="302">
        <v>516.09999999999991</v>
      </c>
      <c r="H174" s="302">
        <v>603.29999999999995</v>
      </c>
      <c r="I174" s="302">
        <v>619.25</v>
      </c>
      <c r="J174" s="302">
        <v>646.9</v>
      </c>
      <c r="K174" s="301">
        <v>591.6</v>
      </c>
      <c r="L174" s="301">
        <v>548</v>
      </c>
      <c r="M174" s="301">
        <v>38.31232</v>
      </c>
      <c r="N174" s="1"/>
      <c r="O174" s="1"/>
    </row>
    <row r="175" spans="1:15" ht="12.75" customHeight="1">
      <c r="A175" s="30">
        <v>165</v>
      </c>
      <c r="B175" s="311" t="s">
        <v>370</v>
      </c>
      <c r="C175" s="301">
        <v>1046.3499999999999</v>
      </c>
      <c r="D175" s="302">
        <v>1042.4166666666667</v>
      </c>
      <c r="E175" s="302">
        <v>1024.9833333333336</v>
      </c>
      <c r="F175" s="302">
        <v>1003.6166666666668</v>
      </c>
      <c r="G175" s="302">
        <v>986.18333333333362</v>
      </c>
      <c r="H175" s="302">
        <v>1063.7833333333335</v>
      </c>
      <c r="I175" s="302">
        <v>1081.2166666666665</v>
      </c>
      <c r="J175" s="302">
        <v>1102.5833333333335</v>
      </c>
      <c r="K175" s="301">
        <v>1059.8499999999999</v>
      </c>
      <c r="L175" s="301">
        <v>1021.05</v>
      </c>
      <c r="M175" s="301">
        <v>0.42487000000000003</v>
      </c>
      <c r="N175" s="1"/>
      <c r="O175" s="1"/>
    </row>
    <row r="176" spans="1:15" ht="12.75" customHeight="1">
      <c r="A176" s="30">
        <v>166</v>
      </c>
      <c r="B176" s="311" t="s">
        <v>257</v>
      </c>
      <c r="C176" s="301">
        <v>498</v>
      </c>
      <c r="D176" s="302">
        <v>499.25</v>
      </c>
      <c r="E176" s="302">
        <v>489.65</v>
      </c>
      <c r="F176" s="302">
        <v>481.29999999999995</v>
      </c>
      <c r="G176" s="302">
        <v>471.69999999999993</v>
      </c>
      <c r="H176" s="302">
        <v>507.6</v>
      </c>
      <c r="I176" s="302">
        <v>517.20000000000005</v>
      </c>
      <c r="J176" s="302">
        <v>525.55000000000007</v>
      </c>
      <c r="K176" s="301">
        <v>508.85</v>
      </c>
      <c r="L176" s="301">
        <v>490.9</v>
      </c>
      <c r="M176" s="301">
        <v>0.65578000000000003</v>
      </c>
      <c r="N176" s="1"/>
      <c r="O176" s="1"/>
    </row>
    <row r="177" spans="1:15" ht="12.75" customHeight="1">
      <c r="A177" s="30">
        <v>167</v>
      </c>
      <c r="B177" s="311" t="s">
        <v>107</v>
      </c>
      <c r="C177" s="301">
        <v>762</v>
      </c>
      <c r="D177" s="302">
        <v>761.1</v>
      </c>
      <c r="E177" s="302">
        <v>746</v>
      </c>
      <c r="F177" s="302">
        <v>730</v>
      </c>
      <c r="G177" s="302">
        <v>714.9</v>
      </c>
      <c r="H177" s="302">
        <v>777.1</v>
      </c>
      <c r="I177" s="302">
        <v>792.20000000000016</v>
      </c>
      <c r="J177" s="302">
        <v>808.2</v>
      </c>
      <c r="K177" s="301">
        <v>776.2</v>
      </c>
      <c r="L177" s="301">
        <v>745.1</v>
      </c>
      <c r="M177" s="301">
        <v>12.795450000000001</v>
      </c>
      <c r="N177" s="1"/>
      <c r="O177" s="1"/>
    </row>
    <row r="178" spans="1:15" ht="12.75" customHeight="1">
      <c r="A178" s="30">
        <v>168</v>
      </c>
      <c r="B178" s="311" t="s">
        <v>258</v>
      </c>
      <c r="C178" s="301">
        <v>420.15</v>
      </c>
      <c r="D178" s="302">
        <v>418.13333333333327</v>
      </c>
      <c r="E178" s="302">
        <v>413.06666666666655</v>
      </c>
      <c r="F178" s="302">
        <v>405.98333333333329</v>
      </c>
      <c r="G178" s="302">
        <v>400.91666666666657</v>
      </c>
      <c r="H178" s="302">
        <v>425.21666666666653</v>
      </c>
      <c r="I178" s="302">
        <v>430.28333333333325</v>
      </c>
      <c r="J178" s="302">
        <v>437.3666666666665</v>
      </c>
      <c r="K178" s="301">
        <v>423.2</v>
      </c>
      <c r="L178" s="301">
        <v>411.05</v>
      </c>
      <c r="M178" s="301">
        <v>0.41887000000000002</v>
      </c>
      <c r="N178" s="1"/>
      <c r="O178" s="1"/>
    </row>
    <row r="179" spans="1:15" ht="12.75" customHeight="1">
      <c r="A179" s="30">
        <v>169</v>
      </c>
      <c r="B179" s="311" t="s">
        <v>108</v>
      </c>
      <c r="C179" s="301">
        <v>1209.9000000000001</v>
      </c>
      <c r="D179" s="302">
        <v>1193.5166666666667</v>
      </c>
      <c r="E179" s="302">
        <v>1172.0333333333333</v>
      </c>
      <c r="F179" s="302">
        <v>1134.1666666666667</v>
      </c>
      <c r="G179" s="302">
        <v>1112.6833333333334</v>
      </c>
      <c r="H179" s="302">
        <v>1231.3833333333332</v>
      </c>
      <c r="I179" s="302">
        <v>1252.8666666666663</v>
      </c>
      <c r="J179" s="302">
        <v>1290.7333333333331</v>
      </c>
      <c r="K179" s="301">
        <v>1215</v>
      </c>
      <c r="L179" s="301">
        <v>1155.6500000000001</v>
      </c>
      <c r="M179" s="301">
        <v>5.5332499999999998</v>
      </c>
      <c r="N179" s="1"/>
      <c r="O179" s="1"/>
    </row>
    <row r="180" spans="1:15" ht="12.75" customHeight="1">
      <c r="A180" s="30">
        <v>170</v>
      </c>
      <c r="B180" s="311" t="s">
        <v>379</v>
      </c>
      <c r="C180" s="301">
        <v>74.400000000000006</v>
      </c>
      <c r="D180" s="302">
        <v>74.683333333333337</v>
      </c>
      <c r="E180" s="302">
        <v>73.716666666666669</v>
      </c>
      <c r="F180" s="302">
        <v>73.033333333333331</v>
      </c>
      <c r="G180" s="302">
        <v>72.066666666666663</v>
      </c>
      <c r="H180" s="302">
        <v>75.366666666666674</v>
      </c>
      <c r="I180" s="302">
        <v>76.333333333333343</v>
      </c>
      <c r="J180" s="302">
        <v>77.01666666666668</v>
      </c>
      <c r="K180" s="301">
        <v>75.650000000000006</v>
      </c>
      <c r="L180" s="301">
        <v>74</v>
      </c>
      <c r="M180" s="301">
        <v>3.6541700000000001</v>
      </c>
      <c r="N180" s="1"/>
      <c r="O180" s="1"/>
    </row>
    <row r="181" spans="1:15" ht="12.75" customHeight="1">
      <c r="A181" s="30">
        <v>171</v>
      </c>
      <c r="B181" s="311" t="s">
        <v>109</v>
      </c>
      <c r="C181" s="301">
        <v>246.3</v>
      </c>
      <c r="D181" s="302">
        <v>242.93333333333331</v>
      </c>
      <c r="E181" s="302">
        <v>237.31666666666661</v>
      </c>
      <c r="F181" s="302">
        <v>228.33333333333329</v>
      </c>
      <c r="G181" s="302">
        <v>222.71666666666658</v>
      </c>
      <c r="H181" s="302">
        <v>251.91666666666663</v>
      </c>
      <c r="I181" s="302">
        <v>257.53333333333336</v>
      </c>
      <c r="J181" s="302">
        <v>266.51666666666665</v>
      </c>
      <c r="K181" s="301">
        <v>248.55</v>
      </c>
      <c r="L181" s="301">
        <v>233.95</v>
      </c>
      <c r="M181" s="301">
        <v>9.4099500000000003</v>
      </c>
      <c r="N181" s="1"/>
      <c r="O181" s="1"/>
    </row>
    <row r="182" spans="1:15" ht="12.75" customHeight="1">
      <c r="A182" s="30">
        <v>172</v>
      </c>
      <c r="B182" s="311" t="s">
        <v>371</v>
      </c>
      <c r="C182" s="301">
        <v>382.3</v>
      </c>
      <c r="D182" s="302">
        <v>375.33333333333331</v>
      </c>
      <c r="E182" s="302">
        <v>363.66666666666663</v>
      </c>
      <c r="F182" s="302">
        <v>345.0333333333333</v>
      </c>
      <c r="G182" s="302">
        <v>333.36666666666662</v>
      </c>
      <c r="H182" s="302">
        <v>393.96666666666664</v>
      </c>
      <c r="I182" s="302">
        <v>405.63333333333327</v>
      </c>
      <c r="J182" s="302">
        <v>424.26666666666665</v>
      </c>
      <c r="K182" s="301">
        <v>387</v>
      </c>
      <c r="L182" s="301">
        <v>356.7</v>
      </c>
      <c r="M182" s="301">
        <v>6.7824999999999998</v>
      </c>
      <c r="N182" s="1"/>
      <c r="O182" s="1"/>
    </row>
    <row r="183" spans="1:15" ht="12.75" customHeight="1">
      <c r="A183" s="30">
        <v>173</v>
      </c>
      <c r="B183" s="311" t="s">
        <v>110</v>
      </c>
      <c r="C183" s="301">
        <v>1334.1</v>
      </c>
      <c r="D183" s="302">
        <v>1330.2166666666665</v>
      </c>
      <c r="E183" s="302">
        <v>1320.4333333333329</v>
      </c>
      <c r="F183" s="302">
        <v>1306.7666666666664</v>
      </c>
      <c r="G183" s="302">
        <v>1296.9833333333329</v>
      </c>
      <c r="H183" s="302">
        <v>1343.883333333333</v>
      </c>
      <c r="I183" s="302">
        <v>1353.6666666666663</v>
      </c>
      <c r="J183" s="302">
        <v>1367.333333333333</v>
      </c>
      <c r="K183" s="301">
        <v>1340</v>
      </c>
      <c r="L183" s="301">
        <v>1316.55</v>
      </c>
      <c r="M183" s="301">
        <v>5.7971599999999999</v>
      </c>
      <c r="N183" s="1"/>
      <c r="O183" s="1"/>
    </row>
    <row r="184" spans="1:15" ht="12.75" customHeight="1">
      <c r="A184" s="30">
        <v>174</v>
      </c>
      <c r="B184" s="311" t="s">
        <v>373</v>
      </c>
      <c r="C184" s="301">
        <v>138.69999999999999</v>
      </c>
      <c r="D184" s="302">
        <v>138.04999999999998</v>
      </c>
      <c r="E184" s="302">
        <v>134.79999999999995</v>
      </c>
      <c r="F184" s="302">
        <v>130.89999999999998</v>
      </c>
      <c r="G184" s="302">
        <v>127.64999999999995</v>
      </c>
      <c r="H184" s="302">
        <v>141.94999999999996</v>
      </c>
      <c r="I184" s="302">
        <v>145.20000000000002</v>
      </c>
      <c r="J184" s="302">
        <v>149.09999999999997</v>
      </c>
      <c r="K184" s="301">
        <v>141.30000000000001</v>
      </c>
      <c r="L184" s="301">
        <v>134.15</v>
      </c>
      <c r="M184" s="301">
        <v>11.233280000000001</v>
      </c>
      <c r="N184" s="1"/>
      <c r="O184" s="1"/>
    </row>
    <row r="185" spans="1:15" ht="12.75" customHeight="1">
      <c r="A185" s="30">
        <v>175</v>
      </c>
      <c r="B185" s="311" t="s">
        <v>374</v>
      </c>
      <c r="C185" s="301">
        <v>1524.8</v>
      </c>
      <c r="D185" s="302">
        <v>1529.0833333333333</v>
      </c>
      <c r="E185" s="302">
        <v>1507.2166666666665</v>
      </c>
      <c r="F185" s="302">
        <v>1489.6333333333332</v>
      </c>
      <c r="G185" s="302">
        <v>1467.7666666666664</v>
      </c>
      <c r="H185" s="302">
        <v>1546.6666666666665</v>
      </c>
      <c r="I185" s="302">
        <v>1568.5333333333333</v>
      </c>
      <c r="J185" s="302">
        <v>1586.1166666666666</v>
      </c>
      <c r="K185" s="301">
        <v>1550.95</v>
      </c>
      <c r="L185" s="301">
        <v>1511.5</v>
      </c>
      <c r="M185" s="301">
        <v>0.21751999999999999</v>
      </c>
      <c r="N185" s="1"/>
      <c r="O185" s="1"/>
    </row>
    <row r="186" spans="1:15" ht="12.75" customHeight="1">
      <c r="A186" s="30">
        <v>176</v>
      </c>
      <c r="B186" s="311" t="s">
        <v>380</v>
      </c>
      <c r="C186" s="301">
        <v>139.1</v>
      </c>
      <c r="D186" s="302">
        <v>133.68333333333334</v>
      </c>
      <c r="E186" s="302">
        <v>125.36666666666667</v>
      </c>
      <c r="F186" s="302">
        <v>111.63333333333334</v>
      </c>
      <c r="G186" s="302">
        <v>103.31666666666668</v>
      </c>
      <c r="H186" s="302">
        <v>147.41666666666669</v>
      </c>
      <c r="I186" s="302">
        <v>155.73333333333335</v>
      </c>
      <c r="J186" s="302">
        <v>169.46666666666667</v>
      </c>
      <c r="K186" s="301">
        <v>142</v>
      </c>
      <c r="L186" s="301">
        <v>119.95</v>
      </c>
      <c r="M186" s="301">
        <v>99.051630000000003</v>
      </c>
      <c r="N186" s="1"/>
      <c r="O186" s="1"/>
    </row>
    <row r="187" spans="1:15" ht="12.75" customHeight="1">
      <c r="A187" s="30">
        <v>177</v>
      </c>
      <c r="B187" s="311" t="s">
        <v>259</v>
      </c>
      <c r="C187" s="301">
        <v>218.55</v>
      </c>
      <c r="D187" s="302">
        <v>217.51666666666665</v>
      </c>
      <c r="E187" s="302">
        <v>215.43333333333331</v>
      </c>
      <c r="F187" s="302">
        <v>212.31666666666666</v>
      </c>
      <c r="G187" s="302">
        <v>210.23333333333332</v>
      </c>
      <c r="H187" s="302">
        <v>220.6333333333333</v>
      </c>
      <c r="I187" s="302">
        <v>222.71666666666667</v>
      </c>
      <c r="J187" s="302">
        <v>225.83333333333329</v>
      </c>
      <c r="K187" s="301">
        <v>219.6</v>
      </c>
      <c r="L187" s="301">
        <v>214.4</v>
      </c>
      <c r="M187" s="301">
        <v>8.5747800000000005</v>
      </c>
      <c r="N187" s="1"/>
      <c r="O187" s="1"/>
    </row>
    <row r="188" spans="1:15" ht="12.75" customHeight="1">
      <c r="A188" s="30">
        <v>178</v>
      </c>
      <c r="B188" s="311" t="s">
        <v>375</v>
      </c>
      <c r="C188" s="301">
        <v>692.3</v>
      </c>
      <c r="D188" s="302">
        <v>682.69999999999993</v>
      </c>
      <c r="E188" s="302">
        <v>666.69999999999982</v>
      </c>
      <c r="F188" s="302">
        <v>641.09999999999991</v>
      </c>
      <c r="G188" s="302">
        <v>625.0999999999998</v>
      </c>
      <c r="H188" s="302">
        <v>708.29999999999984</v>
      </c>
      <c r="I188" s="302">
        <v>724.30000000000007</v>
      </c>
      <c r="J188" s="302">
        <v>749.89999999999986</v>
      </c>
      <c r="K188" s="301">
        <v>698.7</v>
      </c>
      <c r="L188" s="301">
        <v>657.1</v>
      </c>
      <c r="M188" s="301">
        <v>3.1551200000000001</v>
      </c>
      <c r="N188" s="1"/>
      <c r="O188" s="1"/>
    </row>
    <row r="189" spans="1:15" ht="12.75" customHeight="1">
      <c r="A189" s="30">
        <v>179</v>
      </c>
      <c r="B189" s="311" t="s">
        <v>111</v>
      </c>
      <c r="C189" s="301">
        <v>420.85</v>
      </c>
      <c r="D189" s="302">
        <v>421.51666666666665</v>
      </c>
      <c r="E189" s="302">
        <v>416.63333333333333</v>
      </c>
      <c r="F189" s="302">
        <v>412.41666666666669</v>
      </c>
      <c r="G189" s="302">
        <v>407.53333333333336</v>
      </c>
      <c r="H189" s="302">
        <v>425.73333333333329</v>
      </c>
      <c r="I189" s="302">
        <v>430.61666666666662</v>
      </c>
      <c r="J189" s="302">
        <v>434.83333333333326</v>
      </c>
      <c r="K189" s="301">
        <v>426.4</v>
      </c>
      <c r="L189" s="301">
        <v>417.3</v>
      </c>
      <c r="M189" s="301">
        <v>8.8696599999999997</v>
      </c>
      <c r="N189" s="1"/>
      <c r="O189" s="1"/>
    </row>
    <row r="190" spans="1:15" ht="12.75" customHeight="1">
      <c r="A190" s="30">
        <v>180</v>
      </c>
      <c r="B190" s="311" t="s">
        <v>260</v>
      </c>
      <c r="C190" s="301">
        <v>1805.1</v>
      </c>
      <c r="D190" s="302">
        <v>1783.0166666666667</v>
      </c>
      <c r="E190" s="302">
        <v>1754.0833333333333</v>
      </c>
      <c r="F190" s="302">
        <v>1703.0666666666666</v>
      </c>
      <c r="G190" s="302">
        <v>1674.1333333333332</v>
      </c>
      <c r="H190" s="302">
        <v>1834.0333333333333</v>
      </c>
      <c r="I190" s="302">
        <v>1862.9666666666667</v>
      </c>
      <c r="J190" s="302">
        <v>1913.9833333333333</v>
      </c>
      <c r="K190" s="301">
        <v>1811.95</v>
      </c>
      <c r="L190" s="301">
        <v>1732</v>
      </c>
      <c r="M190" s="301">
        <v>10.42736</v>
      </c>
      <c r="N190" s="1"/>
      <c r="O190" s="1"/>
    </row>
    <row r="191" spans="1:15" ht="12.75" customHeight="1">
      <c r="A191" s="30">
        <v>181</v>
      </c>
      <c r="B191" s="311" t="s">
        <v>384</v>
      </c>
      <c r="C191" s="301">
        <v>847.45</v>
      </c>
      <c r="D191" s="302">
        <v>844.48333333333323</v>
      </c>
      <c r="E191" s="302">
        <v>826.96666666666647</v>
      </c>
      <c r="F191" s="302">
        <v>806.48333333333323</v>
      </c>
      <c r="G191" s="302">
        <v>788.96666666666647</v>
      </c>
      <c r="H191" s="302">
        <v>864.96666666666647</v>
      </c>
      <c r="I191" s="302">
        <v>882.48333333333312</v>
      </c>
      <c r="J191" s="302">
        <v>902.96666666666647</v>
      </c>
      <c r="K191" s="301">
        <v>862</v>
      </c>
      <c r="L191" s="301">
        <v>824</v>
      </c>
      <c r="M191" s="301">
        <v>4.4095800000000001</v>
      </c>
      <c r="N191" s="1"/>
      <c r="O191" s="1"/>
    </row>
    <row r="192" spans="1:15" ht="12.75" customHeight="1">
      <c r="A192" s="30">
        <v>182</v>
      </c>
      <c r="B192" s="311" t="s">
        <v>829</v>
      </c>
      <c r="C192" s="301">
        <v>16.55</v>
      </c>
      <c r="D192" s="302">
        <v>16.350000000000001</v>
      </c>
      <c r="E192" s="302">
        <v>16.050000000000004</v>
      </c>
      <c r="F192" s="302">
        <v>15.550000000000002</v>
      </c>
      <c r="G192" s="302">
        <v>15.250000000000005</v>
      </c>
      <c r="H192" s="302">
        <v>16.850000000000001</v>
      </c>
      <c r="I192" s="302">
        <v>17.149999999999999</v>
      </c>
      <c r="J192" s="302">
        <v>17.650000000000002</v>
      </c>
      <c r="K192" s="301">
        <v>16.649999999999999</v>
      </c>
      <c r="L192" s="301">
        <v>15.85</v>
      </c>
      <c r="M192" s="301">
        <v>15.793850000000001</v>
      </c>
      <c r="N192" s="1"/>
      <c r="O192" s="1"/>
    </row>
    <row r="193" spans="1:15" ht="12.75" customHeight="1">
      <c r="A193" s="30">
        <v>183</v>
      </c>
      <c r="B193" s="311" t="s">
        <v>385</v>
      </c>
      <c r="C193" s="301">
        <v>860.65</v>
      </c>
      <c r="D193" s="302">
        <v>857.68333333333339</v>
      </c>
      <c r="E193" s="302">
        <v>853.01666666666677</v>
      </c>
      <c r="F193" s="302">
        <v>845.38333333333333</v>
      </c>
      <c r="G193" s="302">
        <v>840.7166666666667</v>
      </c>
      <c r="H193" s="302">
        <v>865.31666666666683</v>
      </c>
      <c r="I193" s="302">
        <v>869.98333333333335</v>
      </c>
      <c r="J193" s="302">
        <v>877.6166666666669</v>
      </c>
      <c r="K193" s="301">
        <v>862.35</v>
      </c>
      <c r="L193" s="301">
        <v>850.05</v>
      </c>
      <c r="M193" s="301">
        <v>0.14319999999999999</v>
      </c>
      <c r="N193" s="1"/>
      <c r="O193" s="1"/>
    </row>
    <row r="194" spans="1:15" ht="12.75" customHeight="1">
      <c r="A194" s="30">
        <v>184</v>
      </c>
      <c r="B194" s="311" t="s">
        <v>112</v>
      </c>
      <c r="C194" s="301">
        <v>1105.95</v>
      </c>
      <c r="D194" s="302">
        <v>1096.1499999999999</v>
      </c>
      <c r="E194" s="302">
        <v>1083.7999999999997</v>
      </c>
      <c r="F194" s="302">
        <v>1061.6499999999999</v>
      </c>
      <c r="G194" s="302">
        <v>1049.2999999999997</v>
      </c>
      <c r="H194" s="302">
        <v>1118.2999999999997</v>
      </c>
      <c r="I194" s="302">
        <v>1130.6499999999996</v>
      </c>
      <c r="J194" s="302">
        <v>1152.7999999999997</v>
      </c>
      <c r="K194" s="301">
        <v>1108.5</v>
      </c>
      <c r="L194" s="301">
        <v>1074</v>
      </c>
      <c r="M194" s="301">
        <v>5.9064100000000002</v>
      </c>
      <c r="N194" s="1"/>
      <c r="O194" s="1"/>
    </row>
    <row r="195" spans="1:15" ht="12.75" customHeight="1">
      <c r="A195" s="30">
        <v>185</v>
      </c>
      <c r="B195" s="311" t="s">
        <v>113</v>
      </c>
      <c r="C195" s="301">
        <v>986.6</v>
      </c>
      <c r="D195" s="302">
        <v>983.38333333333333</v>
      </c>
      <c r="E195" s="302">
        <v>966.86666666666667</v>
      </c>
      <c r="F195" s="302">
        <v>947.13333333333333</v>
      </c>
      <c r="G195" s="302">
        <v>930.61666666666667</v>
      </c>
      <c r="H195" s="302">
        <v>1003.1166666666667</v>
      </c>
      <c r="I195" s="302">
        <v>1019.6333333333333</v>
      </c>
      <c r="J195" s="302">
        <v>1039.3666666666668</v>
      </c>
      <c r="K195" s="301">
        <v>999.9</v>
      </c>
      <c r="L195" s="301">
        <v>963.65</v>
      </c>
      <c r="M195" s="301">
        <v>21.283249999999999</v>
      </c>
      <c r="N195" s="1"/>
      <c r="O195" s="1"/>
    </row>
    <row r="196" spans="1:15" ht="12.75" customHeight="1">
      <c r="A196" s="30">
        <v>186</v>
      </c>
      <c r="B196" s="311" t="s">
        <v>114</v>
      </c>
      <c r="C196" s="301">
        <v>2174.6999999999998</v>
      </c>
      <c r="D196" s="302">
        <v>2168.4666666666667</v>
      </c>
      <c r="E196" s="302">
        <v>2144.8833333333332</v>
      </c>
      <c r="F196" s="302">
        <v>2115.0666666666666</v>
      </c>
      <c r="G196" s="302">
        <v>2091.4833333333331</v>
      </c>
      <c r="H196" s="302">
        <v>2198.2833333333333</v>
      </c>
      <c r="I196" s="302">
        <v>2221.8666666666663</v>
      </c>
      <c r="J196" s="302">
        <v>2251.6833333333334</v>
      </c>
      <c r="K196" s="301">
        <v>2192.0500000000002</v>
      </c>
      <c r="L196" s="301">
        <v>2138.65</v>
      </c>
      <c r="M196" s="301">
        <v>34.071539999999999</v>
      </c>
      <c r="N196" s="1"/>
      <c r="O196" s="1"/>
    </row>
    <row r="197" spans="1:15" ht="12.75" customHeight="1">
      <c r="A197" s="30">
        <v>187</v>
      </c>
      <c r="B197" s="311" t="s">
        <v>115</v>
      </c>
      <c r="C197" s="301">
        <v>1855.05</v>
      </c>
      <c r="D197" s="302">
        <v>1834.1333333333332</v>
      </c>
      <c r="E197" s="302">
        <v>1805.2166666666665</v>
      </c>
      <c r="F197" s="302">
        <v>1755.3833333333332</v>
      </c>
      <c r="G197" s="302">
        <v>1726.4666666666665</v>
      </c>
      <c r="H197" s="302">
        <v>1883.9666666666665</v>
      </c>
      <c r="I197" s="302">
        <v>1912.8833333333334</v>
      </c>
      <c r="J197" s="302">
        <v>1962.7166666666665</v>
      </c>
      <c r="K197" s="301">
        <v>1863.05</v>
      </c>
      <c r="L197" s="301">
        <v>1784.3</v>
      </c>
      <c r="M197" s="301">
        <v>2.8795199999999999</v>
      </c>
      <c r="N197" s="1"/>
      <c r="O197" s="1"/>
    </row>
    <row r="198" spans="1:15" ht="12.75" customHeight="1">
      <c r="A198" s="30">
        <v>188</v>
      </c>
      <c r="B198" s="311" t="s">
        <v>116</v>
      </c>
      <c r="C198" s="301">
        <v>1336.55</v>
      </c>
      <c r="D198" s="302">
        <v>1338.2</v>
      </c>
      <c r="E198" s="302">
        <v>1322.4</v>
      </c>
      <c r="F198" s="302">
        <v>1308.25</v>
      </c>
      <c r="G198" s="302">
        <v>1292.45</v>
      </c>
      <c r="H198" s="302">
        <v>1352.3500000000001</v>
      </c>
      <c r="I198" s="302">
        <v>1368.1499999999999</v>
      </c>
      <c r="J198" s="302">
        <v>1382.3000000000002</v>
      </c>
      <c r="K198" s="301">
        <v>1354</v>
      </c>
      <c r="L198" s="301">
        <v>1324.05</v>
      </c>
      <c r="M198" s="301">
        <v>66.10342</v>
      </c>
      <c r="N198" s="1"/>
      <c r="O198" s="1"/>
    </row>
    <row r="199" spans="1:15" ht="12.75" customHeight="1">
      <c r="A199" s="30">
        <v>189</v>
      </c>
      <c r="B199" s="311" t="s">
        <v>117</v>
      </c>
      <c r="C199" s="301">
        <v>564.45000000000005</v>
      </c>
      <c r="D199" s="302">
        <v>561.75</v>
      </c>
      <c r="E199" s="302">
        <v>557.70000000000005</v>
      </c>
      <c r="F199" s="302">
        <v>550.95000000000005</v>
      </c>
      <c r="G199" s="302">
        <v>546.90000000000009</v>
      </c>
      <c r="H199" s="302">
        <v>568.5</v>
      </c>
      <c r="I199" s="302">
        <v>572.54999999999995</v>
      </c>
      <c r="J199" s="302">
        <v>579.29999999999995</v>
      </c>
      <c r="K199" s="301">
        <v>565.79999999999995</v>
      </c>
      <c r="L199" s="301">
        <v>555</v>
      </c>
      <c r="M199" s="301">
        <v>9.8212200000000003</v>
      </c>
      <c r="N199" s="1"/>
      <c r="O199" s="1"/>
    </row>
    <row r="200" spans="1:15" ht="12.75" customHeight="1">
      <c r="A200" s="30">
        <v>190</v>
      </c>
      <c r="B200" s="311" t="s">
        <v>382</v>
      </c>
      <c r="C200" s="301">
        <v>962.3</v>
      </c>
      <c r="D200" s="302">
        <v>944.85</v>
      </c>
      <c r="E200" s="302">
        <v>919.7</v>
      </c>
      <c r="F200" s="302">
        <v>877.1</v>
      </c>
      <c r="G200" s="302">
        <v>851.95</v>
      </c>
      <c r="H200" s="302">
        <v>987.45</v>
      </c>
      <c r="I200" s="302">
        <v>1012.5999999999999</v>
      </c>
      <c r="J200" s="302">
        <v>1055.2</v>
      </c>
      <c r="K200" s="301">
        <v>970</v>
      </c>
      <c r="L200" s="301">
        <v>902.25</v>
      </c>
      <c r="M200" s="301">
        <v>2.1103299999999998</v>
      </c>
      <c r="N200" s="1"/>
      <c r="O200" s="1"/>
    </row>
    <row r="201" spans="1:15" ht="12.75" customHeight="1">
      <c r="A201" s="30">
        <v>191</v>
      </c>
      <c r="B201" s="311" t="s">
        <v>386</v>
      </c>
      <c r="C201" s="301">
        <v>165.95</v>
      </c>
      <c r="D201" s="302">
        <v>165.79999999999998</v>
      </c>
      <c r="E201" s="302">
        <v>164.54999999999995</v>
      </c>
      <c r="F201" s="302">
        <v>163.14999999999998</v>
      </c>
      <c r="G201" s="302">
        <v>161.89999999999995</v>
      </c>
      <c r="H201" s="302">
        <v>167.19999999999996</v>
      </c>
      <c r="I201" s="302">
        <v>168.45000000000002</v>
      </c>
      <c r="J201" s="302">
        <v>169.84999999999997</v>
      </c>
      <c r="K201" s="301">
        <v>167.05</v>
      </c>
      <c r="L201" s="301">
        <v>164.4</v>
      </c>
      <c r="M201" s="301">
        <v>0.85033000000000003</v>
      </c>
      <c r="N201" s="1"/>
      <c r="O201" s="1"/>
    </row>
    <row r="202" spans="1:15" ht="12.75" customHeight="1">
      <c r="A202" s="30">
        <v>192</v>
      </c>
      <c r="B202" s="311" t="s">
        <v>387</v>
      </c>
      <c r="C202" s="301">
        <v>105.3</v>
      </c>
      <c r="D202" s="302">
        <v>103.93333333333334</v>
      </c>
      <c r="E202" s="302">
        <v>102.11666666666667</v>
      </c>
      <c r="F202" s="302">
        <v>98.933333333333337</v>
      </c>
      <c r="G202" s="302">
        <v>97.116666666666674</v>
      </c>
      <c r="H202" s="302">
        <v>107.11666666666667</v>
      </c>
      <c r="I202" s="302">
        <v>108.93333333333334</v>
      </c>
      <c r="J202" s="302">
        <v>112.11666666666667</v>
      </c>
      <c r="K202" s="301">
        <v>105.75</v>
      </c>
      <c r="L202" s="301">
        <v>100.75</v>
      </c>
      <c r="M202" s="301">
        <v>5.5960200000000002</v>
      </c>
      <c r="N202" s="1"/>
      <c r="O202" s="1"/>
    </row>
    <row r="203" spans="1:15" ht="12.75" customHeight="1">
      <c r="A203" s="30">
        <v>193</v>
      </c>
      <c r="B203" s="311" t="s">
        <v>118</v>
      </c>
      <c r="C203" s="301">
        <v>2499.1999999999998</v>
      </c>
      <c r="D203" s="302">
        <v>2496.35</v>
      </c>
      <c r="E203" s="302">
        <v>2467.85</v>
      </c>
      <c r="F203" s="302">
        <v>2436.5</v>
      </c>
      <c r="G203" s="302">
        <v>2408</v>
      </c>
      <c r="H203" s="302">
        <v>2527.6999999999998</v>
      </c>
      <c r="I203" s="302">
        <v>2556.1999999999998</v>
      </c>
      <c r="J203" s="302">
        <v>2587.5499999999997</v>
      </c>
      <c r="K203" s="301">
        <v>2524.85</v>
      </c>
      <c r="L203" s="301">
        <v>2465</v>
      </c>
      <c r="M203" s="301">
        <v>3.8183099999999999</v>
      </c>
      <c r="N203" s="1"/>
      <c r="O203" s="1"/>
    </row>
    <row r="204" spans="1:15" ht="12.75" customHeight="1">
      <c r="A204" s="30">
        <v>194</v>
      </c>
      <c r="B204" s="311" t="s">
        <v>383</v>
      </c>
      <c r="C204" s="301">
        <v>55.2</v>
      </c>
      <c r="D204" s="302">
        <v>54.75</v>
      </c>
      <c r="E204" s="302">
        <v>54</v>
      </c>
      <c r="F204" s="302">
        <v>52.8</v>
      </c>
      <c r="G204" s="302">
        <v>52.05</v>
      </c>
      <c r="H204" s="302">
        <v>55.95</v>
      </c>
      <c r="I204" s="302">
        <v>56.7</v>
      </c>
      <c r="J204" s="302">
        <v>57.900000000000006</v>
      </c>
      <c r="K204" s="301">
        <v>55.5</v>
      </c>
      <c r="L204" s="301">
        <v>53.55</v>
      </c>
      <c r="M204" s="301">
        <v>44.738529999999997</v>
      </c>
      <c r="N204" s="1"/>
      <c r="O204" s="1"/>
    </row>
    <row r="205" spans="1:15" ht="12.75" customHeight="1">
      <c r="A205" s="30">
        <v>195</v>
      </c>
      <c r="B205" s="311" t="s">
        <v>830</v>
      </c>
      <c r="C205" s="301">
        <v>986.25</v>
      </c>
      <c r="D205" s="302">
        <v>978.73333333333323</v>
      </c>
      <c r="E205" s="302">
        <v>962.46666666666647</v>
      </c>
      <c r="F205" s="302">
        <v>938.68333333333328</v>
      </c>
      <c r="G205" s="302">
        <v>922.41666666666652</v>
      </c>
      <c r="H205" s="302">
        <v>1002.5166666666664</v>
      </c>
      <c r="I205" s="302">
        <v>1018.7833333333331</v>
      </c>
      <c r="J205" s="302">
        <v>1042.5666666666664</v>
      </c>
      <c r="K205" s="301">
        <v>995</v>
      </c>
      <c r="L205" s="301">
        <v>954.95</v>
      </c>
      <c r="M205" s="301">
        <v>1.2719100000000001</v>
      </c>
      <c r="N205" s="1"/>
      <c r="O205" s="1"/>
    </row>
    <row r="206" spans="1:15" ht="12.75" customHeight="1">
      <c r="A206" s="30">
        <v>196</v>
      </c>
      <c r="B206" s="311" t="s">
        <v>819</v>
      </c>
      <c r="C206" s="301">
        <v>232.95</v>
      </c>
      <c r="D206" s="302">
        <v>228.29999999999998</v>
      </c>
      <c r="E206" s="302">
        <v>216.64999999999998</v>
      </c>
      <c r="F206" s="302">
        <v>200.35</v>
      </c>
      <c r="G206" s="302">
        <v>188.7</v>
      </c>
      <c r="H206" s="302">
        <v>244.59999999999997</v>
      </c>
      <c r="I206" s="302">
        <v>256.25</v>
      </c>
      <c r="J206" s="302">
        <v>272.54999999999995</v>
      </c>
      <c r="K206" s="301">
        <v>239.95</v>
      </c>
      <c r="L206" s="301">
        <v>212</v>
      </c>
      <c r="M206" s="301">
        <v>5.7177199999999999</v>
      </c>
      <c r="N206" s="1"/>
      <c r="O206" s="1"/>
    </row>
    <row r="207" spans="1:15" ht="12.75" customHeight="1">
      <c r="A207" s="30">
        <v>197</v>
      </c>
      <c r="B207" s="311" t="s">
        <v>120</v>
      </c>
      <c r="C207" s="301">
        <v>339.25</v>
      </c>
      <c r="D207" s="302">
        <v>336.11666666666667</v>
      </c>
      <c r="E207" s="302">
        <v>328.73333333333335</v>
      </c>
      <c r="F207" s="302">
        <v>318.2166666666667</v>
      </c>
      <c r="G207" s="302">
        <v>310.83333333333337</v>
      </c>
      <c r="H207" s="302">
        <v>346.63333333333333</v>
      </c>
      <c r="I207" s="302">
        <v>354.01666666666665</v>
      </c>
      <c r="J207" s="302">
        <v>364.5333333333333</v>
      </c>
      <c r="K207" s="301">
        <v>343.5</v>
      </c>
      <c r="L207" s="301">
        <v>325.60000000000002</v>
      </c>
      <c r="M207" s="301">
        <v>152.08305999999999</v>
      </c>
      <c r="N207" s="1"/>
      <c r="O207" s="1"/>
    </row>
    <row r="208" spans="1:15" ht="12.75" customHeight="1">
      <c r="A208" s="30">
        <v>198</v>
      </c>
      <c r="B208" s="311" t="s">
        <v>388</v>
      </c>
      <c r="C208" s="301">
        <v>90.65</v>
      </c>
      <c r="D208" s="302">
        <v>88.95</v>
      </c>
      <c r="E208" s="302">
        <v>86.850000000000009</v>
      </c>
      <c r="F208" s="302">
        <v>83.050000000000011</v>
      </c>
      <c r="G208" s="302">
        <v>80.950000000000017</v>
      </c>
      <c r="H208" s="302">
        <v>92.75</v>
      </c>
      <c r="I208" s="302">
        <v>94.85</v>
      </c>
      <c r="J208" s="302">
        <v>98.649999999999991</v>
      </c>
      <c r="K208" s="301">
        <v>91.05</v>
      </c>
      <c r="L208" s="301">
        <v>85.15</v>
      </c>
      <c r="M208" s="301">
        <v>52.44529</v>
      </c>
      <c r="N208" s="1"/>
      <c r="O208" s="1"/>
    </row>
    <row r="209" spans="1:15" ht="12.75" customHeight="1">
      <c r="A209" s="30">
        <v>199</v>
      </c>
      <c r="B209" s="311" t="s">
        <v>121</v>
      </c>
      <c r="C209" s="301">
        <v>218.4</v>
      </c>
      <c r="D209" s="302">
        <v>215.96666666666667</v>
      </c>
      <c r="E209" s="302">
        <v>212.43333333333334</v>
      </c>
      <c r="F209" s="302">
        <v>206.46666666666667</v>
      </c>
      <c r="G209" s="302">
        <v>202.93333333333334</v>
      </c>
      <c r="H209" s="302">
        <v>221.93333333333334</v>
      </c>
      <c r="I209" s="302">
        <v>225.4666666666667</v>
      </c>
      <c r="J209" s="302">
        <v>231.43333333333334</v>
      </c>
      <c r="K209" s="301">
        <v>219.5</v>
      </c>
      <c r="L209" s="301">
        <v>210</v>
      </c>
      <c r="M209" s="301">
        <v>35.10313</v>
      </c>
      <c r="N209" s="1"/>
      <c r="O209" s="1"/>
    </row>
    <row r="210" spans="1:15" ht="12.75" customHeight="1">
      <c r="A210" s="30">
        <v>200</v>
      </c>
      <c r="B210" s="311" t="s">
        <v>122</v>
      </c>
      <c r="C210" s="301">
        <v>2205</v>
      </c>
      <c r="D210" s="302">
        <v>2203.0499999999997</v>
      </c>
      <c r="E210" s="302">
        <v>2174.0999999999995</v>
      </c>
      <c r="F210" s="302">
        <v>2143.1999999999998</v>
      </c>
      <c r="G210" s="302">
        <v>2114.2499999999995</v>
      </c>
      <c r="H210" s="302">
        <v>2233.9499999999994</v>
      </c>
      <c r="I210" s="302">
        <v>2262.8999999999992</v>
      </c>
      <c r="J210" s="302">
        <v>2293.7999999999993</v>
      </c>
      <c r="K210" s="301">
        <v>2232</v>
      </c>
      <c r="L210" s="301">
        <v>2172.15</v>
      </c>
      <c r="M210" s="301">
        <v>16.061869999999999</v>
      </c>
      <c r="N210" s="1"/>
      <c r="O210" s="1"/>
    </row>
    <row r="211" spans="1:15" ht="12.75" customHeight="1">
      <c r="A211" s="30">
        <v>201</v>
      </c>
      <c r="B211" s="311" t="s">
        <v>261</v>
      </c>
      <c r="C211" s="301">
        <v>263.55</v>
      </c>
      <c r="D211" s="302">
        <v>262.91666666666669</v>
      </c>
      <c r="E211" s="302">
        <v>258.68333333333339</v>
      </c>
      <c r="F211" s="302">
        <v>253.81666666666672</v>
      </c>
      <c r="G211" s="302">
        <v>249.58333333333343</v>
      </c>
      <c r="H211" s="302">
        <v>267.78333333333336</v>
      </c>
      <c r="I211" s="302">
        <v>272.01666666666659</v>
      </c>
      <c r="J211" s="302">
        <v>276.88333333333333</v>
      </c>
      <c r="K211" s="301">
        <v>267.14999999999998</v>
      </c>
      <c r="L211" s="301">
        <v>258.05</v>
      </c>
      <c r="M211" s="301">
        <v>6.3483000000000001</v>
      </c>
      <c r="N211" s="1"/>
      <c r="O211" s="1"/>
    </row>
    <row r="212" spans="1:15" ht="12.75" customHeight="1">
      <c r="A212" s="30">
        <v>202</v>
      </c>
      <c r="B212" s="311" t="s">
        <v>831</v>
      </c>
      <c r="C212" s="301">
        <v>763.95</v>
      </c>
      <c r="D212" s="302">
        <v>755.01666666666677</v>
      </c>
      <c r="E212" s="302">
        <v>740.03333333333353</v>
      </c>
      <c r="F212" s="302">
        <v>716.11666666666679</v>
      </c>
      <c r="G212" s="302">
        <v>701.13333333333355</v>
      </c>
      <c r="H212" s="302">
        <v>778.93333333333351</v>
      </c>
      <c r="I212" s="302">
        <v>793.91666666666686</v>
      </c>
      <c r="J212" s="302">
        <v>817.83333333333348</v>
      </c>
      <c r="K212" s="301">
        <v>770</v>
      </c>
      <c r="L212" s="301">
        <v>731.1</v>
      </c>
      <c r="M212" s="301">
        <v>0.22638</v>
      </c>
      <c r="N212" s="1"/>
      <c r="O212" s="1"/>
    </row>
    <row r="213" spans="1:15" ht="12.75" customHeight="1">
      <c r="A213" s="30">
        <v>203</v>
      </c>
      <c r="B213" s="311" t="s">
        <v>389</v>
      </c>
      <c r="C213" s="301">
        <v>33335.699999999997</v>
      </c>
      <c r="D213" s="302">
        <v>33328.416666666664</v>
      </c>
      <c r="E213" s="302">
        <v>32712.933333333327</v>
      </c>
      <c r="F213" s="302">
        <v>32090.166666666664</v>
      </c>
      <c r="G213" s="302">
        <v>31474.683333333327</v>
      </c>
      <c r="H213" s="302">
        <v>33951.183333333327</v>
      </c>
      <c r="I213" s="302">
        <v>34566.666666666664</v>
      </c>
      <c r="J213" s="302">
        <v>35189.433333333327</v>
      </c>
      <c r="K213" s="301">
        <v>33943.9</v>
      </c>
      <c r="L213" s="301">
        <v>32705.65</v>
      </c>
      <c r="M213" s="301">
        <v>2.1579999999999998E-2</v>
      </c>
      <c r="N213" s="1"/>
      <c r="O213" s="1"/>
    </row>
    <row r="214" spans="1:15" ht="12.75" customHeight="1">
      <c r="A214" s="30">
        <v>204</v>
      </c>
      <c r="B214" s="311" t="s">
        <v>390</v>
      </c>
      <c r="C214" s="301">
        <v>33.15</v>
      </c>
      <c r="D214" s="302">
        <v>33.1</v>
      </c>
      <c r="E214" s="302">
        <v>32.550000000000004</v>
      </c>
      <c r="F214" s="302">
        <v>31.950000000000003</v>
      </c>
      <c r="G214" s="302">
        <v>31.400000000000006</v>
      </c>
      <c r="H214" s="302">
        <v>33.700000000000003</v>
      </c>
      <c r="I214" s="302">
        <v>34.25</v>
      </c>
      <c r="J214" s="302">
        <v>34.85</v>
      </c>
      <c r="K214" s="301">
        <v>33.65</v>
      </c>
      <c r="L214" s="301">
        <v>32.5</v>
      </c>
      <c r="M214" s="301">
        <v>8.9403600000000001</v>
      </c>
      <c r="N214" s="1"/>
      <c r="O214" s="1"/>
    </row>
    <row r="215" spans="1:15" ht="12.75" customHeight="1">
      <c r="A215" s="30">
        <v>205</v>
      </c>
      <c r="B215" s="311" t="s">
        <v>402</v>
      </c>
      <c r="C215" s="301">
        <v>63.75</v>
      </c>
      <c r="D215" s="302">
        <v>63.050000000000004</v>
      </c>
      <c r="E215" s="302">
        <v>61.45</v>
      </c>
      <c r="F215" s="302">
        <v>59.15</v>
      </c>
      <c r="G215" s="302">
        <v>57.55</v>
      </c>
      <c r="H215" s="302">
        <v>65.350000000000009</v>
      </c>
      <c r="I215" s="302">
        <v>66.950000000000017</v>
      </c>
      <c r="J215" s="302">
        <v>69.250000000000014</v>
      </c>
      <c r="K215" s="301">
        <v>64.650000000000006</v>
      </c>
      <c r="L215" s="301">
        <v>60.75</v>
      </c>
      <c r="M215" s="301">
        <v>63.262149999999998</v>
      </c>
      <c r="N215" s="1"/>
      <c r="O215" s="1"/>
    </row>
    <row r="216" spans="1:15" ht="12.75" customHeight="1">
      <c r="A216" s="30">
        <v>206</v>
      </c>
      <c r="B216" s="311" t="s">
        <v>123</v>
      </c>
      <c r="C216" s="301">
        <v>102.05</v>
      </c>
      <c r="D216" s="302">
        <v>99.7</v>
      </c>
      <c r="E216" s="302">
        <v>96.45</v>
      </c>
      <c r="F216" s="302">
        <v>90.85</v>
      </c>
      <c r="G216" s="302">
        <v>87.6</v>
      </c>
      <c r="H216" s="302">
        <v>105.30000000000001</v>
      </c>
      <c r="I216" s="302">
        <v>108.55000000000001</v>
      </c>
      <c r="J216" s="302">
        <v>114.15000000000002</v>
      </c>
      <c r="K216" s="301">
        <v>102.95</v>
      </c>
      <c r="L216" s="301">
        <v>94.1</v>
      </c>
      <c r="M216" s="301">
        <v>171.58439999999999</v>
      </c>
      <c r="N216" s="1"/>
      <c r="O216" s="1"/>
    </row>
    <row r="217" spans="1:15" ht="12.75" customHeight="1">
      <c r="A217" s="30">
        <v>207</v>
      </c>
      <c r="B217" s="311" t="s">
        <v>124</v>
      </c>
      <c r="C217" s="301">
        <v>696.1</v>
      </c>
      <c r="D217" s="302">
        <v>697.56666666666661</v>
      </c>
      <c r="E217" s="302">
        <v>687.13333333333321</v>
      </c>
      <c r="F217" s="302">
        <v>678.16666666666663</v>
      </c>
      <c r="G217" s="302">
        <v>667.73333333333323</v>
      </c>
      <c r="H217" s="302">
        <v>706.53333333333319</v>
      </c>
      <c r="I217" s="302">
        <v>716.96666666666658</v>
      </c>
      <c r="J217" s="302">
        <v>725.93333333333317</v>
      </c>
      <c r="K217" s="301">
        <v>708</v>
      </c>
      <c r="L217" s="301">
        <v>688.6</v>
      </c>
      <c r="M217" s="301">
        <v>133.19648000000001</v>
      </c>
      <c r="N217" s="1"/>
      <c r="O217" s="1"/>
    </row>
    <row r="218" spans="1:15" ht="12.75" customHeight="1">
      <c r="A218" s="30">
        <v>208</v>
      </c>
      <c r="B218" s="311" t="s">
        <v>125</v>
      </c>
      <c r="C218" s="301">
        <v>1141</v>
      </c>
      <c r="D218" s="302">
        <v>1140.5</v>
      </c>
      <c r="E218" s="302">
        <v>1132.4000000000001</v>
      </c>
      <c r="F218" s="302">
        <v>1123.8000000000002</v>
      </c>
      <c r="G218" s="302">
        <v>1115.7000000000003</v>
      </c>
      <c r="H218" s="302">
        <v>1149.0999999999999</v>
      </c>
      <c r="I218" s="302">
        <v>1157.1999999999998</v>
      </c>
      <c r="J218" s="302">
        <v>1165.7999999999997</v>
      </c>
      <c r="K218" s="301">
        <v>1148.5999999999999</v>
      </c>
      <c r="L218" s="301">
        <v>1131.9000000000001</v>
      </c>
      <c r="M218" s="301">
        <v>2.8023099999999999</v>
      </c>
      <c r="N218" s="1"/>
      <c r="O218" s="1"/>
    </row>
    <row r="219" spans="1:15" ht="12.75" customHeight="1">
      <c r="A219" s="30">
        <v>209</v>
      </c>
      <c r="B219" s="311" t="s">
        <v>126</v>
      </c>
      <c r="C219" s="301">
        <v>502.4</v>
      </c>
      <c r="D219" s="302">
        <v>503.15000000000003</v>
      </c>
      <c r="E219" s="302">
        <v>498.30000000000007</v>
      </c>
      <c r="F219" s="302">
        <v>494.20000000000005</v>
      </c>
      <c r="G219" s="302">
        <v>489.35000000000008</v>
      </c>
      <c r="H219" s="302">
        <v>507.25000000000006</v>
      </c>
      <c r="I219" s="302">
        <v>512.10000000000014</v>
      </c>
      <c r="J219" s="302">
        <v>516.20000000000005</v>
      </c>
      <c r="K219" s="301">
        <v>508</v>
      </c>
      <c r="L219" s="301">
        <v>499.05</v>
      </c>
      <c r="M219" s="301">
        <v>8.7940699999999996</v>
      </c>
      <c r="N219" s="1"/>
      <c r="O219" s="1"/>
    </row>
    <row r="220" spans="1:15" ht="12.75" customHeight="1">
      <c r="A220" s="30">
        <v>210</v>
      </c>
      <c r="B220" s="311" t="s">
        <v>406</v>
      </c>
      <c r="C220" s="301">
        <v>128.80000000000001</v>
      </c>
      <c r="D220" s="302">
        <v>127.01666666666667</v>
      </c>
      <c r="E220" s="302">
        <v>123.03333333333333</v>
      </c>
      <c r="F220" s="302">
        <v>117.26666666666667</v>
      </c>
      <c r="G220" s="302">
        <v>113.28333333333333</v>
      </c>
      <c r="H220" s="302">
        <v>132.78333333333333</v>
      </c>
      <c r="I220" s="302">
        <v>136.76666666666665</v>
      </c>
      <c r="J220" s="302">
        <v>142.53333333333333</v>
      </c>
      <c r="K220" s="301">
        <v>131</v>
      </c>
      <c r="L220" s="301">
        <v>121.25</v>
      </c>
      <c r="M220" s="301">
        <v>1.9497500000000001</v>
      </c>
      <c r="N220" s="1"/>
      <c r="O220" s="1"/>
    </row>
    <row r="221" spans="1:15" ht="12.75" customHeight="1">
      <c r="A221" s="30">
        <v>211</v>
      </c>
      <c r="B221" s="311" t="s">
        <v>392</v>
      </c>
      <c r="C221" s="301">
        <v>32.15</v>
      </c>
      <c r="D221" s="302">
        <v>31.933333333333326</v>
      </c>
      <c r="E221" s="302">
        <v>31.566666666666656</v>
      </c>
      <c r="F221" s="302">
        <v>30.983333333333331</v>
      </c>
      <c r="G221" s="302">
        <v>30.61666666666666</v>
      </c>
      <c r="H221" s="302">
        <v>32.516666666666652</v>
      </c>
      <c r="I221" s="302">
        <v>32.883333333333319</v>
      </c>
      <c r="J221" s="302">
        <v>33.466666666666647</v>
      </c>
      <c r="K221" s="301">
        <v>32.299999999999997</v>
      </c>
      <c r="L221" s="301">
        <v>31.35</v>
      </c>
      <c r="M221" s="301">
        <v>66.338430000000002</v>
      </c>
      <c r="N221" s="1"/>
      <c r="O221" s="1"/>
    </row>
    <row r="222" spans="1:15" ht="12.75" customHeight="1">
      <c r="A222" s="30">
        <v>212</v>
      </c>
      <c r="B222" s="311" t="s">
        <v>127</v>
      </c>
      <c r="C222" s="301">
        <v>8.4499999999999993</v>
      </c>
      <c r="D222" s="302">
        <v>8.3333333333333321</v>
      </c>
      <c r="E222" s="302">
        <v>8.0666666666666647</v>
      </c>
      <c r="F222" s="302">
        <v>7.6833333333333327</v>
      </c>
      <c r="G222" s="302">
        <v>7.4166666666666652</v>
      </c>
      <c r="H222" s="302">
        <v>8.716666666666665</v>
      </c>
      <c r="I222" s="302">
        <v>8.9833333333333307</v>
      </c>
      <c r="J222" s="302">
        <v>9.3666666666666636</v>
      </c>
      <c r="K222" s="301">
        <v>8.6</v>
      </c>
      <c r="L222" s="301">
        <v>7.95</v>
      </c>
      <c r="M222" s="301">
        <v>1120.13231</v>
      </c>
      <c r="N222" s="1"/>
      <c r="O222" s="1"/>
    </row>
    <row r="223" spans="1:15" ht="12.75" customHeight="1">
      <c r="A223" s="30">
        <v>213</v>
      </c>
      <c r="B223" s="311" t="s">
        <v>393</v>
      </c>
      <c r="C223" s="301">
        <v>45.4</v>
      </c>
      <c r="D223" s="302">
        <v>44.733333333333327</v>
      </c>
      <c r="E223" s="302">
        <v>43.816666666666656</v>
      </c>
      <c r="F223" s="302">
        <v>42.233333333333327</v>
      </c>
      <c r="G223" s="302">
        <v>41.316666666666656</v>
      </c>
      <c r="H223" s="302">
        <v>46.316666666666656</v>
      </c>
      <c r="I223" s="302">
        <v>47.233333333333327</v>
      </c>
      <c r="J223" s="302">
        <v>48.816666666666656</v>
      </c>
      <c r="K223" s="301">
        <v>45.65</v>
      </c>
      <c r="L223" s="301">
        <v>43.15</v>
      </c>
      <c r="M223" s="301">
        <v>68.254909999999995</v>
      </c>
      <c r="N223" s="1"/>
      <c r="O223" s="1"/>
    </row>
    <row r="224" spans="1:15" ht="12.75" customHeight="1">
      <c r="A224" s="30">
        <v>214</v>
      </c>
      <c r="B224" s="311" t="s">
        <v>128</v>
      </c>
      <c r="C224" s="301">
        <v>30.4</v>
      </c>
      <c r="D224" s="302">
        <v>30.083333333333332</v>
      </c>
      <c r="E224" s="302">
        <v>29.616666666666664</v>
      </c>
      <c r="F224" s="302">
        <v>28.833333333333332</v>
      </c>
      <c r="G224" s="302">
        <v>28.366666666666664</v>
      </c>
      <c r="H224" s="302">
        <v>30.866666666666664</v>
      </c>
      <c r="I224" s="302">
        <v>31.333333333333332</v>
      </c>
      <c r="J224" s="302">
        <v>32.11666666666666</v>
      </c>
      <c r="K224" s="301">
        <v>30.55</v>
      </c>
      <c r="L224" s="301">
        <v>29.3</v>
      </c>
      <c r="M224" s="301">
        <v>1347.03188</v>
      </c>
      <c r="N224" s="1"/>
      <c r="O224" s="1"/>
    </row>
    <row r="225" spans="1:15" ht="12.75" customHeight="1">
      <c r="A225" s="30">
        <v>215</v>
      </c>
      <c r="B225" s="311" t="s">
        <v>404</v>
      </c>
      <c r="C225" s="301">
        <v>174.05</v>
      </c>
      <c r="D225" s="302">
        <v>172.9666666666667</v>
      </c>
      <c r="E225" s="302">
        <v>170.78333333333339</v>
      </c>
      <c r="F225" s="302">
        <v>167.51666666666668</v>
      </c>
      <c r="G225" s="302">
        <v>165.33333333333337</v>
      </c>
      <c r="H225" s="302">
        <v>176.23333333333341</v>
      </c>
      <c r="I225" s="302">
        <v>178.41666666666669</v>
      </c>
      <c r="J225" s="302">
        <v>181.68333333333342</v>
      </c>
      <c r="K225" s="301">
        <v>175.15</v>
      </c>
      <c r="L225" s="301">
        <v>169.7</v>
      </c>
      <c r="M225" s="301">
        <v>51.906419999999997</v>
      </c>
      <c r="N225" s="1"/>
      <c r="O225" s="1"/>
    </row>
    <row r="226" spans="1:15" ht="12.75" customHeight="1">
      <c r="A226" s="30">
        <v>216</v>
      </c>
      <c r="B226" s="311" t="s">
        <v>394</v>
      </c>
      <c r="C226" s="301">
        <v>866.55</v>
      </c>
      <c r="D226" s="302">
        <v>871.36666666666667</v>
      </c>
      <c r="E226" s="302">
        <v>857.23333333333335</v>
      </c>
      <c r="F226" s="302">
        <v>847.91666666666663</v>
      </c>
      <c r="G226" s="302">
        <v>833.7833333333333</v>
      </c>
      <c r="H226" s="302">
        <v>880.68333333333339</v>
      </c>
      <c r="I226" s="302">
        <v>894.81666666666683</v>
      </c>
      <c r="J226" s="302">
        <v>904.13333333333344</v>
      </c>
      <c r="K226" s="301">
        <v>885.5</v>
      </c>
      <c r="L226" s="301">
        <v>862.05</v>
      </c>
      <c r="M226" s="301">
        <v>0.15662000000000001</v>
      </c>
      <c r="N226" s="1"/>
      <c r="O226" s="1"/>
    </row>
    <row r="227" spans="1:15" ht="12.75" customHeight="1">
      <c r="A227" s="30">
        <v>217</v>
      </c>
      <c r="B227" s="311" t="s">
        <v>129</v>
      </c>
      <c r="C227" s="301">
        <v>355.35</v>
      </c>
      <c r="D227" s="302">
        <v>351.8</v>
      </c>
      <c r="E227" s="302">
        <v>347.25</v>
      </c>
      <c r="F227" s="302">
        <v>339.15</v>
      </c>
      <c r="G227" s="302">
        <v>334.59999999999997</v>
      </c>
      <c r="H227" s="302">
        <v>359.90000000000003</v>
      </c>
      <c r="I227" s="302">
        <v>364.4500000000001</v>
      </c>
      <c r="J227" s="302">
        <v>372.55000000000007</v>
      </c>
      <c r="K227" s="301">
        <v>356.35</v>
      </c>
      <c r="L227" s="301">
        <v>343.7</v>
      </c>
      <c r="M227" s="301">
        <v>12.219480000000001</v>
      </c>
      <c r="N227" s="1"/>
      <c r="O227" s="1"/>
    </row>
    <row r="228" spans="1:15" ht="12.75" customHeight="1">
      <c r="A228" s="30">
        <v>218</v>
      </c>
      <c r="B228" s="311" t="s">
        <v>395</v>
      </c>
      <c r="C228" s="301">
        <v>318.39999999999998</v>
      </c>
      <c r="D228" s="302">
        <v>318.2</v>
      </c>
      <c r="E228" s="302">
        <v>311.79999999999995</v>
      </c>
      <c r="F228" s="302">
        <v>305.2</v>
      </c>
      <c r="G228" s="302">
        <v>298.79999999999995</v>
      </c>
      <c r="H228" s="302">
        <v>324.79999999999995</v>
      </c>
      <c r="I228" s="302">
        <v>331.19999999999993</v>
      </c>
      <c r="J228" s="302">
        <v>337.79999999999995</v>
      </c>
      <c r="K228" s="301">
        <v>324.60000000000002</v>
      </c>
      <c r="L228" s="301">
        <v>311.60000000000002</v>
      </c>
      <c r="M228" s="301">
        <v>4.6496700000000004</v>
      </c>
      <c r="N228" s="1"/>
      <c r="O228" s="1"/>
    </row>
    <row r="229" spans="1:15" ht="12.75" customHeight="1">
      <c r="A229" s="30">
        <v>219</v>
      </c>
      <c r="B229" s="311" t="s">
        <v>396</v>
      </c>
      <c r="C229" s="301">
        <v>1322.35</v>
      </c>
      <c r="D229" s="302">
        <v>1320.6166666666666</v>
      </c>
      <c r="E229" s="302">
        <v>1285.3833333333332</v>
      </c>
      <c r="F229" s="302">
        <v>1248.4166666666667</v>
      </c>
      <c r="G229" s="302">
        <v>1213.1833333333334</v>
      </c>
      <c r="H229" s="302">
        <v>1357.583333333333</v>
      </c>
      <c r="I229" s="302">
        <v>1392.8166666666662</v>
      </c>
      <c r="J229" s="302">
        <v>1429.7833333333328</v>
      </c>
      <c r="K229" s="301">
        <v>1355.85</v>
      </c>
      <c r="L229" s="301">
        <v>1283.6500000000001</v>
      </c>
      <c r="M229" s="301">
        <v>3.3533499999999998</v>
      </c>
      <c r="N229" s="1"/>
      <c r="O229" s="1"/>
    </row>
    <row r="230" spans="1:15" ht="12.75" customHeight="1">
      <c r="A230" s="30">
        <v>220</v>
      </c>
      <c r="B230" s="311" t="s">
        <v>130</v>
      </c>
      <c r="C230" s="301">
        <v>222.05</v>
      </c>
      <c r="D230" s="302">
        <v>220.36666666666667</v>
      </c>
      <c r="E230" s="302">
        <v>216.93333333333334</v>
      </c>
      <c r="F230" s="302">
        <v>211.81666666666666</v>
      </c>
      <c r="G230" s="302">
        <v>208.38333333333333</v>
      </c>
      <c r="H230" s="302">
        <v>225.48333333333335</v>
      </c>
      <c r="I230" s="302">
        <v>228.91666666666669</v>
      </c>
      <c r="J230" s="302">
        <v>234.03333333333336</v>
      </c>
      <c r="K230" s="301">
        <v>223.8</v>
      </c>
      <c r="L230" s="301">
        <v>215.25</v>
      </c>
      <c r="M230" s="301">
        <v>40.012770000000003</v>
      </c>
      <c r="N230" s="1"/>
      <c r="O230" s="1"/>
    </row>
    <row r="231" spans="1:15" ht="12.75" customHeight="1">
      <c r="A231" s="30">
        <v>221</v>
      </c>
      <c r="B231" s="311" t="s">
        <v>401</v>
      </c>
      <c r="C231" s="301">
        <v>156</v>
      </c>
      <c r="D231" s="302">
        <v>154.43333333333331</v>
      </c>
      <c r="E231" s="302">
        <v>152.41666666666663</v>
      </c>
      <c r="F231" s="302">
        <v>148.83333333333331</v>
      </c>
      <c r="G231" s="302">
        <v>146.81666666666663</v>
      </c>
      <c r="H231" s="302">
        <v>158.01666666666662</v>
      </c>
      <c r="I231" s="302">
        <v>160.03333333333333</v>
      </c>
      <c r="J231" s="302">
        <v>163.61666666666662</v>
      </c>
      <c r="K231" s="301">
        <v>156.44999999999999</v>
      </c>
      <c r="L231" s="301">
        <v>150.85</v>
      </c>
      <c r="M231" s="301">
        <v>12.232559999999999</v>
      </c>
      <c r="N231" s="1"/>
      <c r="O231" s="1"/>
    </row>
    <row r="232" spans="1:15" ht="12.75" customHeight="1">
      <c r="A232" s="30">
        <v>222</v>
      </c>
      <c r="B232" s="311" t="s">
        <v>263</v>
      </c>
      <c r="C232" s="301">
        <v>4184.25</v>
      </c>
      <c r="D232" s="302">
        <v>4066.0833333333335</v>
      </c>
      <c r="E232" s="302">
        <v>3938.1166666666668</v>
      </c>
      <c r="F232" s="302">
        <v>3691.9833333333331</v>
      </c>
      <c r="G232" s="302">
        <v>3564.0166666666664</v>
      </c>
      <c r="H232" s="302">
        <v>4312.2166666666672</v>
      </c>
      <c r="I232" s="302">
        <v>4440.1833333333334</v>
      </c>
      <c r="J232" s="302">
        <v>4686.3166666666675</v>
      </c>
      <c r="K232" s="301">
        <v>4194.05</v>
      </c>
      <c r="L232" s="301">
        <v>3819.95</v>
      </c>
      <c r="M232" s="301">
        <v>4.2977400000000001</v>
      </c>
      <c r="N232" s="1"/>
      <c r="O232" s="1"/>
    </row>
    <row r="233" spans="1:15" ht="12.75" customHeight="1">
      <c r="A233" s="30">
        <v>223</v>
      </c>
      <c r="B233" s="311" t="s">
        <v>403</v>
      </c>
      <c r="C233" s="301">
        <v>146.6</v>
      </c>
      <c r="D233" s="302">
        <v>145.33333333333334</v>
      </c>
      <c r="E233" s="302">
        <v>142.76666666666668</v>
      </c>
      <c r="F233" s="302">
        <v>138.93333333333334</v>
      </c>
      <c r="G233" s="302">
        <v>136.36666666666667</v>
      </c>
      <c r="H233" s="302">
        <v>149.16666666666669</v>
      </c>
      <c r="I233" s="302">
        <v>151.73333333333335</v>
      </c>
      <c r="J233" s="302">
        <v>155.56666666666669</v>
      </c>
      <c r="K233" s="301">
        <v>147.9</v>
      </c>
      <c r="L233" s="301">
        <v>141.5</v>
      </c>
      <c r="M233" s="301">
        <v>8.8365299999999998</v>
      </c>
      <c r="N233" s="1"/>
      <c r="O233" s="1"/>
    </row>
    <row r="234" spans="1:15" ht="12.75" customHeight="1">
      <c r="A234" s="30">
        <v>224</v>
      </c>
      <c r="B234" s="311" t="s">
        <v>131</v>
      </c>
      <c r="C234" s="301">
        <v>1627.6</v>
      </c>
      <c r="D234" s="302">
        <v>1606.6833333333334</v>
      </c>
      <c r="E234" s="302">
        <v>1578.4666666666667</v>
      </c>
      <c r="F234" s="302">
        <v>1529.3333333333333</v>
      </c>
      <c r="G234" s="302">
        <v>1501.1166666666666</v>
      </c>
      <c r="H234" s="302">
        <v>1655.8166666666668</v>
      </c>
      <c r="I234" s="302">
        <v>1684.0333333333335</v>
      </c>
      <c r="J234" s="302">
        <v>1733.166666666667</v>
      </c>
      <c r="K234" s="301">
        <v>1634.9</v>
      </c>
      <c r="L234" s="301">
        <v>1557.55</v>
      </c>
      <c r="M234" s="301">
        <v>12.98081</v>
      </c>
      <c r="N234" s="1"/>
      <c r="O234" s="1"/>
    </row>
    <row r="235" spans="1:15" ht="12.75" customHeight="1">
      <c r="A235" s="30">
        <v>225</v>
      </c>
      <c r="B235" s="311" t="s">
        <v>832</v>
      </c>
      <c r="C235" s="301">
        <v>1403.25</v>
      </c>
      <c r="D235" s="302">
        <v>1427.25</v>
      </c>
      <c r="E235" s="302">
        <v>1372.5</v>
      </c>
      <c r="F235" s="302">
        <v>1341.75</v>
      </c>
      <c r="G235" s="302">
        <v>1287</v>
      </c>
      <c r="H235" s="302">
        <v>1458</v>
      </c>
      <c r="I235" s="302">
        <v>1512.75</v>
      </c>
      <c r="J235" s="302">
        <v>1543.5</v>
      </c>
      <c r="K235" s="301">
        <v>1482</v>
      </c>
      <c r="L235" s="301">
        <v>1396.5</v>
      </c>
      <c r="M235" s="301">
        <v>0.23196</v>
      </c>
      <c r="N235" s="1"/>
      <c r="O235" s="1"/>
    </row>
    <row r="236" spans="1:15" ht="12.75" customHeight="1">
      <c r="A236" s="30">
        <v>226</v>
      </c>
      <c r="B236" s="311" t="s">
        <v>407</v>
      </c>
      <c r="C236" s="301">
        <v>360</v>
      </c>
      <c r="D236" s="302">
        <v>357.5333333333333</v>
      </c>
      <c r="E236" s="302">
        <v>352.86666666666662</v>
      </c>
      <c r="F236" s="302">
        <v>345.73333333333329</v>
      </c>
      <c r="G236" s="302">
        <v>341.06666666666661</v>
      </c>
      <c r="H236" s="302">
        <v>364.66666666666663</v>
      </c>
      <c r="I236" s="302">
        <v>369.33333333333337</v>
      </c>
      <c r="J236" s="302">
        <v>376.46666666666664</v>
      </c>
      <c r="K236" s="301">
        <v>362.2</v>
      </c>
      <c r="L236" s="301">
        <v>350.4</v>
      </c>
      <c r="M236" s="301">
        <v>0.28208</v>
      </c>
      <c r="N236" s="1"/>
      <c r="O236" s="1"/>
    </row>
    <row r="237" spans="1:15" ht="12.75" customHeight="1">
      <c r="A237" s="30">
        <v>227</v>
      </c>
      <c r="B237" s="311" t="s">
        <v>132</v>
      </c>
      <c r="C237" s="301">
        <v>798.85</v>
      </c>
      <c r="D237" s="302">
        <v>797.23333333333323</v>
      </c>
      <c r="E237" s="302">
        <v>785.06666666666649</v>
      </c>
      <c r="F237" s="302">
        <v>771.2833333333333</v>
      </c>
      <c r="G237" s="302">
        <v>759.11666666666656</v>
      </c>
      <c r="H237" s="302">
        <v>811.01666666666642</v>
      </c>
      <c r="I237" s="302">
        <v>823.18333333333317</v>
      </c>
      <c r="J237" s="302">
        <v>836.96666666666636</v>
      </c>
      <c r="K237" s="301">
        <v>809.4</v>
      </c>
      <c r="L237" s="301">
        <v>783.45</v>
      </c>
      <c r="M237" s="301">
        <v>34.255960000000002</v>
      </c>
      <c r="N237" s="1"/>
      <c r="O237" s="1"/>
    </row>
    <row r="238" spans="1:15" ht="12.75" customHeight="1">
      <c r="A238" s="30">
        <v>228</v>
      </c>
      <c r="B238" s="311" t="s">
        <v>133</v>
      </c>
      <c r="C238" s="301">
        <v>208.2</v>
      </c>
      <c r="D238" s="302">
        <v>209.31666666666669</v>
      </c>
      <c r="E238" s="302">
        <v>206.63333333333338</v>
      </c>
      <c r="F238" s="302">
        <v>205.06666666666669</v>
      </c>
      <c r="G238" s="302">
        <v>202.38333333333338</v>
      </c>
      <c r="H238" s="302">
        <v>210.88333333333338</v>
      </c>
      <c r="I238" s="302">
        <v>213.56666666666672</v>
      </c>
      <c r="J238" s="302">
        <v>215.13333333333338</v>
      </c>
      <c r="K238" s="301">
        <v>212</v>
      </c>
      <c r="L238" s="301">
        <v>207.75</v>
      </c>
      <c r="M238" s="301">
        <v>22.389099999999999</v>
      </c>
      <c r="N238" s="1"/>
      <c r="O238" s="1"/>
    </row>
    <row r="239" spans="1:15" ht="12.75" customHeight="1">
      <c r="A239" s="30">
        <v>229</v>
      </c>
      <c r="B239" s="311" t="s">
        <v>408</v>
      </c>
      <c r="C239" s="301">
        <v>13.8</v>
      </c>
      <c r="D239" s="302">
        <v>13.616666666666667</v>
      </c>
      <c r="E239" s="302">
        <v>13.283333333333335</v>
      </c>
      <c r="F239" s="302">
        <v>12.766666666666667</v>
      </c>
      <c r="G239" s="302">
        <v>12.433333333333335</v>
      </c>
      <c r="H239" s="302">
        <v>14.133333333333335</v>
      </c>
      <c r="I239" s="302">
        <v>14.466666666666667</v>
      </c>
      <c r="J239" s="302">
        <v>14.983333333333334</v>
      </c>
      <c r="K239" s="301">
        <v>13.95</v>
      </c>
      <c r="L239" s="301">
        <v>13.1</v>
      </c>
      <c r="M239" s="301">
        <v>23.635059999999999</v>
      </c>
      <c r="N239" s="1"/>
      <c r="O239" s="1"/>
    </row>
    <row r="240" spans="1:15" ht="12.75" customHeight="1">
      <c r="A240" s="30">
        <v>230</v>
      </c>
      <c r="B240" s="311" t="s">
        <v>134</v>
      </c>
      <c r="C240" s="301">
        <v>1449.9</v>
      </c>
      <c r="D240" s="302">
        <v>1442.8833333333332</v>
      </c>
      <c r="E240" s="302">
        <v>1429.7666666666664</v>
      </c>
      <c r="F240" s="302">
        <v>1409.6333333333332</v>
      </c>
      <c r="G240" s="302">
        <v>1396.5166666666664</v>
      </c>
      <c r="H240" s="302">
        <v>1463.0166666666664</v>
      </c>
      <c r="I240" s="302">
        <v>1476.1333333333332</v>
      </c>
      <c r="J240" s="302">
        <v>1496.2666666666664</v>
      </c>
      <c r="K240" s="301">
        <v>1456</v>
      </c>
      <c r="L240" s="301">
        <v>1422.75</v>
      </c>
      <c r="M240" s="301">
        <v>62.70787</v>
      </c>
      <c r="N240" s="1"/>
      <c r="O240" s="1"/>
    </row>
    <row r="241" spans="1:15" ht="12.75" customHeight="1">
      <c r="A241" s="30">
        <v>231</v>
      </c>
      <c r="B241" s="311" t="s">
        <v>409</v>
      </c>
      <c r="C241" s="301">
        <v>1367.85</v>
      </c>
      <c r="D241" s="302">
        <v>1360.9666666666665</v>
      </c>
      <c r="E241" s="302">
        <v>1343.9333333333329</v>
      </c>
      <c r="F241" s="302">
        <v>1320.0166666666664</v>
      </c>
      <c r="G241" s="302">
        <v>1302.9833333333329</v>
      </c>
      <c r="H241" s="302">
        <v>1384.883333333333</v>
      </c>
      <c r="I241" s="302">
        <v>1401.9166666666663</v>
      </c>
      <c r="J241" s="302">
        <v>1425.833333333333</v>
      </c>
      <c r="K241" s="301">
        <v>1378</v>
      </c>
      <c r="L241" s="301">
        <v>1337.05</v>
      </c>
      <c r="M241" s="301">
        <v>0.12356</v>
      </c>
      <c r="N241" s="1"/>
      <c r="O241" s="1"/>
    </row>
    <row r="242" spans="1:15" ht="12.75" customHeight="1">
      <c r="A242" s="30">
        <v>232</v>
      </c>
      <c r="B242" s="311" t="s">
        <v>410</v>
      </c>
      <c r="C242" s="301">
        <v>482.3</v>
      </c>
      <c r="D242" s="302">
        <v>474.40000000000003</v>
      </c>
      <c r="E242" s="302">
        <v>465.10000000000008</v>
      </c>
      <c r="F242" s="302">
        <v>447.90000000000003</v>
      </c>
      <c r="G242" s="302">
        <v>438.60000000000008</v>
      </c>
      <c r="H242" s="302">
        <v>491.60000000000008</v>
      </c>
      <c r="I242" s="302">
        <v>500.90000000000003</v>
      </c>
      <c r="J242" s="302">
        <v>518.10000000000014</v>
      </c>
      <c r="K242" s="301">
        <v>483.7</v>
      </c>
      <c r="L242" s="301">
        <v>457.2</v>
      </c>
      <c r="M242" s="301">
        <v>3.2139500000000001</v>
      </c>
      <c r="N242" s="1"/>
      <c r="O242" s="1"/>
    </row>
    <row r="243" spans="1:15" ht="12.75" customHeight="1">
      <c r="A243" s="30">
        <v>233</v>
      </c>
      <c r="B243" s="311" t="s">
        <v>411</v>
      </c>
      <c r="C243" s="301">
        <v>627.75</v>
      </c>
      <c r="D243" s="302">
        <v>627.2166666666667</v>
      </c>
      <c r="E243" s="302">
        <v>613.03333333333342</v>
      </c>
      <c r="F243" s="302">
        <v>598.31666666666672</v>
      </c>
      <c r="G243" s="302">
        <v>584.13333333333344</v>
      </c>
      <c r="H243" s="302">
        <v>641.93333333333339</v>
      </c>
      <c r="I243" s="302">
        <v>656.11666666666679</v>
      </c>
      <c r="J243" s="302">
        <v>670.83333333333337</v>
      </c>
      <c r="K243" s="301">
        <v>641.4</v>
      </c>
      <c r="L243" s="301">
        <v>612.5</v>
      </c>
      <c r="M243" s="301">
        <v>4.1657900000000003</v>
      </c>
      <c r="N243" s="1"/>
      <c r="O243" s="1"/>
    </row>
    <row r="244" spans="1:15" ht="12.75" customHeight="1">
      <c r="A244" s="30">
        <v>234</v>
      </c>
      <c r="B244" s="311" t="s">
        <v>405</v>
      </c>
      <c r="C244" s="301">
        <v>15.85</v>
      </c>
      <c r="D244" s="302">
        <v>15.75</v>
      </c>
      <c r="E244" s="302">
        <v>15.5</v>
      </c>
      <c r="F244" s="302">
        <v>15.15</v>
      </c>
      <c r="G244" s="302">
        <v>14.9</v>
      </c>
      <c r="H244" s="302">
        <v>16.100000000000001</v>
      </c>
      <c r="I244" s="302">
        <v>16.350000000000001</v>
      </c>
      <c r="J244" s="302">
        <v>16.7</v>
      </c>
      <c r="K244" s="301">
        <v>16</v>
      </c>
      <c r="L244" s="301">
        <v>15.4</v>
      </c>
      <c r="M244" s="301">
        <v>11.99451</v>
      </c>
      <c r="N244" s="1"/>
      <c r="O244" s="1"/>
    </row>
    <row r="245" spans="1:15" ht="12.75" customHeight="1">
      <c r="A245" s="30">
        <v>235</v>
      </c>
      <c r="B245" s="311" t="s">
        <v>135</v>
      </c>
      <c r="C245" s="301">
        <v>105.75</v>
      </c>
      <c r="D245" s="302">
        <v>105.18333333333334</v>
      </c>
      <c r="E245" s="302">
        <v>104.11666666666667</v>
      </c>
      <c r="F245" s="302">
        <v>102.48333333333333</v>
      </c>
      <c r="G245" s="302">
        <v>101.41666666666667</v>
      </c>
      <c r="H245" s="302">
        <v>106.81666666666668</v>
      </c>
      <c r="I245" s="302">
        <v>107.88333333333334</v>
      </c>
      <c r="J245" s="302">
        <v>109.51666666666668</v>
      </c>
      <c r="K245" s="301">
        <v>106.25</v>
      </c>
      <c r="L245" s="301">
        <v>103.55</v>
      </c>
      <c r="M245" s="301">
        <v>94.463719999999995</v>
      </c>
      <c r="N245" s="1"/>
      <c r="O245" s="1"/>
    </row>
    <row r="246" spans="1:15" ht="12.75" customHeight="1">
      <c r="A246" s="30">
        <v>236</v>
      </c>
      <c r="B246" s="311" t="s">
        <v>397</v>
      </c>
      <c r="C246" s="301">
        <v>310.45</v>
      </c>
      <c r="D246" s="302">
        <v>310.36666666666662</v>
      </c>
      <c r="E246" s="302">
        <v>306.33333333333326</v>
      </c>
      <c r="F246" s="302">
        <v>302.21666666666664</v>
      </c>
      <c r="G246" s="302">
        <v>298.18333333333328</v>
      </c>
      <c r="H246" s="302">
        <v>314.48333333333323</v>
      </c>
      <c r="I246" s="302">
        <v>318.51666666666665</v>
      </c>
      <c r="J246" s="302">
        <v>322.63333333333321</v>
      </c>
      <c r="K246" s="301">
        <v>314.39999999999998</v>
      </c>
      <c r="L246" s="301">
        <v>306.25</v>
      </c>
      <c r="M246" s="301">
        <v>1.9142300000000001</v>
      </c>
      <c r="N246" s="1"/>
      <c r="O246" s="1"/>
    </row>
    <row r="247" spans="1:15" ht="12.75" customHeight="1">
      <c r="A247" s="30">
        <v>237</v>
      </c>
      <c r="B247" s="311" t="s">
        <v>264</v>
      </c>
      <c r="C247" s="301">
        <v>889.9</v>
      </c>
      <c r="D247" s="302">
        <v>884.6</v>
      </c>
      <c r="E247" s="302">
        <v>870.5</v>
      </c>
      <c r="F247" s="302">
        <v>851.1</v>
      </c>
      <c r="G247" s="302">
        <v>837</v>
      </c>
      <c r="H247" s="302">
        <v>904</v>
      </c>
      <c r="I247" s="302">
        <v>918.10000000000014</v>
      </c>
      <c r="J247" s="302">
        <v>937.5</v>
      </c>
      <c r="K247" s="301">
        <v>898.7</v>
      </c>
      <c r="L247" s="301">
        <v>865.2</v>
      </c>
      <c r="M247" s="301">
        <v>4.1360799999999998</v>
      </c>
      <c r="N247" s="1"/>
      <c r="O247" s="1"/>
    </row>
    <row r="248" spans="1:15" ht="12.75" customHeight="1">
      <c r="A248" s="30">
        <v>238</v>
      </c>
      <c r="B248" s="311" t="s">
        <v>398</v>
      </c>
      <c r="C248" s="301">
        <v>192.35</v>
      </c>
      <c r="D248" s="302">
        <v>189.78333333333333</v>
      </c>
      <c r="E248" s="302">
        <v>184.56666666666666</v>
      </c>
      <c r="F248" s="302">
        <v>176.78333333333333</v>
      </c>
      <c r="G248" s="302">
        <v>171.56666666666666</v>
      </c>
      <c r="H248" s="302">
        <v>197.56666666666666</v>
      </c>
      <c r="I248" s="302">
        <v>202.7833333333333</v>
      </c>
      <c r="J248" s="302">
        <v>210.56666666666666</v>
      </c>
      <c r="K248" s="301">
        <v>195</v>
      </c>
      <c r="L248" s="301">
        <v>182</v>
      </c>
      <c r="M248" s="301">
        <v>15.01214</v>
      </c>
      <c r="N248" s="1"/>
      <c r="O248" s="1"/>
    </row>
    <row r="249" spans="1:15" ht="12.75" customHeight="1">
      <c r="A249" s="30">
        <v>239</v>
      </c>
      <c r="B249" s="311" t="s">
        <v>399</v>
      </c>
      <c r="C249" s="301">
        <v>36.049999999999997</v>
      </c>
      <c r="D249" s="302">
        <v>35.966666666666661</v>
      </c>
      <c r="E249" s="302">
        <v>35.533333333333324</v>
      </c>
      <c r="F249" s="302">
        <v>35.016666666666666</v>
      </c>
      <c r="G249" s="302">
        <v>34.583333333333329</v>
      </c>
      <c r="H249" s="302">
        <v>36.48333333333332</v>
      </c>
      <c r="I249" s="302">
        <v>36.916666666666657</v>
      </c>
      <c r="J249" s="302">
        <v>37.433333333333316</v>
      </c>
      <c r="K249" s="301">
        <v>36.4</v>
      </c>
      <c r="L249" s="301">
        <v>35.450000000000003</v>
      </c>
      <c r="M249" s="301">
        <v>3.7228599999999998</v>
      </c>
      <c r="N249" s="1"/>
      <c r="O249" s="1"/>
    </row>
    <row r="250" spans="1:15" ht="12.75" customHeight="1">
      <c r="A250" s="30">
        <v>240</v>
      </c>
      <c r="B250" s="311" t="s">
        <v>136</v>
      </c>
      <c r="C250" s="301">
        <v>599.85</v>
      </c>
      <c r="D250" s="302">
        <v>592.29999999999995</v>
      </c>
      <c r="E250" s="302">
        <v>581.59999999999991</v>
      </c>
      <c r="F250" s="302">
        <v>563.34999999999991</v>
      </c>
      <c r="G250" s="302">
        <v>552.64999999999986</v>
      </c>
      <c r="H250" s="302">
        <v>610.54999999999995</v>
      </c>
      <c r="I250" s="302">
        <v>621.25</v>
      </c>
      <c r="J250" s="302">
        <v>639.5</v>
      </c>
      <c r="K250" s="301">
        <v>603</v>
      </c>
      <c r="L250" s="301">
        <v>574.04999999999995</v>
      </c>
      <c r="M250" s="301">
        <v>33.664009999999998</v>
      </c>
      <c r="N250" s="1"/>
      <c r="O250" s="1"/>
    </row>
    <row r="251" spans="1:15" ht="12.75" customHeight="1">
      <c r="A251" s="30">
        <v>241</v>
      </c>
      <c r="B251" s="311" t="s">
        <v>825</v>
      </c>
      <c r="C251" s="301">
        <v>19.95</v>
      </c>
      <c r="D251" s="302">
        <v>19.816666666666666</v>
      </c>
      <c r="E251" s="302">
        <v>19.633333333333333</v>
      </c>
      <c r="F251" s="302">
        <v>19.316666666666666</v>
      </c>
      <c r="G251" s="302">
        <v>19.133333333333333</v>
      </c>
      <c r="H251" s="302">
        <v>20.133333333333333</v>
      </c>
      <c r="I251" s="302">
        <v>20.316666666666663</v>
      </c>
      <c r="J251" s="302">
        <v>20.633333333333333</v>
      </c>
      <c r="K251" s="301">
        <v>20</v>
      </c>
      <c r="L251" s="301">
        <v>19.5</v>
      </c>
      <c r="M251" s="301">
        <v>30.066610000000001</v>
      </c>
      <c r="N251" s="1"/>
      <c r="O251" s="1"/>
    </row>
    <row r="252" spans="1:15" ht="12.75" customHeight="1">
      <c r="A252" s="30">
        <v>242</v>
      </c>
      <c r="B252" s="311" t="s">
        <v>262</v>
      </c>
      <c r="C252" s="301">
        <v>437.1</v>
      </c>
      <c r="D252" s="302">
        <v>435.33333333333331</v>
      </c>
      <c r="E252" s="302">
        <v>428.71666666666664</v>
      </c>
      <c r="F252" s="302">
        <v>420.33333333333331</v>
      </c>
      <c r="G252" s="302">
        <v>413.71666666666664</v>
      </c>
      <c r="H252" s="302">
        <v>443.71666666666664</v>
      </c>
      <c r="I252" s="302">
        <v>450.33333333333331</v>
      </c>
      <c r="J252" s="302">
        <v>458.71666666666664</v>
      </c>
      <c r="K252" s="301">
        <v>441.95</v>
      </c>
      <c r="L252" s="301">
        <v>426.95</v>
      </c>
      <c r="M252" s="301">
        <v>2.4615399999999998</v>
      </c>
      <c r="N252" s="1"/>
      <c r="O252" s="1"/>
    </row>
    <row r="253" spans="1:15" ht="12.75" customHeight="1">
      <c r="A253" s="30">
        <v>243</v>
      </c>
      <c r="B253" s="311" t="s">
        <v>137</v>
      </c>
      <c r="C253" s="301">
        <v>269.89999999999998</v>
      </c>
      <c r="D253" s="302">
        <v>268.28333333333336</v>
      </c>
      <c r="E253" s="302">
        <v>265.7166666666667</v>
      </c>
      <c r="F253" s="302">
        <v>261.53333333333336</v>
      </c>
      <c r="G253" s="302">
        <v>258.9666666666667</v>
      </c>
      <c r="H253" s="302">
        <v>272.4666666666667</v>
      </c>
      <c r="I253" s="302">
        <v>275.03333333333342</v>
      </c>
      <c r="J253" s="302">
        <v>279.2166666666667</v>
      </c>
      <c r="K253" s="301">
        <v>270.85000000000002</v>
      </c>
      <c r="L253" s="301">
        <v>264.10000000000002</v>
      </c>
      <c r="M253" s="301">
        <v>138.83034000000001</v>
      </c>
      <c r="N253" s="1"/>
      <c r="O253" s="1"/>
    </row>
    <row r="254" spans="1:15" ht="12.75" customHeight="1">
      <c r="A254" s="30">
        <v>244</v>
      </c>
      <c r="B254" s="311" t="s">
        <v>400</v>
      </c>
      <c r="C254" s="301">
        <v>88.9</v>
      </c>
      <c r="D254" s="302">
        <v>89.483333333333348</v>
      </c>
      <c r="E254" s="302">
        <v>87.566666666666691</v>
      </c>
      <c r="F254" s="302">
        <v>86.233333333333348</v>
      </c>
      <c r="G254" s="302">
        <v>84.316666666666691</v>
      </c>
      <c r="H254" s="302">
        <v>90.816666666666691</v>
      </c>
      <c r="I254" s="302">
        <v>92.733333333333348</v>
      </c>
      <c r="J254" s="302">
        <v>94.066666666666691</v>
      </c>
      <c r="K254" s="301">
        <v>91.4</v>
      </c>
      <c r="L254" s="301">
        <v>88.15</v>
      </c>
      <c r="M254" s="301">
        <v>18.566600000000001</v>
      </c>
      <c r="N254" s="1"/>
      <c r="O254" s="1"/>
    </row>
    <row r="255" spans="1:15" ht="12.75" customHeight="1">
      <c r="A255" s="30">
        <v>245</v>
      </c>
      <c r="B255" s="311" t="s">
        <v>418</v>
      </c>
      <c r="C255" s="301">
        <v>105.95</v>
      </c>
      <c r="D255" s="302">
        <v>105.2</v>
      </c>
      <c r="E255" s="302">
        <v>103.80000000000001</v>
      </c>
      <c r="F255" s="302">
        <v>101.65</v>
      </c>
      <c r="G255" s="302">
        <v>100.25000000000001</v>
      </c>
      <c r="H255" s="302">
        <v>107.35000000000001</v>
      </c>
      <c r="I255" s="302">
        <v>108.75000000000001</v>
      </c>
      <c r="J255" s="302">
        <v>110.9</v>
      </c>
      <c r="K255" s="301">
        <v>106.6</v>
      </c>
      <c r="L255" s="301">
        <v>103.05</v>
      </c>
      <c r="M255" s="301">
        <v>13.30667</v>
      </c>
      <c r="N255" s="1"/>
      <c r="O255" s="1"/>
    </row>
    <row r="256" spans="1:15" ht="12.75" customHeight="1">
      <c r="A256" s="30">
        <v>246</v>
      </c>
      <c r="B256" s="311" t="s">
        <v>412</v>
      </c>
      <c r="C256" s="301">
        <v>1512.1</v>
      </c>
      <c r="D256" s="302">
        <v>1501.3833333333332</v>
      </c>
      <c r="E256" s="302">
        <v>1470.7166666666665</v>
      </c>
      <c r="F256" s="302">
        <v>1429.3333333333333</v>
      </c>
      <c r="G256" s="302">
        <v>1398.6666666666665</v>
      </c>
      <c r="H256" s="302">
        <v>1542.7666666666664</v>
      </c>
      <c r="I256" s="302">
        <v>1573.4333333333334</v>
      </c>
      <c r="J256" s="302">
        <v>1614.8166666666664</v>
      </c>
      <c r="K256" s="301">
        <v>1532.05</v>
      </c>
      <c r="L256" s="301">
        <v>1460</v>
      </c>
      <c r="M256" s="301">
        <v>0.32606000000000002</v>
      </c>
      <c r="N256" s="1"/>
      <c r="O256" s="1"/>
    </row>
    <row r="257" spans="1:15" ht="12.75" customHeight="1">
      <c r="A257" s="30">
        <v>247</v>
      </c>
      <c r="B257" s="311" t="s">
        <v>422</v>
      </c>
      <c r="C257" s="301">
        <v>1622.25</v>
      </c>
      <c r="D257" s="302">
        <v>1625.0333333333335</v>
      </c>
      <c r="E257" s="302">
        <v>1600.9666666666672</v>
      </c>
      <c r="F257" s="302">
        <v>1579.6833333333336</v>
      </c>
      <c r="G257" s="302">
        <v>1555.6166666666672</v>
      </c>
      <c r="H257" s="302">
        <v>1646.3166666666671</v>
      </c>
      <c r="I257" s="302">
        <v>1670.3833333333332</v>
      </c>
      <c r="J257" s="302">
        <v>1691.666666666667</v>
      </c>
      <c r="K257" s="301">
        <v>1649.1</v>
      </c>
      <c r="L257" s="301">
        <v>1603.75</v>
      </c>
      <c r="M257" s="301">
        <v>1.959E-2</v>
      </c>
      <c r="N257" s="1"/>
      <c r="O257" s="1"/>
    </row>
    <row r="258" spans="1:15" ht="12.75" customHeight="1">
      <c r="A258" s="30">
        <v>248</v>
      </c>
      <c r="B258" s="311" t="s">
        <v>419</v>
      </c>
      <c r="C258" s="301">
        <v>79.25</v>
      </c>
      <c r="D258" s="302">
        <v>78.63333333333334</v>
      </c>
      <c r="E258" s="302">
        <v>77.76666666666668</v>
      </c>
      <c r="F258" s="302">
        <v>76.283333333333346</v>
      </c>
      <c r="G258" s="302">
        <v>75.416666666666686</v>
      </c>
      <c r="H258" s="302">
        <v>80.116666666666674</v>
      </c>
      <c r="I258" s="302">
        <v>80.98333333333332</v>
      </c>
      <c r="J258" s="302">
        <v>82.466666666666669</v>
      </c>
      <c r="K258" s="301">
        <v>79.5</v>
      </c>
      <c r="L258" s="301">
        <v>77.150000000000006</v>
      </c>
      <c r="M258" s="301">
        <v>4.3007200000000001</v>
      </c>
      <c r="N258" s="1"/>
      <c r="O258" s="1"/>
    </row>
    <row r="259" spans="1:15" ht="12.75" customHeight="1">
      <c r="A259" s="30">
        <v>249</v>
      </c>
      <c r="B259" s="311" t="s">
        <v>138</v>
      </c>
      <c r="C259" s="301">
        <v>326.89999999999998</v>
      </c>
      <c r="D259" s="302">
        <v>323.43333333333334</v>
      </c>
      <c r="E259" s="302">
        <v>317.51666666666665</v>
      </c>
      <c r="F259" s="302">
        <v>308.13333333333333</v>
      </c>
      <c r="G259" s="302">
        <v>302.21666666666664</v>
      </c>
      <c r="H259" s="302">
        <v>332.81666666666666</v>
      </c>
      <c r="I259" s="302">
        <v>338.73333333333329</v>
      </c>
      <c r="J259" s="302">
        <v>348.11666666666667</v>
      </c>
      <c r="K259" s="301">
        <v>329.35</v>
      </c>
      <c r="L259" s="301">
        <v>314.05</v>
      </c>
      <c r="M259" s="301">
        <v>47.943550000000002</v>
      </c>
      <c r="N259" s="1"/>
      <c r="O259" s="1"/>
    </row>
    <row r="260" spans="1:15" ht="12.75" customHeight="1">
      <c r="A260" s="30">
        <v>250</v>
      </c>
      <c r="B260" s="311" t="s">
        <v>413</v>
      </c>
      <c r="C260" s="301">
        <v>2048</v>
      </c>
      <c r="D260" s="302">
        <v>2050.3333333333335</v>
      </c>
      <c r="E260" s="302">
        <v>2022.666666666667</v>
      </c>
      <c r="F260" s="302">
        <v>1997.3333333333335</v>
      </c>
      <c r="G260" s="302">
        <v>1969.666666666667</v>
      </c>
      <c r="H260" s="302">
        <v>2075.666666666667</v>
      </c>
      <c r="I260" s="302">
        <v>2103.3333333333339</v>
      </c>
      <c r="J260" s="302">
        <v>2128.666666666667</v>
      </c>
      <c r="K260" s="301">
        <v>2078</v>
      </c>
      <c r="L260" s="301">
        <v>2025</v>
      </c>
      <c r="M260" s="301">
        <v>1.74916</v>
      </c>
      <c r="N260" s="1"/>
      <c r="O260" s="1"/>
    </row>
    <row r="261" spans="1:15" ht="12.75" customHeight="1">
      <c r="A261" s="30">
        <v>251</v>
      </c>
      <c r="B261" s="311" t="s">
        <v>414</v>
      </c>
      <c r="C261" s="301">
        <v>414.4</v>
      </c>
      <c r="D261" s="302">
        <v>413.4666666666667</v>
      </c>
      <c r="E261" s="302">
        <v>410.43333333333339</v>
      </c>
      <c r="F261" s="302">
        <v>406.4666666666667</v>
      </c>
      <c r="G261" s="302">
        <v>403.43333333333339</v>
      </c>
      <c r="H261" s="302">
        <v>417.43333333333339</v>
      </c>
      <c r="I261" s="302">
        <v>420.4666666666667</v>
      </c>
      <c r="J261" s="302">
        <v>424.43333333333339</v>
      </c>
      <c r="K261" s="301">
        <v>416.5</v>
      </c>
      <c r="L261" s="301">
        <v>409.5</v>
      </c>
      <c r="M261" s="301">
        <v>2.8668999999999998</v>
      </c>
      <c r="N261" s="1"/>
      <c r="O261" s="1"/>
    </row>
    <row r="262" spans="1:15" ht="12.75" customHeight="1">
      <c r="A262" s="30">
        <v>252</v>
      </c>
      <c r="B262" s="311" t="s">
        <v>415</v>
      </c>
      <c r="C262" s="301">
        <v>291.05</v>
      </c>
      <c r="D262" s="302">
        <v>286.95</v>
      </c>
      <c r="E262" s="302">
        <v>279.7</v>
      </c>
      <c r="F262" s="302">
        <v>268.35000000000002</v>
      </c>
      <c r="G262" s="302">
        <v>261.10000000000002</v>
      </c>
      <c r="H262" s="302">
        <v>298.29999999999995</v>
      </c>
      <c r="I262" s="302">
        <v>305.54999999999995</v>
      </c>
      <c r="J262" s="302">
        <v>316.89999999999992</v>
      </c>
      <c r="K262" s="301">
        <v>294.2</v>
      </c>
      <c r="L262" s="301">
        <v>275.60000000000002</v>
      </c>
      <c r="M262" s="301">
        <v>9.9263200000000005</v>
      </c>
      <c r="N262" s="1"/>
      <c r="O262" s="1"/>
    </row>
    <row r="263" spans="1:15" ht="12.75" customHeight="1">
      <c r="A263" s="30">
        <v>253</v>
      </c>
      <c r="B263" s="311" t="s">
        <v>416</v>
      </c>
      <c r="C263" s="301">
        <v>101.95</v>
      </c>
      <c r="D263" s="302">
        <v>101.81666666666666</v>
      </c>
      <c r="E263" s="302">
        <v>100.63333333333333</v>
      </c>
      <c r="F263" s="302">
        <v>99.316666666666663</v>
      </c>
      <c r="G263" s="302">
        <v>98.133333333333326</v>
      </c>
      <c r="H263" s="302">
        <v>103.13333333333333</v>
      </c>
      <c r="I263" s="302">
        <v>104.31666666666666</v>
      </c>
      <c r="J263" s="302">
        <v>105.63333333333333</v>
      </c>
      <c r="K263" s="301">
        <v>103</v>
      </c>
      <c r="L263" s="301">
        <v>100.5</v>
      </c>
      <c r="M263" s="301">
        <v>5.0308000000000002</v>
      </c>
      <c r="N263" s="1"/>
      <c r="O263" s="1"/>
    </row>
    <row r="264" spans="1:15" ht="12.75" customHeight="1">
      <c r="A264" s="30">
        <v>254</v>
      </c>
      <c r="B264" s="311" t="s">
        <v>417</v>
      </c>
      <c r="C264" s="301">
        <v>59.4</v>
      </c>
      <c r="D264" s="302">
        <v>59.316666666666663</v>
      </c>
      <c r="E264" s="302">
        <v>58.283333333333324</v>
      </c>
      <c r="F264" s="302">
        <v>57.166666666666664</v>
      </c>
      <c r="G264" s="302">
        <v>56.133333333333326</v>
      </c>
      <c r="H264" s="302">
        <v>60.433333333333323</v>
      </c>
      <c r="I264" s="302">
        <v>61.466666666666654</v>
      </c>
      <c r="J264" s="302">
        <v>62.583333333333321</v>
      </c>
      <c r="K264" s="301">
        <v>60.35</v>
      </c>
      <c r="L264" s="301">
        <v>58.2</v>
      </c>
      <c r="M264" s="301">
        <v>4.2836299999999996</v>
      </c>
      <c r="N264" s="1"/>
      <c r="O264" s="1"/>
    </row>
    <row r="265" spans="1:15" ht="12.75" customHeight="1">
      <c r="A265" s="30">
        <v>255</v>
      </c>
      <c r="B265" s="311" t="s">
        <v>421</v>
      </c>
      <c r="C265" s="301">
        <v>103</v>
      </c>
      <c r="D265" s="302">
        <v>101.36666666666667</v>
      </c>
      <c r="E265" s="302">
        <v>98.833333333333343</v>
      </c>
      <c r="F265" s="302">
        <v>94.666666666666671</v>
      </c>
      <c r="G265" s="302">
        <v>92.13333333333334</v>
      </c>
      <c r="H265" s="302">
        <v>105.53333333333335</v>
      </c>
      <c r="I265" s="302">
        <v>108.06666666666668</v>
      </c>
      <c r="J265" s="302">
        <v>112.23333333333335</v>
      </c>
      <c r="K265" s="301">
        <v>103.9</v>
      </c>
      <c r="L265" s="301">
        <v>97.2</v>
      </c>
      <c r="M265" s="301">
        <v>13.47803</v>
      </c>
      <c r="N265" s="1"/>
      <c r="O265" s="1"/>
    </row>
    <row r="266" spans="1:15" ht="12.75" customHeight="1">
      <c r="A266" s="30">
        <v>256</v>
      </c>
      <c r="B266" s="311" t="s">
        <v>420</v>
      </c>
      <c r="C266" s="301">
        <v>202.35</v>
      </c>
      <c r="D266" s="302">
        <v>202.01666666666665</v>
      </c>
      <c r="E266" s="302">
        <v>196.2833333333333</v>
      </c>
      <c r="F266" s="302">
        <v>190.21666666666664</v>
      </c>
      <c r="G266" s="302">
        <v>184.48333333333329</v>
      </c>
      <c r="H266" s="302">
        <v>208.08333333333331</v>
      </c>
      <c r="I266" s="302">
        <v>213.81666666666666</v>
      </c>
      <c r="J266" s="302">
        <v>219.88333333333333</v>
      </c>
      <c r="K266" s="301">
        <v>207.75</v>
      </c>
      <c r="L266" s="301">
        <v>195.95</v>
      </c>
      <c r="M266" s="301">
        <v>1.90984</v>
      </c>
      <c r="N266" s="1"/>
      <c r="O266" s="1"/>
    </row>
    <row r="267" spans="1:15" ht="12.75" customHeight="1">
      <c r="A267" s="30">
        <v>257</v>
      </c>
      <c r="B267" s="311" t="s">
        <v>265</v>
      </c>
      <c r="C267" s="301">
        <v>211.35</v>
      </c>
      <c r="D267" s="302">
        <v>205.68333333333331</v>
      </c>
      <c r="E267" s="302">
        <v>197.66666666666663</v>
      </c>
      <c r="F267" s="302">
        <v>183.98333333333332</v>
      </c>
      <c r="G267" s="302">
        <v>175.96666666666664</v>
      </c>
      <c r="H267" s="302">
        <v>219.36666666666662</v>
      </c>
      <c r="I267" s="302">
        <v>227.38333333333333</v>
      </c>
      <c r="J267" s="302">
        <v>241.06666666666661</v>
      </c>
      <c r="K267" s="301">
        <v>213.7</v>
      </c>
      <c r="L267" s="301">
        <v>192</v>
      </c>
      <c r="M267" s="301">
        <v>12.632160000000001</v>
      </c>
      <c r="N267" s="1"/>
      <c r="O267" s="1"/>
    </row>
    <row r="268" spans="1:15" ht="12.75" customHeight="1">
      <c r="A268" s="30">
        <v>258</v>
      </c>
      <c r="B268" s="311" t="s">
        <v>139</v>
      </c>
      <c r="C268" s="301">
        <v>576.20000000000005</v>
      </c>
      <c r="D268" s="302">
        <v>569.9</v>
      </c>
      <c r="E268" s="302">
        <v>559</v>
      </c>
      <c r="F268" s="302">
        <v>541.80000000000007</v>
      </c>
      <c r="G268" s="302">
        <v>530.90000000000009</v>
      </c>
      <c r="H268" s="302">
        <v>587.09999999999991</v>
      </c>
      <c r="I268" s="302">
        <v>597.99999999999977</v>
      </c>
      <c r="J268" s="302">
        <v>615.19999999999982</v>
      </c>
      <c r="K268" s="301">
        <v>580.79999999999995</v>
      </c>
      <c r="L268" s="301">
        <v>552.70000000000005</v>
      </c>
      <c r="M268" s="301">
        <v>46.578290000000003</v>
      </c>
      <c r="N268" s="1"/>
      <c r="O268" s="1"/>
    </row>
    <row r="269" spans="1:15" ht="12.75" customHeight="1">
      <c r="A269" s="30">
        <v>259</v>
      </c>
      <c r="B269" s="311" t="s">
        <v>140</v>
      </c>
      <c r="C269" s="301">
        <v>517.85</v>
      </c>
      <c r="D269" s="302">
        <v>511.60000000000008</v>
      </c>
      <c r="E269" s="302">
        <v>502.75000000000011</v>
      </c>
      <c r="F269" s="302">
        <v>487.65000000000003</v>
      </c>
      <c r="G269" s="302">
        <v>478.80000000000007</v>
      </c>
      <c r="H269" s="302">
        <v>526.70000000000016</v>
      </c>
      <c r="I269" s="302">
        <v>535.55000000000018</v>
      </c>
      <c r="J269" s="302">
        <v>550.6500000000002</v>
      </c>
      <c r="K269" s="301">
        <v>520.45000000000005</v>
      </c>
      <c r="L269" s="301">
        <v>496.5</v>
      </c>
      <c r="M269" s="301">
        <v>33.94802</v>
      </c>
      <c r="N269" s="1"/>
      <c r="O269" s="1"/>
    </row>
    <row r="270" spans="1:15" ht="12.75" customHeight="1">
      <c r="A270" s="30">
        <v>260</v>
      </c>
      <c r="B270" s="311" t="s">
        <v>833</v>
      </c>
      <c r="C270" s="301">
        <v>440.45</v>
      </c>
      <c r="D270" s="302">
        <v>435.2833333333333</v>
      </c>
      <c r="E270" s="302">
        <v>427.66666666666663</v>
      </c>
      <c r="F270" s="302">
        <v>414.88333333333333</v>
      </c>
      <c r="G270" s="302">
        <v>407.26666666666665</v>
      </c>
      <c r="H270" s="302">
        <v>448.06666666666661</v>
      </c>
      <c r="I270" s="302">
        <v>455.68333333333328</v>
      </c>
      <c r="J270" s="302">
        <v>468.46666666666658</v>
      </c>
      <c r="K270" s="301">
        <v>442.9</v>
      </c>
      <c r="L270" s="301">
        <v>422.5</v>
      </c>
      <c r="M270" s="301">
        <v>2.0388999999999999</v>
      </c>
      <c r="N270" s="1"/>
      <c r="O270" s="1"/>
    </row>
    <row r="271" spans="1:15" ht="12.75" customHeight="1">
      <c r="A271" s="30">
        <v>261</v>
      </c>
      <c r="B271" s="311" t="s">
        <v>834</v>
      </c>
      <c r="C271" s="301">
        <v>327.14999999999998</v>
      </c>
      <c r="D271" s="302">
        <v>326.98333333333335</v>
      </c>
      <c r="E271" s="302">
        <v>318.9666666666667</v>
      </c>
      <c r="F271" s="302">
        <v>310.78333333333336</v>
      </c>
      <c r="G271" s="302">
        <v>302.76666666666671</v>
      </c>
      <c r="H271" s="302">
        <v>335.16666666666669</v>
      </c>
      <c r="I271" s="302">
        <v>343.18333333333334</v>
      </c>
      <c r="J271" s="302">
        <v>351.36666666666667</v>
      </c>
      <c r="K271" s="301">
        <v>335</v>
      </c>
      <c r="L271" s="301">
        <v>318.8</v>
      </c>
      <c r="M271" s="301">
        <v>0.52705000000000002</v>
      </c>
      <c r="N271" s="1"/>
      <c r="O271" s="1"/>
    </row>
    <row r="272" spans="1:15" ht="12.75" customHeight="1">
      <c r="A272" s="30">
        <v>262</v>
      </c>
      <c r="B272" s="311" t="s">
        <v>423</v>
      </c>
      <c r="C272" s="301">
        <v>556</v>
      </c>
      <c r="D272" s="302">
        <v>551.9666666666667</v>
      </c>
      <c r="E272" s="302">
        <v>540.03333333333342</v>
      </c>
      <c r="F272" s="302">
        <v>524.06666666666672</v>
      </c>
      <c r="G272" s="302">
        <v>512.13333333333344</v>
      </c>
      <c r="H272" s="302">
        <v>567.93333333333339</v>
      </c>
      <c r="I272" s="302">
        <v>579.86666666666679</v>
      </c>
      <c r="J272" s="302">
        <v>595.83333333333337</v>
      </c>
      <c r="K272" s="301">
        <v>563.9</v>
      </c>
      <c r="L272" s="301">
        <v>536</v>
      </c>
      <c r="M272" s="301">
        <v>3.3199900000000002</v>
      </c>
      <c r="N272" s="1"/>
      <c r="O272" s="1"/>
    </row>
    <row r="273" spans="1:15" ht="12.75" customHeight="1">
      <c r="A273" s="30">
        <v>263</v>
      </c>
      <c r="B273" s="311" t="s">
        <v>424</v>
      </c>
      <c r="C273" s="301">
        <v>153.69999999999999</v>
      </c>
      <c r="D273" s="302">
        <v>153.91666666666666</v>
      </c>
      <c r="E273" s="302">
        <v>152.08333333333331</v>
      </c>
      <c r="F273" s="302">
        <v>150.46666666666667</v>
      </c>
      <c r="G273" s="302">
        <v>148.63333333333333</v>
      </c>
      <c r="H273" s="302">
        <v>155.5333333333333</v>
      </c>
      <c r="I273" s="302">
        <v>157.36666666666662</v>
      </c>
      <c r="J273" s="302">
        <v>158.98333333333329</v>
      </c>
      <c r="K273" s="301">
        <v>155.75</v>
      </c>
      <c r="L273" s="301">
        <v>152.30000000000001</v>
      </c>
      <c r="M273" s="301">
        <v>1.9325300000000001</v>
      </c>
      <c r="N273" s="1"/>
      <c r="O273" s="1"/>
    </row>
    <row r="274" spans="1:15" ht="12.75" customHeight="1">
      <c r="A274" s="30">
        <v>264</v>
      </c>
      <c r="B274" s="311" t="s">
        <v>431</v>
      </c>
      <c r="C274" s="301">
        <v>930.95</v>
      </c>
      <c r="D274" s="302">
        <v>932.4666666666667</v>
      </c>
      <c r="E274" s="302">
        <v>927.38333333333344</v>
      </c>
      <c r="F274" s="302">
        <v>923.81666666666672</v>
      </c>
      <c r="G274" s="302">
        <v>918.73333333333346</v>
      </c>
      <c r="H274" s="302">
        <v>936.03333333333342</v>
      </c>
      <c r="I274" s="302">
        <v>941.11666666666667</v>
      </c>
      <c r="J274" s="302">
        <v>944.68333333333339</v>
      </c>
      <c r="K274" s="301">
        <v>937.55</v>
      </c>
      <c r="L274" s="301">
        <v>928.9</v>
      </c>
      <c r="M274" s="301">
        <v>1.31375</v>
      </c>
      <c r="N274" s="1"/>
      <c r="O274" s="1"/>
    </row>
    <row r="275" spans="1:15" ht="12.75" customHeight="1">
      <c r="A275" s="30">
        <v>265</v>
      </c>
      <c r="B275" s="311" t="s">
        <v>432</v>
      </c>
      <c r="C275" s="301">
        <v>359.9</v>
      </c>
      <c r="D275" s="302">
        <v>358.98333333333335</v>
      </c>
      <c r="E275" s="302">
        <v>355.16666666666669</v>
      </c>
      <c r="F275" s="302">
        <v>350.43333333333334</v>
      </c>
      <c r="G275" s="302">
        <v>346.61666666666667</v>
      </c>
      <c r="H275" s="302">
        <v>363.7166666666667</v>
      </c>
      <c r="I275" s="302">
        <v>367.5333333333333</v>
      </c>
      <c r="J275" s="302">
        <v>372.26666666666671</v>
      </c>
      <c r="K275" s="301">
        <v>362.8</v>
      </c>
      <c r="L275" s="301">
        <v>354.25</v>
      </c>
      <c r="M275" s="301">
        <v>0.25267000000000001</v>
      </c>
      <c r="N275" s="1"/>
      <c r="O275" s="1"/>
    </row>
    <row r="276" spans="1:15" ht="12.75" customHeight="1">
      <c r="A276" s="30">
        <v>266</v>
      </c>
      <c r="B276" s="311" t="s">
        <v>835</v>
      </c>
      <c r="C276" s="301">
        <v>57.05</v>
      </c>
      <c r="D276" s="302">
        <v>57.04999999999999</v>
      </c>
      <c r="E276" s="302">
        <v>56.049999999999983</v>
      </c>
      <c r="F276" s="302">
        <v>55.04999999999999</v>
      </c>
      <c r="G276" s="302">
        <v>54.049999999999983</v>
      </c>
      <c r="H276" s="302">
        <v>58.049999999999983</v>
      </c>
      <c r="I276" s="302">
        <v>59.05</v>
      </c>
      <c r="J276" s="302">
        <v>60.049999999999983</v>
      </c>
      <c r="K276" s="301">
        <v>58.05</v>
      </c>
      <c r="L276" s="301">
        <v>56.05</v>
      </c>
      <c r="M276" s="301">
        <v>3.4089100000000001</v>
      </c>
      <c r="N276" s="1"/>
      <c r="O276" s="1"/>
    </row>
    <row r="277" spans="1:15" ht="12.75" customHeight="1">
      <c r="A277" s="30">
        <v>267</v>
      </c>
      <c r="B277" s="311" t="s">
        <v>433</v>
      </c>
      <c r="C277" s="301">
        <v>374.55</v>
      </c>
      <c r="D277" s="302">
        <v>376.86666666666673</v>
      </c>
      <c r="E277" s="302">
        <v>368.88333333333344</v>
      </c>
      <c r="F277" s="302">
        <v>363.2166666666667</v>
      </c>
      <c r="G277" s="302">
        <v>355.23333333333341</v>
      </c>
      <c r="H277" s="302">
        <v>382.53333333333347</v>
      </c>
      <c r="I277" s="302">
        <v>390.51666666666671</v>
      </c>
      <c r="J277" s="302">
        <v>396.18333333333351</v>
      </c>
      <c r="K277" s="301">
        <v>384.85</v>
      </c>
      <c r="L277" s="301">
        <v>371.2</v>
      </c>
      <c r="M277" s="301">
        <v>2.78477</v>
      </c>
      <c r="N277" s="1"/>
      <c r="O277" s="1"/>
    </row>
    <row r="278" spans="1:15" ht="12.75" customHeight="1">
      <c r="A278" s="30">
        <v>268</v>
      </c>
      <c r="B278" s="311" t="s">
        <v>434</v>
      </c>
      <c r="C278" s="301">
        <v>45.15</v>
      </c>
      <c r="D278" s="302">
        <v>44.833333333333336</v>
      </c>
      <c r="E278" s="302">
        <v>44.31666666666667</v>
      </c>
      <c r="F278" s="302">
        <v>43.483333333333334</v>
      </c>
      <c r="G278" s="302">
        <v>42.966666666666669</v>
      </c>
      <c r="H278" s="302">
        <v>45.666666666666671</v>
      </c>
      <c r="I278" s="302">
        <v>46.183333333333337</v>
      </c>
      <c r="J278" s="302">
        <v>47.016666666666673</v>
      </c>
      <c r="K278" s="301">
        <v>45.35</v>
      </c>
      <c r="L278" s="301">
        <v>44</v>
      </c>
      <c r="M278" s="301">
        <v>8.26708</v>
      </c>
      <c r="N278" s="1"/>
      <c r="O278" s="1"/>
    </row>
    <row r="279" spans="1:15" ht="12.75" customHeight="1">
      <c r="A279" s="30">
        <v>269</v>
      </c>
      <c r="B279" s="311" t="s">
        <v>436</v>
      </c>
      <c r="C279" s="301">
        <v>372.25</v>
      </c>
      <c r="D279" s="302">
        <v>374.88333333333338</v>
      </c>
      <c r="E279" s="302">
        <v>365.36666666666679</v>
      </c>
      <c r="F279" s="302">
        <v>358.48333333333341</v>
      </c>
      <c r="G279" s="302">
        <v>348.96666666666681</v>
      </c>
      <c r="H279" s="302">
        <v>381.76666666666677</v>
      </c>
      <c r="I279" s="302">
        <v>391.2833333333333</v>
      </c>
      <c r="J279" s="302">
        <v>398.16666666666674</v>
      </c>
      <c r="K279" s="301">
        <v>384.4</v>
      </c>
      <c r="L279" s="301">
        <v>368</v>
      </c>
      <c r="M279" s="301">
        <v>6.2239800000000001</v>
      </c>
      <c r="N279" s="1"/>
      <c r="O279" s="1"/>
    </row>
    <row r="280" spans="1:15" ht="12.75" customHeight="1">
      <c r="A280" s="30">
        <v>270</v>
      </c>
      <c r="B280" s="311" t="s">
        <v>426</v>
      </c>
      <c r="C280" s="301">
        <v>1193.05</v>
      </c>
      <c r="D280" s="302">
        <v>1199.3166666666666</v>
      </c>
      <c r="E280" s="302">
        <v>1177.9333333333332</v>
      </c>
      <c r="F280" s="302">
        <v>1162.8166666666666</v>
      </c>
      <c r="G280" s="302">
        <v>1141.4333333333332</v>
      </c>
      <c r="H280" s="302">
        <v>1214.4333333333332</v>
      </c>
      <c r="I280" s="302">
        <v>1235.8166666666664</v>
      </c>
      <c r="J280" s="302">
        <v>1250.9333333333332</v>
      </c>
      <c r="K280" s="301">
        <v>1220.7</v>
      </c>
      <c r="L280" s="301">
        <v>1184.2</v>
      </c>
      <c r="M280" s="301">
        <v>1.0565599999999999</v>
      </c>
      <c r="N280" s="1"/>
      <c r="O280" s="1"/>
    </row>
    <row r="281" spans="1:15" ht="12.75" customHeight="1">
      <c r="A281" s="30">
        <v>271</v>
      </c>
      <c r="B281" s="311" t="s">
        <v>427</v>
      </c>
      <c r="C281" s="301">
        <v>216.95</v>
      </c>
      <c r="D281" s="302">
        <v>214.35</v>
      </c>
      <c r="E281" s="302">
        <v>210.1</v>
      </c>
      <c r="F281" s="302">
        <v>203.25</v>
      </c>
      <c r="G281" s="302">
        <v>199</v>
      </c>
      <c r="H281" s="302">
        <v>221.2</v>
      </c>
      <c r="I281" s="302">
        <v>225.45</v>
      </c>
      <c r="J281" s="302">
        <v>232.29999999999998</v>
      </c>
      <c r="K281" s="301">
        <v>218.6</v>
      </c>
      <c r="L281" s="301">
        <v>207.5</v>
      </c>
      <c r="M281" s="301">
        <v>8.2786299999999997</v>
      </c>
      <c r="N281" s="1"/>
      <c r="O281" s="1"/>
    </row>
    <row r="282" spans="1:15" ht="12.75" customHeight="1">
      <c r="A282" s="30">
        <v>272</v>
      </c>
      <c r="B282" s="311" t="s">
        <v>141</v>
      </c>
      <c r="C282" s="301">
        <v>1681.5</v>
      </c>
      <c r="D282" s="302">
        <v>1687.6833333333334</v>
      </c>
      <c r="E282" s="302">
        <v>1666.3666666666668</v>
      </c>
      <c r="F282" s="302">
        <v>1651.2333333333333</v>
      </c>
      <c r="G282" s="302">
        <v>1629.9166666666667</v>
      </c>
      <c r="H282" s="302">
        <v>1702.8166666666668</v>
      </c>
      <c r="I282" s="302">
        <v>1724.1333333333334</v>
      </c>
      <c r="J282" s="302">
        <v>1739.2666666666669</v>
      </c>
      <c r="K282" s="301">
        <v>1709</v>
      </c>
      <c r="L282" s="301">
        <v>1672.55</v>
      </c>
      <c r="M282" s="301">
        <v>25.03603</v>
      </c>
      <c r="N282" s="1"/>
      <c r="O282" s="1"/>
    </row>
    <row r="283" spans="1:15" ht="12.75" customHeight="1">
      <c r="A283" s="30">
        <v>273</v>
      </c>
      <c r="B283" s="311" t="s">
        <v>428</v>
      </c>
      <c r="C283" s="301">
        <v>470.4</v>
      </c>
      <c r="D283" s="302">
        <v>467.73333333333329</v>
      </c>
      <c r="E283" s="302">
        <v>461.06666666666661</v>
      </c>
      <c r="F283" s="302">
        <v>451.73333333333329</v>
      </c>
      <c r="G283" s="302">
        <v>445.06666666666661</v>
      </c>
      <c r="H283" s="302">
        <v>477.06666666666661</v>
      </c>
      <c r="I283" s="302">
        <v>483.73333333333323</v>
      </c>
      <c r="J283" s="302">
        <v>493.06666666666661</v>
      </c>
      <c r="K283" s="301">
        <v>474.4</v>
      </c>
      <c r="L283" s="301">
        <v>458.4</v>
      </c>
      <c r="M283" s="301">
        <v>11.31883</v>
      </c>
      <c r="N283" s="1"/>
      <c r="O283" s="1"/>
    </row>
    <row r="284" spans="1:15" ht="12.75" customHeight="1">
      <c r="A284" s="30">
        <v>274</v>
      </c>
      <c r="B284" s="311" t="s">
        <v>425</v>
      </c>
      <c r="C284" s="301">
        <v>504.45</v>
      </c>
      <c r="D284" s="302">
        <v>504.01666666666665</v>
      </c>
      <c r="E284" s="302">
        <v>479.93333333333328</v>
      </c>
      <c r="F284" s="302">
        <v>455.41666666666663</v>
      </c>
      <c r="G284" s="302">
        <v>431.33333333333326</v>
      </c>
      <c r="H284" s="302">
        <v>528.5333333333333</v>
      </c>
      <c r="I284" s="302">
        <v>552.61666666666679</v>
      </c>
      <c r="J284" s="302">
        <v>577.13333333333333</v>
      </c>
      <c r="K284" s="301">
        <v>528.1</v>
      </c>
      <c r="L284" s="301">
        <v>479.5</v>
      </c>
      <c r="M284" s="301">
        <v>15.734</v>
      </c>
      <c r="N284" s="1"/>
      <c r="O284" s="1"/>
    </row>
    <row r="285" spans="1:15" ht="12.75" customHeight="1">
      <c r="A285" s="30">
        <v>275</v>
      </c>
      <c r="B285" s="311" t="s">
        <v>429</v>
      </c>
      <c r="C285" s="301">
        <v>208.85</v>
      </c>
      <c r="D285" s="302">
        <v>206.06666666666669</v>
      </c>
      <c r="E285" s="302">
        <v>202.23333333333338</v>
      </c>
      <c r="F285" s="302">
        <v>195.61666666666667</v>
      </c>
      <c r="G285" s="302">
        <v>191.78333333333336</v>
      </c>
      <c r="H285" s="302">
        <v>212.68333333333339</v>
      </c>
      <c r="I285" s="302">
        <v>216.51666666666671</v>
      </c>
      <c r="J285" s="302">
        <v>223.13333333333341</v>
      </c>
      <c r="K285" s="301">
        <v>209.9</v>
      </c>
      <c r="L285" s="301">
        <v>199.45</v>
      </c>
      <c r="M285" s="301">
        <v>1.69272</v>
      </c>
      <c r="N285" s="1"/>
      <c r="O285" s="1"/>
    </row>
    <row r="286" spans="1:15" ht="12.75" customHeight="1">
      <c r="A286" s="30">
        <v>276</v>
      </c>
      <c r="B286" s="311" t="s">
        <v>430</v>
      </c>
      <c r="C286" s="301">
        <v>1302.25</v>
      </c>
      <c r="D286" s="302">
        <v>1311.95</v>
      </c>
      <c r="E286" s="302">
        <v>1284.95</v>
      </c>
      <c r="F286" s="302">
        <v>1267.6500000000001</v>
      </c>
      <c r="G286" s="302">
        <v>1240.6500000000001</v>
      </c>
      <c r="H286" s="302">
        <v>1329.25</v>
      </c>
      <c r="I286" s="302">
        <v>1356.25</v>
      </c>
      <c r="J286" s="302">
        <v>1373.55</v>
      </c>
      <c r="K286" s="301">
        <v>1338.95</v>
      </c>
      <c r="L286" s="301">
        <v>1294.6500000000001</v>
      </c>
      <c r="M286" s="301">
        <v>0.29364000000000001</v>
      </c>
      <c r="N286" s="1"/>
      <c r="O286" s="1"/>
    </row>
    <row r="287" spans="1:15" ht="12.75" customHeight="1">
      <c r="A287" s="30">
        <v>277</v>
      </c>
      <c r="B287" s="311" t="s">
        <v>435</v>
      </c>
      <c r="C287" s="301">
        <v>501.45</v>
      </c>
      <c r="D287" s="302">
        <v>500.15000000000003</v>
      </c>
      <c r="E287" s="302">
        <v>491.30000000000007</v>
      </c>
      <c r="F287" s="302">
        <v>481.15000000000003</v>
      </c>
      <c r="G287" s="302">
        <v>472.30000000000007</v>
      </c>
      <c r="H287" s="302">
        <v>510.30000000000007</v>
      </c>
      <c r="I287" s="302">
        <v>519.15000000000009</v>
      </c>
      <c r="J287" s="302">
        <v>529.30000000000007</v>
      </c>
      <c r="K287" s="301">
        <v>509</v>
      </c>
      <c r="L287" s="301">
        <v>490</v>
      </c>
      <c r="M287" s="301">
        <v>0.43948999999999999</v>
      </c>
      <c r="N287" s="1"/>
      <c r="O287" s="1"/>
    </row>
    <row r="288" spans="1:15" ht="12.75" customHeight="1">
      <c r="A288" s="30">
        <v>278</v>
      </c>
      <c r="B288" s="311" t="s">
        <v>142</v>
      </c>
      <c r="C288" s="301">
        <v>70.400000000000006</v>
      </c>
      <c r="D288" s="302">
        <v>69.483333333333334</v>
      </c>
      <c r="E288" s="302">
        <v>68.166666666666671</v>
      </c>
      <c r="F288" s="302">
        <v>65.933333333333337</v>
      </c>
      <c r="G288" s="302">
        <v>64.616666666666674</v>
      </c>
      <c r="H288" s="302">
        <v>71.716666666666669</v>
      </c>
      <c r="I288" s="302">
        <v>73.033333333333331</v>
      </c>
      <c r="J288" s="302">
        <v>75.266666666666666</v>
      </c>
      <c r="K288" s="301">
        <v>70.8</v>
      </c>
      <c r="L288" s="301">
        <v>67.25</v>
      </c>
      <c r="M288" s="301">
        <v>77.078329999999994</v>
      </c>
      <c r="N288" s="1"/>
      <c r="O288" s="1"/>
    </row>
    <row r="289" spans="1:15" ht="12.75" customHeight="1">
      <c r="A289" s="30">
        <v>279</v>
      </c>
      <c r="B289" s="311" t="s">
        <v>143</v>
      </c>
      <c r="C289" s="301">
        <v>2015</v>
      </c>
      <c r="D289" s="302">
        <v>2015.9333333333334</v>
      </c>
      <c r="E289" s="302">
        <v>1995.0666666666668</v>
      </c>
      <c r="F289" s="302">
        <v>1975.1333333333334</v>
      </c>
      <c r="G289" s="302">
        <v>1954.2666666666669</v>
      </c>
      <c r="H289" s="302">
        <v>2035.8666666666668</v>
      </c>
      <c r="I289" s="302">
        <v>2056.7333333333336</v>
      </c>
      <c r="J289" s="302">
        <v>2076.666666666667</v>
      </c>
      <c r="K289" s="301">
        <v>2036.8</v>
      </c>
      <c r="L289" s="301">
        <v>1996</v>
      </c>
      <c r="M289" s="301">
        <v>1.70943</v>
      </c>
      <c r="N289" s="1"/>
      <c r="O289" s="1"/>
    </row>
    <row r="290" spans="1:15" ht="12.75" customHeight="1">
      <c r="A290" s="30">
        <v>280</v>
      </c>
      <c r="B290" s="311" t="s">
        <v>437</v>
      </c>
      <c r="C290" s="301">
        <v>259.64999999999998</v>
      </c>
      <c r="D290" s="302">
        <v>260.56666666666666</v>
      </c>
      <c r="E290" s="302">
        <v>247.13333333333333</v>
      </c>
      <c r="F290" s="302">
        <v>234.61666666666667</v>
      </c>
      <c r="G290" s="302">
        <v>221.18333333333334</v>
      </c>
      <c r="H290" s="302">
        <v>273.08333333333331</v>
      </c>
      <c r="I290" s="302">
        <v>286.51666666666659</v>
      </c>
      <c r="J290" s="302">
        <v>299.0333333333333</v>
      </c>
      <c r="K290" s="301">
        <v>274</v>
      </c>
      <c r="L290" s="301">
        <v>248.05</v>
      </c>
      <c r="M290" s="301">
        <v>4.1364799999999997</v>
      </c>
      <c r="N290" s="1"/>
      <c r="O290" s="1"/>
    </row>
    <row r="291" spans="1:15" ht="12.75" customHeight="1">
      <c r="A291" s="30">
        <v>281</v>
      </c>
      <c r="B291" s="311" t="s">
        <v>266</v>
      </c>
      <c r="C291" s="301">
        <v>460.5</v>
      </c>
      <c r="D291" s="302">
        <v>453.98333333333335</v>
      </c>
      <c r="E291" s="302">
        <v>445.51666666666671</v>
      </c>
      <c r="F291" s="302">
        <v>430.53333333333336</v>
      </c>
      <c r="G291" s="302">
        <v>422.06666666666672</v>
      </c>
      <c r="H291" s="302">
        <v>468.9666666666667</v>
      </c>
      <c r="I291" s="302">
        <v>477.43333333333339</v>
      </c>
      <c r="J291" s="302">
        <v>492.41666666666669</v>
      </c>
      <c r="K291" s="301">
        <v>462.45</v>
      </c>
      <c r="L291" s="301">
        <v>439</v>
      </c>
      <c r="M291" s="301">
        <v>14.168939999999999</v>
      </c>
      <c r="N291" s="1"/>
      <c r="O291" s="1"/>
    </row>
    <row r="292" spans="1:15" ht="12.75" customHeight="1">
      <c r="A292" s="30">
        <v>282</v>
      </c>
      <c r="B292" s="311" t="s">
        <v>438</v>
      </c>
      <c r="C292" s="301">
        <v>8524.25</v>
      </c>
      <c r="D292" s="302">
        <v>8457.75</v>
      </c>
      <c r="E292" s="302">
        <v>8316.5</v>
      </c>
      <c r="F292" s="302">
        <v>8108.75</v>
      </c>
      <c r="G292" s="302">
        <v>7967.5</v>
      </c>
      <c r="H292" s="302">
        <v>8665.5</v>
      </c>
      <c r="I292" s="302">
        <v>8806.75</v>
      </c>
      <c r="J292" s="302">
        <v>9014.5</v>
      </c>
      <c r="K292" s="301">
        <v>8599</v>
      </c>
      <c r="L292" s="301">
        <v>8250</v>
      </c>
      <c r="M292" s="301">
        <v>4.1110000000000001E-2</v>
      </c>
      <c r="N292" s="1"/>
      <c r="O292" s="1"/>
    </row>
    <row r="293" spans="1:15" ht="12.75" customHeight="1">
      <c r="A293" s="30">
        <v>283</v>
      </c>
      <c r="B293" s="311" t="s">
        <v>439</v>
      </c>
      <c r="C293" s="301">
        <v>60.65</v>
      </c>
      <c r="D293" s="302">
        <v>61</v>
      </c>
      <c r="E293" s="302">
        <v>59.7</v>
      </c>
      <c r="F293" s="302">
        <v>58.75</v>
      </c>
      <c r="G293" s="302">
        <v>57.45</v>
      </c>
      <c r="H293" s="302">
        <v>61.95</v>
      </c>
      <c r="I293" s="302">
        <v>63.25</v>
      </c>
      <c r="J293" s="302">
        <v>64.2</v>
      </c>
      <c r="K293" s="301">
        <v>62.3</v>
      </c>
      <c r="L293" s="301">
        <v>60.05</v>
      </c>
      <c r="M293" s="301">
        <v>17.350739999999998</v>
      </c>
      <c r="N293" s="1"/>
      <c r="O293" s="1"/>
    </row>
    <row r="294" spans="1:15" ht="12.75" customHeight="1">
      <c r="A294" s="30">
        <v>284</v>
      </c>
      <c r="B294" s="311" t="s">
        <v>144</v>
      </c>
      <c r="C294" s="301">
        <v>306.5</v>
      </c>
      <c r="D294" s="302">
        <v>303.51666666666671</v>
      </c>
      <c r="E294" s="302">
        <v>299.58333333333343</v>
      </c>
      <c r="F294" s="302">
        <v>292.66666666666674</v>
      </c>
      <c r="G294" s="302">
        <v>288.73333333333346</v>
      </c>
      <c r="H294" s="302">
        <v>310.43333333333339</v>
      </c>
      <c r="I294" s="302">
        <v>314.36666666666667</v>
      </c>
      <c r="J294" s="302">
        <v>321.28333333333336</v>
      </c>
      <c r="K294" s="301">
        <v>307.45</v>
      </c>
      <c r="L294" s="301">
        <v>296.60000000000002</v>
      </c>
      <c r="M294" s="301">
        <v>24.71921</v>
      </c>
      <c r="N294" s="1"/>
      <c r="O294" s="1"/>
    </row>
    <row r="295" spans="1:15" ht="12.75" customHeight="1">
      <c r="A295" s="30">
        <v>285</v>
      </c>
      <c r="B295" s="311" t="s">
        <v>440</v>
      </c>
      <c r="C295" s="301">
        <v>2978.1</v>
      </c>
      <c r="D295" s="302">
        <v>2917.4166666666665</v>
      </c>
      <c r="E295" s="302">
        <v>2835.833333333333</v>
      </c>
      <c r="F295" s="302">
        <v>2693.5666666666666</v>
      </c>
      <c r="G295" s="302">
        <v>2611.9833333333331</v>
      </c>
      <c r="H295" s="302">
        <v>3059.6833333333329</v>
      </c>
      <c r="I295" s="302">
        <v>3141.266666666666</v>
      </c>
      <c r="J295" s="302">
        <v>3283.5333333333328</v>
      </c>
      <c r="K295" s="301">
        <v>2999</v>
      </c>
      <c r="L295" s="301">
        <v>2775.15</v>
      </c>
      <c r="M295" s="301">
        <v>0.66064999999999996</v>
      </c>
      <c r="N295" s="1"/>
      <c r="O295" s="1"/>
    </row>
    <row r="296" spans="1:15" ht="12.75" customHeight="1">
      <c r="A296" s="30">
        <v>286</v>
      </c>
      <c r="B296" s="311" t="s">
        <v>836</v>
      </c>
      <c r="C296" s="301">
        <v>1031.9000000000001</v>
      </c>
      <c r="D296" s="302">
        <v>1035.6333333333334</v>
      </c>
      <c r="E296" s="302">
        <v>1011.2666666666669</v>
      </c>
      <c r="F296" s="302">
        <v>990.63333333333344</v>
      </c>
      <c r="G296" s="302">
        <v>966.26666666666688</v>
      </c>
      <c r="H296" s="302">
        <v>1056.2666666666669</v>
      </c>
      <c r="I296" s="302">
        <v>1080.6333333333332</v>
      </c>
      <c r="J296" s="302">
        <v>1101.2666666666669</v>
      </c>
      <c r="K296" s="301">
        <v>1060</v>
      </c>
      <c r="L296" s="301">
        <v>1015</v>
      </c>
      <c r="M296" s="301">
        <v>2.6463899999999998</v>
      </c>
      <c r="N296" s="1"/>
      <c r="O296" s="1"/>
    </row>
    <row r="297" spans="1:15" ht="12.75" customHeight="1">
      <c r="A297" s="30">
        <v>287</v>
      </c>
      <c r="B297" s="311" t="s">
        <v>145</v>
      </c>
      <c r="C297" s="301">
        <v>1500.3</v>
      </c>
      <c r="D297" s="302">
        <v>1497.4666666666665</v>
      </c>
      <c r="E297" s="302">
        <v>1479.7333333333329</v>
      </c>
      <c r="F297" s="302">
        <v>1459.1666666666665</v>
      </c>
      <c r="G297" s="302">
        <v>1441.4333333333329</v>
      </c>
      <c r="H297" s="302">
        <v>1518.0333333333328</v>
      </c>
      <c r="I297" s="302">
        <v>1535.7666666666664</v>
      </c>
      <c r="J297" s="302">
        <v>1556.3333333333328</v>
      </c>
      <c r="K297" s="301">
        <v>1515.2</v>
      </c>
      <c r="L297" s="301">
        <v>1476.9</v>
      </c>
      <c r="M297" s="301">
        <v>14.589219999999999</v>
      </c>
      <c r="N297" s="1"/>
      <c r="O297" s="1"/>
    </row>
    <row r="298" spans="1:15" ht="12.75" customHeight="1">
      <c r="A298" s="30">
        <v>288</v>
      </c>
      <c r="B298" s="311" t="s">
        <v>146</v>
      </c>
      <c r="C298" s="301">
        <v>4118.45</v>
      </c>
      <c r="D298" s="302">
        <v>4081.7166666666667</v>
      </c>
      <c r="E298" s="302">
        <v>4016.833333333333</v>
      </c>
      <c r="F298" s="302">
        <v>3915.2166666666662</v>
      </c>
      <c r="G298" s="302">
        <v>3850.3333333333326</v>
      </c>
      <c r="H298" s="302">
        <v>4183.3333333333339</v>
      </c>
      <c r="I298" s="302">
        <v>4248.2166666666672</v>
      </c>
      <c r="J298" s="302">
        <v>4349.8333333333339</v>
      </c>
      <c r="K298" s="301">
        <v>4146.6000000000004</v>
      </c>
      <c r="L298" s="301">
        <v>3980.1</v>
      </c>
      <c r="M298" s="301">
        <v>3.0939299999999998</v>
      </c>
      <c r="N298" s="1"/>
      <c r="O298" s="1"/>
    </row>
    <row r="299" spans="1:15" ht="12.75" customHeight="1">
      <c r="A299" s="30">
        <v>289</v>
      </c>
      <c r="B299" s="311" t="s">
        <v>147</v>
      </c>
      <c r="C299" s="301">
        <v>3160.4</v>
      </c>
      <c r="D299" s="302">
        <v>3136.3166666666671</v>
      </c>
      <c r="E299" s="302">
        <v>3089.0833333333339</v>
      </c>
      <c r="F299" s="302">
        <v>3017.7666666666669</v>
      </c>
      <c r="G299" s="302">
        <v>2970.5333333333338</v>
      </c>
      <c r="H299" s="302">
        <v>3207.6333333333341</v>
      </c>
      <c r="I299" s="302">
        <v>3254.8666666666668</v>
      </c>
      <c r="J299" s="302">
        <v>3326.1833333333343</v>
      </c>
      <c r="K299" s="301">
        <v>3183.55</v>
      </c>
      <c r="L299" s="301">
        <v>3065</v>
      </c>
      <c r="M299" s="301">
        <v>2.3562500000000002</v>
      </c>
      <c r="N299" s="1"/>
      <c r="O299" s="1"/>
    </row>
    <row r="300" spans="1:15" ht="12.75" customHeight="1">
      <c r="A300" s="30">
        <v>290</v>
      </c>
      <c r="B300" s="311" t="s">
        <v>148</v>
      </c>
      <c r="C300" s="301">
        <v>629.85</v>
      </c>
      <c r="D300" s="302">
        <v>624.56666666666672</v>
      </c>
      <c r="E300" s="302">
        <v>614.23333333333346</v>
      </c>
      <c r="F300" s="302">
        <v>598.61666666666679</v>
      </c>
      <c r="G300" s="302">
        <v>588.28333333333353</v>
      </c>
      <c r="H300" s="302">
        <v>640.18333333333339</v>
      </c>
      <c r="I300" s="302">
        <v>650.51666666666665</v>
      </c>
      <c r="J300" s="302">
        <v>666.13333333333333</v>
      </c>
      <c r="K300" s="301">
        <v>634.9</v>
      </c>
      <c r="L300" s="301">
        <v>608.95000000000005</v>
      </c>
      <c r="M300" s="301">
        <v>17.355450000000001</v>
      </c>
      <c r="N300" s="1"/>
      <c r="O300" s="1"/>
    </row>
    <row r="301" spans="1:15" ht="12.75" customHeight="1">
      <c r="A301" s="30">
        <v>291</v>
      </c>
      <c r="B301" s="311" t="s">
        <v>441</v>
      </c>
      <c r="C301" s="301">
        <v>1775.75</v>
      </c>
      <c r="D301" s="302">
        <v>1757</v>
      </c>
      <c r="E301" s="302">
        <v>1726.05</v>
      </c>
      <c r="F301" s="302">
        <v>1676.35</v>
      </c>
      <c r="G301" s="302">
        <v>1645.3999999999999</v>
      </c>
      <c r="H301" s="302">
        <v>1806.7</v>
      </c>
      <c r="I301" s="302">
        <v>1837.6499999999999</v>
      </c>
      <c r="J301" s="302">
        <v>1887.3500000000001</v>
      </c>
      <c r="K301" s="301">
        <v>1787.95</v>
      </c>
      <c r="L301" s="301">
        <v>1707.3</v>
      </c>
      <c r="M301" s="301">
        <v>0.99643999999999999</v>
      </c>
      <c r="N301" s="1"/>
      <c r="O301" s="1"/>
    </row>
    <row r="302" spans="1:15" ht="12.75" customHeight="1">
      <c r="A302" s="30">
        <v>292</v>
      </c>
      <c r="B302" s="311" t="s">
        <v>837</v>
      </c>
      <c r="C302" s="301">
        <v>299.45</v>
      </c>
      <c r="D302" s="302">
        <v>301.15000000000003</v>
      </c>
      <c r="E302" s="302">
        <v>296.30000000000007</v>
      </c>
      <c r="F302" s="302">
        <v>293.15000000000003</v>
      </c>
      <c r="G302" s="302">
        <v>288.30000000000007</v>
      </c>
      <c r="H302" s="302">
        <v>304.30000000000007</v>
      </c>
      <c r="I302" s="302">
        <v>309.15000000000009</v>
      </c>
      <c r="J302" s="302">
        <v>312.30000000000007</v>
      </c>
      <c r="K302" s="301">
        <v>306</v>
      </c>
      <c r="L302" s="301">
        <v>298</v>
      </c>
      <c r="M302" s="301">
        <v>6.7922799999999999</v>
      </c>
      <c r="N302" s="1"/>
      <c r="O302" s="1"/>
    </row>
    <row r="303" spans="1:15" ht="12.75" customHeight="1">
      <c r="A303" s="30">
        <v>293</v>
      </c>
      <c r="B303" s="311" t="s">
        <v>149</v>
      </c>
      <c r="C303" s="301">
        <v>997.95</v>
      </c>
      <c r="D303" s="302">
        <v>994.83333333333337</v>
      </c>
      <c r="E303" s="302">
        <v>984.91666666666674</v>
      </c>
      <c r="F303" s="302">
        <v>971.88333333333333</v>
      </c>
      <c r="G303" s="302">
        <v>961.9666666666667</v>
      </c>
      <c r="H303" s="302">
        <v>1007.8666666666668</v>
      </c>
      <c r="I303" s="302">
        <v>1017.7833333333335</v>
      </c>
      <c r="J303" s="302">
        <v>1030.8166666666668</v>
      </c>
      <c r="K303" s="301">
        <v>1004.75</v>
      </c>
      <c r="L303" s="301">
        <v>981.8</v>
      </c>
      <c r="M303" s="301">
        <v>62.634230000000002</v>
      </c>
      <c r="N303" s="1"/>
      <c r="O303" s="1"/>
    </row>
    <row r="304" spans="1:15" ht="12.75" customHeight="1">
      <c r="A304" s="30">
        <v>294</v>
      </c>
      <c r="B304" s="311" t="s">
        <v>150</v>
      </c>
      <c r="C304" s="301">
        <v>171.8</v>
      </c>
      <c r="D304" s="302">
        <v>170.58333333333334</v>
      </c>
      <c r="E304" s="302">
        <v>167.41666666666669</v>
      </c>
      <c r="F304" s="302">
        <v>163.03333333333333</v>
      </c>
      <c r="G304" s="302">
        <v>159.86666666666667</v>
      </c>
      <c r="H304" s="302">
        <v>174.9666666666667</v>
      </c>
      <c r="I304" s="302">
        <v>178.13333333333338</v>
      </c>
      <c r="J304" s="302">
        <v>182.51666666666671</v>
      </c>
      <c r="K304" s="301">
        <v>173.75</v>
      </c>
      <c r="L304" s="301">
        <v>166.2</v>
      </c>
      <c r="M304" s="301">
        <v>22.151530000000001</v>
      </c>
      <c r="N304" s="1"/>
      <c r="O304" s="1"/>
    </row>
    <row r="305" spans="1:15" ht="12.75" customHeight="1">
      <c r="A305" s="30">
        <v>295</v>
      </c>
      <c r="B305" s="311" t="s">
        <v>315</v>
      </c>
      <c r="C305" s="301">
        <v>15.55</v>
      </c>
      <c r="D305" s="302">
        <v>15.483333333333334</v>
      </c>
      <c r="E305" s="302">
        <v>15.266666666666669</v>
      </c>
      <c r="F305" s="302">
        <v>14.983333333333334</v>
      </c>
      <c r="G305" s="302">
        <v>14.766666666666669</v>
      </c>
      <c r="H305" s="302">
        <v>15.766666666666669</v>
      </c>
      <c r="I305" s="302">
        <v>15.983333333333334</v>
      </c>
      <c r="J305" s="302">
        <v>16.266666666666669</v>
      </c>
      <c r="K305" s="301">
        <v>15.7</v>
      </c>
      <c r="L305" s="301">
        <v>15.2</v>
      </c>
      <c r="M305" s="301">
        <v>12.80078</v>
      </c>
      <c r="N305" s="1"/>
      <c r="O305" s="1"/>
    </row>
    <row r="306" spans="1:15" ht="12.75" customHeight="1">
      <c r="A306" s="30">
        <v>296</v>
      </c>
      <c r="B306" s="311" t="s">
        <v>444</v>
      </c>
      <c r="C306" s="301">
        <v>205.2</v>
      </c>
      <c r="D306" s="302">
        <v>206.81666666666669</v>
      </c>
      <c r="E306" s="302">
        <v>199.63333333333338</v>
      </c>
      <c r="F306" s="302">
        <v>194.06666666666669</v>
      </c>
      <c r="G306" s="302">
        <v>186.88333333333338</v>
      </c>
      <c r="H306" s="302">
        <v>212.38333333333338</v>
      </c>
      <c r="I306" s="302">
        <v>219.56666666666672</v>
      </c>
      <c r="J306" s="302">
        <v>225.13333333333338</v>
      </c>
      <c r="K306" s="301">
        <v>214</v>
      </c>
      <c r="L306" s="301">
        <v>201.25</v>
      </c>
      <c r="M306" s="301">
        <v>7.6492000000000004</v>
      </c>
      <c r="N306" s="1"/>
      <c r="O306" s="1"/>
    </row>
    <row r="307" spans="1:15" ht="12.75" customHeight="1">
      <c r="A307" s="30">
        <v>297</v>
      </c>
      <c r="B307" s="311" t="s">
        <v>446</v>
      </c>
      <c r="C307" s="301">
        <v>420.8</v>
      </c>
      <c r="D307" s="302">
        <v>418</v>
      </c>
      <c r="E307" s="302">
        <v>412.9</v>
      </c>
      <c r="F307" s="302">
        <v>405</v>
      </c>
      <c r="G307" s="302">
        <v>399.9</v>
      </c>
      <c r="H307" s="302">
        <v>425.9</v>
      </c>
      <c r="I307" s="302">
        <v>431</v>
      </c>
      <c r="J307" s="302">
        <v>438.9</v>
      </c>
      <c r="K307" s="301">
        <v>423.1</v>
      </c>
      <c r="L307" s="301">
        <v>410.1</v>
      </c>
      <c r="M307" s="301">
        <v>1.1289400000000001</v>
      </c>
      <c r="N307" s="1"/>
      <c r="O307" s="1"/>
    </row>
    <row r="308" spans="1:15" ht="12.75" customHeight="1">
      <c r="A308" s="30">
        <v>298</v>
      </c>
      <c r="B308" s="311" t="s">
        <v>151</v>
      </c>
      <c r="C308" s="301">
        <v>87.3</v>
      </c>
      <c r="D308" s="302">
        <v>85.966666666666654</v>
      </c>
      <c r="E308" s="302">
        <v>84.333333333333314</v>
      </c>
      <c r="F308" s="302">
        <v>81.36666666666666</v>
      </c>
      <c r="G308" s="302">
        <v>79.73333333333332</v>
      </c>
      <c r="H308" s="302">
        <v>88.933333333333309</v>
      </c>
      <c r="I308" s="302">
        <v>90.566666666666663</v>
      </c>
      <c r="J308" s="302">
        <v>93.533333333333303</v>
      </c>
      <c r="K308" s="301">
        <v>87.6</v>
      </c>
      <c r="L308" s="301">
        <v>83</v>
      </c>
      <c r="M308" s="301">
        <v>46.07358</v>
      </c>
      <c r="N308" s="1"/>
      <c r="O308" s="1"/>
    </row>
    <row r="309" spans="1:15" ht="12.75" customHeight="1">
      <c r="A309" s="30">
        <v>299</v>
      </c>
      <c r="B309" s="311" t="s">
        <v>152</v>
      </c>
      <c r="C309" s="301">
        <v>484.9</v>
      </c>
      <c r="D309" s="302">
        <v>486.11666666666662</v>
      </c>
      <c r="E309" s="302">
        <v>476.73333333333323</v>
      </c>
      <c r="F309" s="302">
        <v>468.56666666666661</v>
      </c>
      <c r="G309" s="302">
        <v>459.18333333333322</v>
      </c>
      <c r="H309" s="302">
        <v>494.28333333333325</v>
      </c>
      <c r="I309" s="302">
        <v>503.66666666666657</v>
      </c>
      <c r="J309" s="302">
        <v>511.83333333333326</v>
      </c>
      <c r="K309" s="301">
        <v>495.5</v>
      </c>
      <c r="L309" s="301">
        <v>477.95</v>
      </c>
      <c r="M309" s="301">
        <v>17.395700000000001</v>
      </c>
      <c r="N309" s="1"/>
      <c r="O309" s="1"/>
    </row>
    <row r="310" spans="1:15" ht="12.75" customHeight="1">
      <c r="A310" s="30">
        <v>300</v>
      </c>
      <c r="B310" s="311" t="s">
        <v>153</v>
      </c>
      <c r="C310" s="301">
        <v>7780.6</v>
      </c>
      <c r="D310" s="302">
        <v>7748.583333333333</v>
      </c>
      <c r="E310" s="302">
        <v>7657.1666666666661</v>
      </c>
      <c r="F310" s="302">
        <v>7533.7333333333327</v>
      </c>
      <c r="G310" s="302">
        <v>7442.3166666666657</v>
      </c>
      <c r="H310" s="302">
        <v>7872.0166666666664</v>
      </c>
      <c r="I310" s="302">
        <v>7963.4333333333325</v>
      </c>
      <c r="J310" s="302">
        <v>8086.8666666666668</v>
      </c>
      <c r="K310" s="301">
        <v>7840</v>
      </c>
      <c r="L310" s="301">
        <v>7625.15</v>
      </c>
      <c r="M310" s="301">
        <v>9.5488400000000002</v>
      </c>
      <c r="N310" s="1"/>
      <c r="O310" s="1"/>
    </row>
    <row r="311" spans="1:15" ht="12.75" customHeight="1">
      <c r="A311" s="30">
        <v>301</v>
      </c>
      <c r="B311" s="311" t="s">
        <v>838</v>
      </c>
      <c r="C311" s="301">
        <v>1957.2</v>
      </c>
      <c r="D311" s="302">
        <v>1969.0333333333335</v>
      </c>
      <c r="E311" s="302">
        <v>1909.166666666667</v>
      </c>
      <c r="F311" s="302">
        <v>1861.1333333333334</v>
      </c>
      <c r="G311" s="302">
        <v>1801.2666666666669</v>
      </c>
      <c r="H311" s="302">
        <v>2017.0666666666671</v>
      </c>
      <c r="I311" s="302">
        <v>2076.9333333333334</v>
      </c>
      <c r="J311" s="302">
        <v>2124.9666666666672</v>
      </c>
      <c r="K311" s="301">
        <v>2028.9</v>
      </c>
      <c r="L311" s="301">
        <v>1921</v>
      </c>
      <c r="M311" s="301">
        <v>1.4227799999999999</v>
      </c>
      <c r="N311" s="1"/>
      <c r="O311" s="1"/>
    </row>
    <row r="312" spans="1:15" ht="12.75" customHeight="1">
      <c r="A312" s="30">
        <v>302</v>
      </c>
      <c r="B312" s="311" t="s">
        <v>448</v>
      </c>
      <c r="C312" s="301">
        <v>361.6</v>
      </c>
      <c r="D312" s="302">
        <v>362.91666666666669</v>
      </c>
      <c r="E312" s="302">
        <v>356.83333333333337</v>
      </c>
      <c r="F312" s="302">
        <v>352.06666666666666</v>
      </c>
      <c r="G312" s="302">
        <v>345.98333333333335</v>
      </c>
      <c r="H312" s="302">
        <v>367.68333333333339</v>
      </c>
      <c r="I312" s="302">
        <v>373.76666666666677</v>
      </c>
      <c r="J312" s="302">
        <v>378.53333333333342</v>
      </c>
      <c r="K312" s="301">
        <v>369</v>
      </c>
      <c r="L312" s="301">
        <v>358.15</v>
      </c>
      <c r="M312" s="301">
        <v>5.3947000000000003</v>
      </c>
      <c r="N312" s="1"/>
      <c r="O312" s="1"/>
    </row>
    <row r="313" spans="1:15" ht="12.75" customHeight="1">
      <c r="A313" s="30">
        <v>303</v>
      </c>
      <c r="B313" s="311" t="s">
        <v>449</v>
      </c>
      <c r="C313" s="301">
        <v>241.95</v>
      </c>
      <c r="D313" s="302">
        <v>240.33333333333334</v>
      </c>
      <c r="E313" s="302">
        <v>237.61666666666667</v>
      </c>
      <c r="F313" s="302">
        <v>233.28333333333333</v>
      </c>
      <c r="G313" s="302">
        <v>230.56666666666666</v>
      </c>
      <c r="H313" s="302">
        <v>244.66666666666669</v>
      </c>
      <c r="I313" s="302">
        <v>247.38333333333333</v>
      </c>
      <c r="J313" s="302">
        <v>251.7166666666667</v>
      </c>
      <c r="K313" s="301">
        <v>243.05</v>
      </c>
      <c r="L313" s="301">
        <v>236</v>
      </c>
      <c r="M313" s="301">
        <v>1.59642</v>
      </c>
      <c r="N313" s="1"/>
      <c r="O313" s="1"/>
    </row>
    <row r="314" spans="1:15" ht="12.75" customHeight="1">
      <c r="A314" s="30">
        <v>304</v>
      </c>
      <c r="B314" s="311" t="s">
        <v>154</v>
      </c>
      <c r="C314" s="301">
        <v>753.75</v>
      </c>
      <c r="D314" s="302">
        <v>750.2833333333333</v>
      </c>
      <c r="E314" s="302">
        <v>743.56666666666661</v>
      </c>
      <c r="F314" s="302">
        <v>733.38333333333333</v>
      </c>
      <c r="G314" s="302">
        <v>726.66666666666663</v>
      </c>
      <c r="H314" s="302">
        <v>760.46666666666658</v>
      </c>
      <c r="I314" s="302">
        <v>767.18333333333328</v>
      </c>
      <c r="J314" s="302">
        <v>777.36666666666656</v>
      </c>
      <c r="K314" s="301">
        <v>757</v>
      </c>
      <c r="L314" s="301">
        <v>740.1</v>
      </c>
      <c r="M314" s="301">
        <v>6.1551</v>
      </c>
      <c r="N314" s="1"/>
      <c r="O314" s="1"/>
    </row>
    <row r="315" spans="1:15" ht="12.75" customHeight="1">
      <c r="A315" s="30">
        <v>305</v>
      </c>
      <c r="B315" s="311" t="s">
        <v>454</v>
      </c>
      <c r="C315" s="301">
        <v>1246.8499999999999</v>
      </c>
      <c r="D315" s="302">
        <v>1224.4333333333334</v>
      </c>
      <c r="E315" s="302">
        <v>1193.4166666666667</v>
      </c>
      <c r="F315" s="302">
        <v>1139.9833333333333</v>
      </c>
      <c r="G315" s="302">
        <v>1108.9666666666667</v>
      </c>
      <c r="H315" s="302">
        <v>1277.8666666666668</v>
      </c>
      <c r="I315" s="302">
        <v>1308.8833333333332</v>
      </c>
      <c r="J315" s="302">
        <v>1362.3166666666668</v>
      </c>
      <c r="K315" s="301">
        <v>1255.45</v>
      </c>
      <c r="L315" s="301">
        <v>1171</v>
      </c>
      <c r="M315" s="301">
        <v>6.1792999999999996</v>
      </c>
      <c r="N315" s="1"/>
      <c r="O315" s="1"/>
    </row>
    <row r="316" spans="1:15" ht="12.75" customHeight="1">
      <c r="A316" s="30">
        <v>306</v>
      </c>
      <c r="B316" s="311" t="s">
        <v>155</v>
      </c>
      <c r="C316" s="301">
        <v>1447.7</v>
      </c>
      <c r="D316" s="302">
        <v>1446.2666666666664</v>
      </c>
      <c r="E316" s="302">
        <v>1427.5333333333328</v>
      </c>
      <c r="F316" s="302">
        <v>1407.3666666666663</v>
      </c>
      <c r="G316" s="302">
        <v>1388.6333333333328</v>
      </c>
      <c r="H316" s="302">
        <v>1466.4333333333329</v>
      </c>
      <c r="I316" s="302">
        <v>1485.1666666666665</v>
      </c>
      <c r="J316" s="302">
        <v>1505.333333333333</v>
      </c>
      <c r="K316" s="301">
        <v>1465</v>
      </c>
      <c r="L316" s="301">
        <v>1426.1</v>
      </c>
      <c r="M316" s="301">
        <v>1.6398699999999999</v>
      </c>
      <c r="N316" s="1"/>
      <c r="O316" s="1"/>
    </row>
    <row r="317" spans="1:15" ht="12.75" customHeight="1">
      <c r="A317" s="30">
        <v>307</v>
      </c>
      <c r="B317" s="311" t="s">
        <v>156</v>
      </c>
      <c r="C317" s="301">
        <v>813.65</v>
      </c>
      <c r="D317" s="302">
        <v>806.63333333333321</v>
      </c>
      <c r="E317" s="302">
        <v>794.06666666666638</v>
      </c>
      <c r="F317" s="302">
        <v>774.48333333333312</v>
      </c>
      <c r="G317" s="302">
        <v>761.91666666666629</v>
      </c>
      <c r="H317" s="302">
        <v>826.21666666666647</v>
      </c>
      <c r="I317" s="302">
        <v>838.7833333333333</v>
      </c>
      <c r="J317" s="302">
        <v>858.36666666666656</v>
      </c>
      <c r="K317" s="301">
        <v>819.2</v>
      </c>
      <c r="L317" s="301">
        <v>787.05</v>
      </c>
      <c r="M317" s="301">
        <v>3.0831499999999998</v>
      </c>
      <c r="N317" s="1"/>
      <c r="O317" s="1"/>
    </row>
    <row r="318" spans="1:15" ht="12.75" customHeight="1">
      <c r="A318" s="30">
        <v>308</v>
      </c>
      <c r="B318" s="311" t="s">
        <v>157</v>
      </c>
      <c r="C318" s="301">
        <v>716.9</v>
      </c>
      <c r="D318" s="302">
        <v>705.91666666666663</v>
      </c>
      <c r="E318" s="302">
        <v>692.98333333333323</v>
      </c>
      <c r="F318" s="302">
        <v>669.06666666666661</v>
      </c>
      <c r="G318" s="302">
        <v>656.13333333333321</v>
      </c>
      <c r="H318" s="302">
        <v>729.83333333333326</v>
      </c>
      <c r="I318" s="302">
        <v>742.76666666666665</v>
      </c>
      <c r="J318" s="302">
        <v>766.68333333333328</v>
      </c>
      <c r="K318" s="301">
        <v>718.85</v>
      </c>
      <c r="L318" s="301">
        <v>682</v>
      </c>
      <c r="M318" s="301">
        <v>4.8214800000000002</v>
      </c>
      <c r="N318" s="1"/>
      <c r="O318" s="1"/>
    </row>
    <row r="319" spans="1:15" ht="12.75" customHeight="1">
      <c r="A319" s="30">
        <v>309</v>
      </c>
      <c r="B319" s="311" t="s">
        <v>445</v>
      </c>
      <c r="C319" s="301">
        <v>203.5</v>
      </c>
      <c r="D319" s="302">
        <v>203.79999999999998</v>
      </c>
      <c r="E319" s="302">
        <v>200.64999999999998</v>
      </c>
      <c r="F319" s="302">
        <v>197.79999999999998</v>
      </c>
      <c r="G319" s="302">
        <v>194.64999999999998</v>
      </c>
      <c r="H319" s="302">
        <v>206.64999999999998</v>
      </c>
      <c r="I319" s="302">
        <v>209.8</v>
      </c>
      <c r="J319" s="302">
        <v>212.64999999999998</v>
      </c>
      <c r="K319" s="301">
        <v>206.95</v>
      </c>
      <c r="L319" s="301">
        <v>200.95</v>
      </c>
      <c r="M319" s="301">
        <v>1.36172</v>
      </c>
      <c r="N319" s="1"/>
      <c r="O319" s="1"/>
    </row>
    <row r="320" spans="1:15" ht="12.75" customHeight="1">
      <c r="A320" s="30">
        <v>310</v>
      </c>
      <c r="B320" s="311" t="s">
        <v>452</v>
      </c>
      <c r="C320" s="301">
        <v>162.25</v>
      </c>
      <c r="D320" s="302">
        <v>161.63333333333333</v>
      </c>
      <c r="E320" s="302">
        <v>159.51666666666665</v>
      </c>
      <c r="F320" s="302">
        <v>156.78333333333333</v>
      </c>
      <c r="G320" s="302">
        <v>154.66666666666666</v>
      </c>
      <c r="H320" s="302">
        <v>164.36666666666665</v>
      </c>
      <c r="I320" s="302">
        <v>166.48333333333332</v>
      </c>
      <c r="J320" s="302">
        <v>169.21666666666664</v>
      </c>
      <c r="K320" s="301">
        <v>163.75</v>
      </c>
      <c r="L320" s="301">
        <v>158.9</v>
      </c>
      <c r="M320" s="301">
        <v>0.52356999999999998</v>
      </c>
      <c r="N320" s="1"/>
      <c r="O320" s="1"/>
    </row>
    <row r="321" spans="1:15" ht="12.75" customHeight="1">
      <c r="A321" s="30">
        <v>311</v>
      </c>
      <c r="B321" s="311" t="s">
        <v>450</v>
      </c>
      <c r="C321" s="301">
        <v>171.15</v>
      </c>
      <c r="D321" s="302">
        <v>172.04999999999998</v>
      </c>
      <c r="E321" s="302">
        <v>168.09999999999997</v>
      </c>
      <c r="F321" s="302">
        <v>165.04999999999998</v>
      </c>
      <c r="G321" s="302">
        <v>161.09999999999997</v>
      </c>
      <c r="H321" s="302">
        <v>175.09999999999997</v>
      </c>
      <c r="I321" s="302">
        <v>179.04999999999995</v>
      </c>
      <c r="J321" s="302">
        <v>182.09999999999997</v>
      </c>
      <c r="K321" s="301">
        <v>176</v>
      </c>
      <c r="L321" s="301">
        <v>169</v>
      </c>
      <c r="M321" s="301">
        <v>6.7447400000000002</v>
      </c>
      <c r="N321" s="1"/>
      <c r="O321" s="1"/>
    </row>
    <row r="322" spans="1:15" ht="12.75" customHeight="1">
      <c r="A322" s="30">
        <v>312</v>
      </c>
      <c r="B322" s="311" t="s">
        <v>451</v>
      </c>
      <c r="C322" s="301">
        <v>882.45</v>
      </c>
      <c r="D322" s="302">
        <v>883.51666666666677</v>
      </c>
      <c r="E322" s="302">
        <v>870.83333333333348</v>
      </c>
      <c r="F322" s="302">
        <v>859.2166666666667</v>
      </c>
      <c r="G322" s="302">
        <v>846.53333333333342</v>
      </c>
      <c r="H322" s="302">
        <v>895.13333333333355</v>
      </c>
      <c r="I322" s="302">
        <v>907.81666666666672</v>
      </c>
      <c r="J322" s="302">
        <v>919.43333333333362</v>
      </c>
      <c r="K322" s="301">
        <v>896.2</v>
      </c>
      <c r="L322" s="301">
        <v>871.9</v>
      </c>
      <c r="M322" s="301">
        <v>3.22051</v>
      </c>
      <c r="N322" s="1"/>
      <c r="O322" s="1"/>
    </row>
    <row r="323" spans="1:15" ht="12.75" customHeight="1">
      <c r="A323" s="30">
        <v>313</v>
      </c>
      <c r="B323" s="311" t="s">
        <v>158</v>
      </c>
      <c r="C323" s="301">
        <v>2882.3</v>
      </c>
      <c r="D323" s="302">
        <v>2851</v>
      </c>
      <c r="E323" s="302">
        <v>2808.6</v>
      </c>
      <c r="F323" s="302">
        <v>2734.9</v>
      </c>
      <c r="G323" s="302">
        <v>2692.5</v>
      </c>
      <c r="H323" s="302">
        <v>2924.7</v>
      </c>
      <c r="I323" s="302">
        <v>2967.0999999999995</v>
      </c>
      <c r="J323" s="302">
        <v>3040.7999999999997</v>
      </c>
      <c r="K323" s="301">
        <v>2893.4</v>
      </c>
      <c r="L323" s="301">
        <v>2777.3</v>
      </c>
      <c r="M323" s="301">
        <v>4.5916199999999998</v>
      </c>
      <c r="N323" s="1"/>
      <c r="O323" s="1"/>
    </row>
    <row r="324" spans="1:15" ht="12.75" customHeight="1">
      <c r="A324" s="30">
        <v>314</v>
      </c>
      <c r="B324" s="311" t="s">
        <v>442</v>
      </c>
      <c r="C324" s="301">
        <v>34.4</v>
      </c>
      <c r="D324" s="302">
        <v>34.200000000000003</v>
      </c>
      <c r="E324" s="302">
        <v>32.650000000000006</v>
      </c>
      <c r="F324" s="302">
        <v>30.900000000000006</v>
      </c>
      <c r="G324" s="302">
        <v>29.350000000000009</v>
      </c>
      <c r="H324" s="302">
        <v>35.950000000000003</v>
      </c>
      <c r="I324" s="302">
        <v>37.5</v>
      </c>
      <c r="J324" s="302">
        <v>39.25</v>
      </c>
      <c r="K324" s="301">
        <v>35.75</v>
      </c>
      <c r="L324" s="301">
        <v>32.450000000000003</v>
      </c>
      <c r="M324" s="301">
        <v>26.5014</v>
      </c>
      <c r="N324" s="1"/>
      <c r="O324" s="1"/>
    </row>
    <row r="325" spans="1:15" ht="12.75" customHeight="1">
      <c r="A325" s="30">
        <v>315</v>
      </c>
      <c r="B325" s="311" t="s">
        <v>443</v>
      </c>
      <c r="C325" s="301">
        <v>142.4</v>
      </c>
      <c r="D325" s="302">
        <v>141.53333333333333</v>
      </c>
      <c r="E325" s="302">
        <v>139.41666666666666</v>
      </c>
      <c r="F325" s="302">
        <v>136.43333333333334</v>
      </c>
      <c r="G325" s="302">
        <v>134.31666666666666</v>
      </c>
      <c r="H325" s="302">
        <v>144.51666666666665</v>
      </c>
      <c r="I325" s="302">
        <v>146.63333333333333</v>
      </c>
      <c r="J325" s="302">
        <v>149.61666666666665</v>
      </c>
      <c r="K325" s="301">
        <v>143.65</v>
      </c>
      <c r="L325" s="301">
        <v>138.55000000000001</v>
      </c>
      <c r="M325" s="301">
        <v>1.5859799999999999</v>
      </c>
      <c r="N325" s="1"/>
      <c r="O325" s="1"/>
    </row>
    <row r="326" spans="1:15" ht="12.75" customHeight="1">
      <c r="A326" s="30">
        <v>316</v>
      </c>
      <c r="B326" s="311" t="s">
        <v>453</v>
      </c>
      <c r="C326" s="301">
        <v>747.1</v>
      </c>
      <c r="D326" s="302">
        <v>752.31666666666661</v>
      </c>
      <c r="E326" s="302">
        <v>738.03333333333319</v>
      </c>
      <c r="F326" s="302">
        <v>728.96666666666658</v>
      </c>
      <c r="G326" s="302">
        <v>714.68333333333317</v>
      </c>
      <c r="H326" s="302">
        <v>761.38333333333321</v>
      </c>
      <c r="I326" s="302">
        <v>775.66666666666652</v>
      </c>
      <c r="J326" s="302">
        <v>784.73333333333323</v>
      </c>
      <c r="K326" s="301">
        <v>766.6</v>
      </c>
      <c r="L326" s="301">
        <v>743.25</v>
      </c>
      <c r="M326" s="301">
        <v>0.46983000000000003</v>
      </c>
      <c r="N326" s="1"/>
      <c r="O326" s="1"/>
    </row>
    <row r="327" spans="1:15" ht="12.75" customHeight="1">
      <c r="A327" s="30">
        <v>317</v>
      </c>
      <c r="B327" s="311" t="s">
        <v>159</v>
      </c>
      <c r="C327" s="301">
        <v>2285.15</v>
      </c>
      <c r="D327" s="302">
        <v>2248.1333333333332</v>
      </c>
      <c r="E327" s="302">
        <v>2196.2666666666664</v>
      </c>
      <c r="F327" s="302">
        <v>2107.3833333333332</v>
      </c>
      <c r="G327" s="302">
        <v>2055.5166666666664</v>
      </c>
      <c r="H327" s="302">
        <v>2337.0166666666664</v>
      </c>
      <c r="I327" s="302">
        <v>2388.8833333333332</v>
      </c>
      <c r="J327" s="302">
        <v>2477.7666666666664</v>
      </c>
      <c r="K327" s="301">
        <v>2300</v>
      </c>
      <c r="L327" s="301">
        <v>2159.25</v>
      </c>
      <c r="M327" s="301">
        <v>5.2152599999999998</v>
      </c>
      <c r="N327" s="1"/>
      <c r="O327" s="1"/>
    </row>
    <row r="328" spans="1:15" ht="12.75" customHeight="1">
      <c r="A328" s="30">
        <v>318</v>
      </c>
      <c r="B328" s="311" t="s">
        <v>160</v>
      </c>
      <c r="C328" s="301">
        <v>68091.55</v>
      </c>
      <c r="D328" s="302">
        <v>67683.166666666672</v>
      </c>
      <c r="E328" s="302">
        <v>67066.383333333346</v>
      </c>
      <c r="F328" s="302">
        <v>66041.216666666674</v>
      </c>
      <c r="G328" s="302">
        <v>65424.433333333349</v>
      </c>
      <c r="H328" s="302">
        <v>68708.333333333343</v>
      </c>
      <c r="I328" s="302">
        <v>69325.116666666669</v>
      </c>
      <c r="J328" s="302">
        <v>70350.28333333334</v>
      </c>
      <c r="K328" s="301">
        <v>68299.95</v>
      </c>
      <c r="L328" s="301">
        <v>66658</v>
      </c>
      <c r="M328" s="301">
        <v>5.9420000000000001E-2</v>
      </c>
      <c r="N328" s="1"/>
      <c r="O328" s="1"/>
    </row>
    <row r="329" spans="1:15" ht="12.75" customHeight="1">
      <c r="A329" s="30">
        <v>319</v>
      </c>
      <c r="B329" s="311" t="s">
        <v>447</v>
      </c>
      <c r="C329" s="301">
        <v>84.35</v>
      </c>
      <c r="D329" s="302">
        <v>82.399999999999991</v>
      </c>
      <c r="E329" s="302">
        <v>80.449999999999989</v>
      </c>
      <c r="F329" s="302">
        <v>76.55</v>
      </c>
      <c r="G329" s="302">
        <v>74.599999999999994</v>
      </c>
      <c r="H329" s="302">
        <v>86.299999999999983</v>
      </c>
      <c r="I329" s="302">
        <v>88.25</v>
      </c>
      <c r="J329" s="302">
        <v>92.149999999999977</v>
      </c>
      <c r="K329" s="301">
        <v>84.35</v>
      </c>
      <c r="L329" s="301">
        <v>78.5</v>
      </c>
      <c r="M329" s="301">
        <v>181.50916000000001</v>
      </c>
      <c r="N329" s="1"/>
      <c r="O329" s="1"/>
    </row>
    <row r="330" spans="1:15" ht="12.75" customHeight="1">
      <c r="A330" s="30">
        <v>320</v>
      </c>
      <c r="B330" s="311" t="s">
        <v>161</v>
      </c>
      <c r="C330" s="301">
        <v>1022.5</v>
      </c>
      <c r="D330" s="302">
        <v>1015.4000000000001</v>
      </c>
      <c r="E330" s="302">
        <v>1005.2500000000002</v>
      </c>
      <c r="F330" s="302">
        <v>988.00000000000011</v>
      </c>
      <c r="G330" s="302">
        <v>977.85000000000025</v>
      </c>
      <c r="H330" s="302">
        <v>1032.6500000000001</v>
      </c>
      <c r="I330" s="302">
        <v>1042.8000000000002</v>
      </c>
      <c r="J330" s="302">
        <v>1060.0500000000002</v>
      </c>
      <c r="K330" s="301">
        <v>1025.55</v>
      </c>
      <c r="L330" s="301">
        <v>998.15</v>
      </c>
      <c r="M330" s="301">
        <v>2.2606299999999999</v>
      </c>
      <c r="N330" s="1"/>
      <c r="O330" s="1"/>
    </row>
    <row r="331" spans="1:15" ht="12.75" customHeight="1">
      <c r="A331" s="30">
        <v>321</v>
      </c>
      <c r="B331" s="311" t="s">
        <v>162</v>
      </c>
      <c r="C331" s="301">
        <v>272.7</v>
      </c>
      <c r="D331" s="302">
        <v>272.46666666666664</v>
      </c>
      <c r="E331" s="302">
        <v>270.33333333333326</v>
      </c>
      <c r="F331" s="302">
        <v>267.96666666666664</v>
      </c>
      <c r="G331" s="302">
        <v>265.83333333333326</v>
      </c>
      <c r="H331" s="302">
        <v>274.83333333333326</v>
      </c>
      <c r="I331" s="302">
        <v>276.96666666666658</v>
      </c>
      <c r="J331" s="302">
        <v>279.33333333333326</v>
      </c>
      <c r="K331" s="301">
        <v>274.60000000000002</v>
      </c>
      <c r="L331" s="301">
        <v>270.10000000000002</v>
      </c>
      <c r="M331" s="301">
        <v>2.8679000000000001</v>
      </c>
      <c r="N331" s="1"/>
      <c r="O331" s="1"/>
    </row>
    <row r="332" spans="1:15" ht="12.75" customHeight="1">
      <c r="A332" s="30">
        <v>322</v>
      </c>
      <c r="B332" s="311" t="s">
        <v>267</v>
      </c>
      <c r="C332" s="301">
        <v>649.85</v>
      </c>
      <c r="D332" s="302">
        <v>651.68333333333339</v>
      </c>
      <c r="E332" s="302">
        <v>644.16666666666674</v>
      </c>
      <c r="F332" s="302">
        <v>638.48333333333335</v>
      </c>
      <c r="G332" s="302">
        <v>630.9666666666667</v>
      </c>
      <c r="H332" s="302">
        <v>657.36666666666679</v>
      </c>
      <c r="I332" s="302">
        <v>664.88333333333344</v>
      </c>
      <c r="J332" s="302">
        <v>670.56666666666683</v>
      </c>
      <c r="K332" s="301">
        <v>659.2</v>
      </c>
      <c r="L332" s="301">
        <v>646</v>
      </c>
      <c r="M332" s="301">
        <v>1.8259000000000001</v>
      </c>
      <c r="N332" s="1"/>
      <c r="O332" s="1"/>
    </row>
    <row r="333" spans="1:15" ht="12.75" customHeight="1">
      <c r="A333" s="30">
        <v>323</v>
      </c>
      <c r="B333" s="311" t="s">
        <v>163</v>
      </c>
      <c r="C333" s="301">
        <v>73.400000000000006</v>
      </c>
      <c r="D333" s="302">
        <v>72.916666666666671</v>
      </c>
      <c r="E333" s="302">
        <v>71.233333333333348</v>
      </c>
      <c r="F333" s="302">
        <v>69.066666666666677</v>
      </c>
      <c r="G333" s="302">
        <v>67.383333333333354</v>
      </c>
      <c r="H333" s="302">
        <v>75.083333333333343</v>
      </c>
      <c r="I333" s="302">
        <v>76.766666666666652</v>
      </c>
      <c r="J333" s="302">
        <v>78.933333333333337</v>
      </c>
      <c r="K333" s="301">
        <v>74.599999999999994</v>
      </c>
      <c r="L333" s="301">
        <v>70.75</v>
      </c>
      <c r="M333" s="301">
        <v>203.01236</v>
      </c>
      <c r="N333" s="1"/>
      <c r="O333" s="1"/>
    </row>
    <row r="334" spans="1:15" ht="12.75" customHeight="1">
      <c r="A334" s="30">
        <v>324</v>
      </c>
      <c r="B334" s="311" t="s">
        <v>164</v>
      </c>
      <c r="C334" s="301">
        <v>3675</v>
      </c>
      <c r="D334" s="302">
        <v>3647.6999999999994</v>
      </c>
      <c r="E334" s="302">
        <v>3610.9999999999986</v>
      </c>
      <c r="F334" s="302">
        <v>3546.9999999999991</v>
      </c>
      <c r="G334" s="302">
        <v>3510.2999999999984</v>
      </c>
      <c r="H334" s="302">
        <v>3711.6999999999989</v>
      </c>
      <c r="I334" s="302">
        <v>3748.3999999999996</v>
      </c>
      <c r="J334" s="302">
        <v>3812.3999999999992</v>
      </c>
      <c r="K334" s="301">
        <v>3684.4</v>
      </c>
      <c r="L334" s="301">
        <v>3583.7</v>
      </c>
      <c r="M334" s="301">
        <v>3.8174199999999998</v>
      </c>
      <c r="N334" s="1"/>
      <c r="O334" s="1"/>
    </row>
    <row r="335" spans="1:15" ht="12.75" customHeight="1">
      <c r="A335" s="30">
        <v>325</v>
      </c>
      <c r="B335" s="311" t="s">
        <v>165</v>
      </c>
      <c r="C335" s="301">
        <v>3622.75</v>
      </c>
      <c r="D335" s="302">
        <v>3579.6666666666665</v>
      </c>
      <c r="E335" s="302">
        <v>3514.7333333333331</v>
      </c>
      <c r="F335" s="302">
        <v>3406.7166666666667</v>
      </c>
      <c r="G335" s="302">
        <v>3341.7833333333333</v>
      </c>
      <c r="H335" s="302">
        <v>3687.6833333333329</v>
      </c>
      <c r="I335" s="302">
        <v>3752.6166666666663</v>
      </c>
      <c r="J335" s="302">
        <v>3860.6333333333328</v>
      </c>
      <c r="K335" s="301">
        <v>3644.6</v>
      </c>
      <c r="L335" s="301">
        <v>3471.65</v>
      </c>
      <c r="M335" s="301">
        <v>1.0443199999999999</v>
      </c>
      <c r="N335" s="1"/>
      <c r="O335" s="1"/>
    </row>
    <row r="336" spans="1:15" ht="12.75" customHeight="1">
      <c r="A336" s="30">
        <v>326</v>
      </c>
      <c r="B336" s="311" t="s">
        <v>839</v>
      </c>
      <c r="C336" s="301">
        <v>1029.8499999999999</v>
      </c>
      <c r="D336" s="302">
        <v>1050.9333333333334</v>
      </c>
      <c r="E336" s="302">
        <v>1003.8666666666668</v>
      </c>
      <c r="F336" s="302">
        <v>977.88333333333344</v>
      </c>
      <c r="G336" s="302">
        <v>930.81666666666683</v>
      </c>
      <c r="H336" s="302">
        <v>1076.9166666666667</v>
      </c>
      <c r="I336" s="302">
        <v>1123.9833333333333</v>
      </c>
      <c r="J336" s="302">
        <v>1149.9666666666667</v>
      </c>
      <c r="K336" s="301">
        <v>1098</v>
      </c>
      <c r="L336" s="301">
        <v>1024.95</v>
      </c>
      <c r="M336" s="301">
        <v>3.9163299999999999</v>
      </c>
      <c r="N336" s="1"/>
      <c r="O336" s="1"/>
    </row>
    <row r="337" spans="1:15" ht="12.75" customHeight="1">
      <c r="A337" s="30">
        <v>327</v>
      </c>
      <c r="B337" s="311" t="s">
        <v>455</v>
      </c>
      <c r="C337" s="301">
        <v>28.65</v>
      </c>
      <c r="D337" s="302">
        <v>28.3</v>
      </c>
      <c r="E337" s="302">
        <v>27.8</v>
      </c>
      <c r="F337" s="302">
        <v>26.95</v>
      </c>
      <c r="G337" s="302">
        <v>26.45</v>
      </c>
      <c r="H337" s="302">
        <v>29.150000000000002</v>
      </c>
      <c r="I337" s="302">
        <v>29.650000000000002</v>
      </c>
      <c r="J337" s="302">
        <v>30.500000000000004</v>
      </c>
      <c r="K337" s="301">
        <v>28.8</v>
      </c>
      <c r="L337" s="301">
        <v>27.45</v>
      </c>
      <c r="M337" s="301">
        <v>39.838169999999998</v>
      </c>
      <c r="N337" s="1"/>
      <c r="O337" s="1"/>
    </row>
    <row r="338" spans="1:15" ht="12.75" customHeight="1">
      <c r="A338" s="30">
        <v>328</v>
      </c>
      <c r="B338" s="311" t="s">
        <v>456</v>
      </c>
      <c r="C338" s="301">
        <v>54.1</v>
      </c>
      <c r="D338" s="302">
        <v>53.816666666666663</v>
      </c>
      <c r="E338" s="302">
        <v>52.533333333333324</v>
      </c>
      <c r="F338" s="302">
        <v>50.966666666666661</v>
      </c>
      <c r="G338" s="302">
        <v>49.683333333333323</v>
      </c>
      <c r="H338" s="302">
        <v>55.383333333333326</v>
      </c>
      <c r="I338" s="302">
        <v>56.666666666666657</v>
      </c>
      <c r="J338" s="302">
        <v>58.233333333333327</v>
      </c>
      <c r="K338" s="301">
        <v>55.1</v>
      </c>
      <c r="L338" s="301">
        <v>52.25</v>
      </c>
      <c r="M338" s="301">
        <v>19.905729999999998</v>
      </c>
      <c r="N338" s="1"/>
      <c r="O338" s="1"/>
    </row>
    <row r="339" spans="1:15" ht="12.75" customHeight="1">
      <c r="A339" s="30">
        <v>329</v>
      </c>
      <c r="B339" s="311" t="s">
        <v>457</v>
      </c>
      <c r="C339" s="301">
        <v>514</v>
      </c>
      <c r="D339" s="302">
        <v>513.13333333333333</v>
      </c>
      <c r="E339" s="302">
        <v>505.86666666666667</v>
      </c>
      <c r="F339" s="302">
        <v>497.73333333333335</v>
      </c>
      <c r="G339" s="302">
        <v>490.4666666666667</v>
      </c>
      <c r="H339" s="302">
        <v>521.26666666666665</v>
      </c>
      <c r="I339" s="302">
        <v>528.5333333333333</v>
      </c>
      <c r="J339" s="302">
        <v>536.66666666666663</v>
      </c>
      <c r="K339" s="301">
        <v>520.4</v>
      </c>
      <c r="L339" s="301">
        <v>505</v>
      </c>
      <c r="M339" s="301">
        <v>0.17798</v>
      </c>
      <c r="N339" s="1"/>
      <c r="O339" s="1"/>
    </row>
    <row r="340" spans="1:15" ht="12.75" customHeight="1">
      <c r="A340" s="30">
        <v>330</v>
      </c>
      <c r="B340" s="311" t="s">
        <v>166</v>
      </c>
      <c r="C340" s="301">
        <v>16971.8</v>
      </c>
      <c r="D340" s="302">
        <v>17010.600000000002</v>
      </c>
      <c r="E340" s="302">
        <v>16821.200000000004</v>
      </c>
      <c r="F340" s="302">
        <v>16670.600000000002</v>
      </c>
      <c r="G340" s="302">
        <v>16481.200000000004</v>
      </c>
      <c r="H340" s="302">
        <v>17161.200000000004</v>
      </c>
      <c r="I340" s="302">
        <v>17350.600000000006</v>
      </c>
      <c r="J340" s="302">
        <v>17501.200000000004</v>
      </c>
      <c r="K340" s="301">
        <v>17200</v>
      </c>
      <c r="L340" s="301">
        <v>16860</v>
      </c>
      <c r="M340" s="301">
        <v>0.55630999999999997</v>
      </c>
      <c r="N340" s="1"/>
      <c r="O340" s="1"/>
    </row>
    <row r="341" spans="1:15" ht="12.75" customHeight="1">
      <c r="A341" s="30">
        <v>331</v>
      </c>
      <c r="B341" s="311" t="s">
        <v>463</v>
      </c>
      <c r="C341" s="301">
        <v>62.3</v>
      </c>
      <c r="D341" s="302">
        <v>61.35</v>
      </c>
      <c r="E341" s="302">
        <v>59.7</v>
      </c>
      <c r="F341" s="302">
        <v>57.1</v>
      </c>
      <c r="G341" s="302">
        <v>55.45</v>
      </c>
      <c r="H341" s="302">
        <v>63.95</v>
      </c>
      <c r="I341" s="302">
        <v>65.599999999999994</v>
      </c>
      <c r="J341" s="302">
        <v>68.2</v>
      </c>
      <c r="K341" s="301">
        <v>63</v>
      </c>
      <c r="L341" s="301">
        <v>58.75</v>
      </c>
      <c r="M341" s="301">
        <v>24.07527</v>
      </c>
      <c r="N341" s="1"/>
      <c r="O341" s="1"/>
    </row>
    <row r="342" spans="1:15" ht="12.75" customHeight="1">
      <c r="A342" s="30">
        <v>332</v>
      </c>
      <c r="B342" s="311" t="s">
        <v>462</v>
      </c>
      <c r="C342" s="301">
        <v>42.2</v>
      </c>
      <c r="D342" s="302">
        <v>41.6</v>
      </c>
      <c r="E342" s="302">
        <v>40.650000000000006</v>
      </c>
      <c r="F342" s="302">
        <v>39.1</v>
      </c>
      <c r="G342" s="302">
        <v>38.150000000000006</v>
      </c>
      <c r="H342" s="302">
        <v>43.150000000000006</v>
      </c>
      <c r="I342" s="302">
        <v>44.100000000000009</v>
      </c>
      <c r="J342" s="302">
        <v>45.650000000000006</v>
      </c>
      <c r="K342" s="301">
        <v>42.55</v>
      </c>
      <c r="L342" s="301">
        <v>40.049999999999997</v>
      </c>
      <c r="M342" s="301">
        <v>17.764610000000001</v>
      </c>
      <c r="N342" s="1"/>
      <c r="O342" s="1"/>
    </row>
    <row r="343" spans="1:15" ht="12.75" customHeight="1">
      <c r="A343" s="30">
        <v>333</v>
      </c>
      <c r="B343" s="311" t="s">
        <v>461</v>
      </c>
      <c r="C343" s="301">
        <v>635.79999999999995</v>
      </c>
      <c r="D343" s="302">
        <v>639.25</v>
      </c>
      <c r="E343" s="302">
        <v>628.54999999999995</v>
      </c>
      <c r="F343" s="302">
        <v>621.29999999999995</v>
      </c>
      <c r="G343" s="302">
        <v>610.59999999999991</v>
      </c>
      <c r="H343" s="302">
        <v>646.5</v>
      </c>
      <c r="I343" s="302">
        <v>657.2</v>
      </c>
      <c r="J343" s="302">
        <v>664.45</v>
      </c>
      <c r="K343" s="301">
        <v>649.95000000000005</v>
      </c>
      <c r="L343" s="301">
        <v>632</v>
      </c>
      <c r="M343" s="301">
        <v>1.05674</v>
      </c>
      <c r="N343" s="1"/>
      <c r="O343" s="1"/>
    </row>
    <row r="344" spans="1:15" ht="12.75" customHeight="1">
      <c r="A344" s="30">
        <v>334</v>
      </c>
      <c r="B344" s="311" t="s">
        <v>458</v>
      </c>
      <c r="C344" s="301">
        <v>30.2</v>
      </c>
      <c r="D344" s="302">
        <v>29.983333333333334</v>
      </c>
      <c r="E344" s="302">
        <v>29.516666666666669</v>
      </c>
      <c r="F344" s="302">
        <v>28.833333333333336</v>
      </c>
      <c r="G344" s="302">
        <v>28.366666666666671</v>
      </c>
      <c r="H344" s="302">
        <v>30.666666666666668</v>
      </c>
      <c r="I344" s="302">
        <v>31.133333333333336</v>
      </c>
      <c r="J344" s="302">
        <v>31.816666666666666</v>
      </c>
      <c r="K344" s="301">
        <v>30.45</v>
      </c>
      <c r="L344" s="301">
        <v>29.3</v>
      </c>
      <c r="M344" s="301">
        <v>33.053229999999999</v>
      </c>
      <c r="N344" s="1"/>
      <c r="O344" s="1"/>
    </row>
    <row r="345" spans="1:15" ht="12.75" customHeight="1">
      <c r="A345" s="30">
        <v>335</v>
      </c>
      <c r="B345" s="311" t="s">
        <v>533</v>
      </c>
      <c r="C345" s="301">
        <v>82.5</v>
      </c>
      <c r="D345" s="302">
        <v>81.783333333333346</v>
      </c>
      <c r="E345" s="302">
        <v>78.916666666666686</v>
      </c>
      <c r="F345" s="302">
        <v>75.333333333333343</v>
      </c>
      <c r="G345" s="302">
        <v>72.466666666666683</v>
      </c>
      <c r="H345" s="302">
        <v>85.366666666666688</v>
      </c>
      <c r="I345" s="302">
        <v>88.233333333333334</v>
      </c>
      <c r="J345" s="302">
        <v>91.816666666666691</v>
      </c>
      <c r="K345" s="301">
        <v>84.65</v>
      </c>
      <c r="L345" s="301">
        <v>78.2</v>
      </c>
      <c r="M345" s="301">
        <v>4.1703000000000001</v>
      </c>
      <c r="N345" s="1"/>
      <c r="O345" s="1"/>
    </row>
    <row r="346" spans="1:15" ht="12.75" customHeight="1">
      <c r="A346" s="30">
        <v>336</v>
      </c>
      <c r="B346" s="311" t="s">
        <v>464</v>
      </c>
      <c r="C346" s="301">
        <v>1744.9</v>
      </c>
      <c r="D346" s="302">
        <v>1765.3166666666666</v>
      </c>
      <c r="E346" s="302">
        <v>1705.0833333333333</v>
      </c>
      <c r="F346" s="302">
        <v>1665.2666666666667</v>
      </c>
      <c r="G346" s="302">
        <v>1605.0333333333333</v>
      </c>
      <c r="H346" s="302">
        <v>1805.1333333333332</v>
      </c>
      <c r="I346" s="302">
        <v>1865.3666666666668</v>
      </c>
      <c r="J346" s="302">
        <v>1905.1833333333332</v>
      </c>
      <c r="K346" s="301">
        <v>1825.55</v>
      </c>
      <c r="L346" s="301">
        <v>1725.5</v>
      </c>
      <c r="M346" s="301">
        <v>8.0920000000000006E-2</v>
      </c>
      <c r="N346" s="1"/>
      <c r="O346" s="1"/>
    </row>
    <row r="347" spans="1:15" ht="12.75" customHeight="1">
      <c r="A347" s="30">
        <v>337</v>
      </c>
      <c r="B347" s="311" t="s">
        <v>459</v>
      </c>
      <c r="C347" s="301">
        <v>64.2</v>
      </c>
      <c r="D347" s="302">
        <v>63.533333333333339</v>
      </c>
      <c r="E347" s="302">
        <v>61.916666666666671</v>
      </c>
      <c r="F347" s="302">
        <v>59.633333333333333</v>
      </c>
      <c r="G347" s="302">
        <v>58.016666666666666</v>
      </c>
      <c r="H347" s="302">
        <v>65.816666666666677</v>
      </c>
      <c r="I347" s="302">
        <v>67.433333333333337</v>
      </c>
      <c r="J347" s="302">
        <v>69.716666666666683</v>
      </c>
      <c r="K347" s="301">
        <v>65.150000000000006</v>
      </c>
      <c r="L347" s="301">
        <v>61.25</v>
      </c>
      <c r="M347" s="301">
        <v>28.571580000000001</v>
      </c>
      <c r="N347" s="1"/>
      <c r="O347" s="1"/>
    </row>
    <row r="348" spans="1:15" ht="12.75" customHeight="1">
      <c r="A348" s="30">
        <v>338</v>
      </c>
      <c r="B348" s="311" t="s">
        <v>167</v>
      </c>
      <c r="C348" s="301">
        <v>108.55</v>
      </c>
      <c r="D348" s="302">
        <v>107.35000000000001</v>
      </c>
      <c r="E348" s="302">
        <v>105.65000000000002</v>
      </c>
      <c r="F348" s="302">
        <v>102.75000000000001</v>
      </c>
      <c r="G348" s="302">
        <v>101.05000000000003</v>
      </c>
      <c r="H348" s="302">
        <v>110.25000000000001</v>
      </c>
      <c r="I348" s="302">
        <v>111.95</v>
      </c>
      <c r="J348" s="302">
        <v>114.85000000000001</v>
      </c>
      <c r="K348" s="301">
        <v>109.05</v>
      </c>
      <c r="L348" s="301">
        <v>104.45</v>
      </c>
      <c r="M348" s="301">
        <v>64.677539999999993</v>
      </c>
      <c r="N348" s="1"/>
      <c r="O348" s="1"/>
    </row>
    <row r="349" spans="1:15" ht="12.75" customHeight="1">
      <c r="A349" s="30">
        <v>339</v>
      </c>
      <c r="B349" s="311" t="s">
        <v>460</v>
      </c>
      <c r="C349" s="301">
        <v>243.55</v>
      </c>
      <c r="D349" s="302">
        <v>241.81666666666669</v>
      </c>
      <c r="E349" s="302">
        <v>236.68333333333339</v>
      </c>
      <c r="F349" s="302">
        <v>229.81666666666669</v>
      </c>
      <c r="G349" s="302">
        <v>224.68333333333339</v>
      </c>
      <c r="H349" s="302">
        <v>248.68333333333339</v>
      </c>
      <c r="I349" s="302">
        <v>253.81666666666666</v>
      </c>
      <c r="J349" s="302">
        <v>260.68333333333339</v>
      </c>
      <c r="K349" s="301">
        <v>246.95</v>
      </c>
      <c r="L349" s="301">
        <v>234.95</v>
      </c>
      <c r="M349" s="301">
        <v>6.2246800000000002</v>
      </c>
      <c r="N349" s="1"/>
      <c r="O349" s="1"/>
    </row>
    <row r="350" spans="1:15" ht="12.75" customHeight="1">
      <c r="A350" s="30">
        <v>340</v>
      </c>
      <c r="B350" s="311" t="s">
        <v>169</v>
      </c>
      <c r="C350" s="301">
        <v>139.94999999999999</v>
      </c>
      <c r="D350" s="302">
        <v>139.65</v>
      </c>
      <c r="E350" s="302">
        <v>138.05000000000001</v>
      </c>
      <c r="F350" s="302">
        <v>136.15</v>
      </c>
      <c r="G350" s="302">
        <v>134.55000000000001</v>
      </c>
      <c r="H350" s="302">
        <v>141.55000000000001</v>
      </c>
      <c r="I350" s="302">
        <v>143.14999999999998</v>
      </c>
      <c r="J350" s="302">
        <v>145.05000000000001</v>
      </c>
      <c r="K350" s="301">
        <v>141.25</v>
      </c>
      <c r="L350" s="301">
        <v>137.75</v>
      </c>
      <c r="M350" s="301">
        <v>513.98446000000001</v>
      </c>
      <c r="N350" s="1"/>
      <c r="O350" s="1"/>
    </row>
    <row r="351" spans="1:15" ht="12.75" customHeight="1">
      <c r="A351" s="30">
        <v>341</v>
      </c>
      <c r="B351" s="311" t="s">
        <v>268</v>
      </c>
      <c r="C351" s="301">
        <v>767.75</v>
      </c>
      <c r="D351" s="302">
        <v>762.56666666666661</v>
      </c>
      <c r="E351" s="302">
        <v>750.18333333333317</v>
      </c>
      <c r="F351" s="302">
        <v>732.61666666666656</v>
      </c>
      <c r="G351" s="302">
        <v>720.23333333333312</v>
      </c>
      <c r="H351" s="302">
        <v>780.13333333333321</v>
      </c>
      <c r="I351" s="302">
        <v>792.51666666666665</v>
      </c>
      <c r="J351" s="302">
        <v>810.08333333333326</v>
      </c>
      <c r="K351" s="301">
        <v>774.95</v>
      </c>
      <c r="L351" s="301">
        <v>745</v>
      </c>
      <c r="M351" s="301">
        <v>2.9979399999999998</v>
      </c>
      <c r="N351" s="1"/>
      <c r="O351" s="1"/>
    </row>
    <row r="352" spans="1:15" ht="12.75" customHeight="1">
      <c r="A352" s="30">
        <v>342</v>
      </c>
      <c r="B352" s="311" t="s">
        <v>465</v>
      </c>
      <c r="C352" s="301">
        <v>3102.1</v>
      </c>
      <c r="D352" s="302">
        <v>3075.75</v>
      </c>
      <c r="E352" s="302">
        <v>3031.5</v>
      </c>
      <c r="F352" s="302">
        <v>2960.9</v>
      </c>
      <c r="G352" s="302">
        <v>2916.65</v>
      </c>
      <c r="H352" s="302">
        <v>3146.35</v>
      </c>
      <c r="I352" s="302">
        <v>3190.6</v>
      </c>
      <c r="J352" s="302">
        <v>3261.2</v>
      </c>
      <c r="K352" s="301">
        <v>3120</v>
      </c>
      <c r="L352" s="301">
        <v>3005.15</v>
      </c>
      <c r="M352" s="301">
        <v>0.56267</v>
      </c>
      <c r="N352" s="1"/>
      <c r="O352" s="1"/>
    </row>
    <row r="353" spans="1:15" ht="12.75" customHeight="1">
      <c r="A353" s="30">
        <v>343</v>
      </c>
      <c r="B353" s="311" t="s">
        <v>269</v>
      </c>
      <c r="C353" s="301">
        <v>230.3</v>
      </c>
      <c r="D353" s="302">
        <v>229.78333333333333</v>
      </c>
      <c r="E353" s="302">
        <v>224.66666666666666</v>
      </c>
      <c r="F353" s="302">
        <v>219.03333333333333</v>
      </c>
      <c r="G353" s="302">
        <v>213.91666666666666</v>
      </c>
      <c r="H353" s="302">
        <v>235.41666666666666</v>
      </c>
      <c r="I353" s="302">
        <v>240.53333333333333</v>
      </c>
      <c r="J353" s="302">
        <v>246.16666666666666</v>
      </c>
      <c r="K353" s="301">
        <v>234.9</v>
      </c>
      <c r="L353" s="301">
        <v>224.15</v>
      </c>
      <c r="M353" s="301">
        <v>47.830590000000001</v>
      </c>
      <c r="N353" s="1"/>
      <c r="O353" s="1"/>
    </row>
    <row r="354" spans="1:15" ht="12.75" customHeight="1">
      <c r="A354" s="30">
        <v>344</v>
      </c>
      <c r="B354" s="311" t="s">
        <v>170</v>
      </c>
      <c r="C354" s="301">
        <v>139.1</v>
      </c>
      <c r="D354" s="302">
        <v>138.1</v>
      </c>
      <c r="E354" s="302">
        <v>136</v>
      </c>
      <c r="F354" s="302">
        <v>132.9</v>
      </c>
      <c r="G354" s="302">
        <v>130.80000000000001</v>
      </c>
      <c r="H354" s="302">
        <v>141.19999999999999</v>
      </c>
      <c r="I354" s="302">
        <v>143.29999999999995</v>
      </c>
      <c r="J354" s="302">
        <v>146.39999999999998</v>
      </c>
      <c r="K354" s="301">
        <v>140.19999999999999</v>
      </c>
      <c r="L354" s="301">
        <v>135</v>
      </c>
      <c r="M354" s="301">
        <v>205.81783999999999</v>
      </c>
      <c r="N354" s="1"/>
      <c r="O354" s="1"/>
    </row>
    <row r="355" spans="1:15" ht="12.75" customHeight="1">
      <c r="A355" s="30">
        <v>345</v>
      </c>
      <c r="B355" s="311" t="s">
        <v>466</v>
      </c>
      <c r="C355" s="301">
        <v>253.25</v>
      </c>
      <c r="D355" s="302">
        <v>253.06666666666669</v>
      </c>
      <c r="E355" s="302">
        <v>245.18333333333339</v>
      </c>
      <c r="F355" s="302">
        <v>237.1166666666667</v>
      </c>
      <c r="G355" s="302">
        <v>229.23333333333341</v>
      </c>
      <c r="H355" s="302">
        <v>261.13333333333338</v>
      </c>
      <c r="I355" s="302">
        <v>269.01666666666665</v>
      </c>
      <c r="J355" s="302">
        <v>277.08333333333337</v>
      </c>
      <c r="K355" s="301">
        <v>260.95</v>
      </c>
      <c r="L355" s="301">
        <v>245</v>
      </c>
      <c r="M355" s="301">
        <v>1.0880000000000001</v>
      </c>
      <c r="N355" s="1"/>
      <c r="O355" s="1"/>
    </row>
    <row r="356" spans="1:15" ht="12.75" customHeight="1">
      <c r="A356" s="30">
        <v>346</v>
      </c>
      <c r="B356" s="311" t="s">
        <v>171</v>
      </c>
      <c r="C356" s="301">
        <v>39232.400000000001</v>
      </c>
      <c r="D356" s="302">
        <v>39427.599999999999</v>
      </c>
      <c r="E356" s="302">
        <v>38705.199999999997</v>
      </c>
      <c r="F356" s="302">
        <v>38178</v>
      </c>
      <c r="G356" s="302">
        <v>37455.599999999999</v>
      </c>
      <c r="H356" s="302">
        <v>39954.799999999996</v>
      </c>
      <c r="I356" s="302">
        <v>40677.200000000004</v>
      </c>
      <c r="J356" s="302">
        <v>41204.399999999994</v>
      </c>
      <c r="K356" s="301">
        <v>40150</v>
      </c>
      <c r="L356" s="301">
        <v>38900.400000000001</v>
      </c>
      <c r="M356" s="301">
        <v>0.2681</v>
      </c>
      <c r="N356" s="1"/>
      <c r="O356" s="1"/>
    </row>
    <row r="357" spans="1:15" ht="12.75" customHeight="1">
      <c r="A357" s="30">
        <v>347</v>
      </c>
      <c r="B357" s="311" t="s">
        <v>856</v>
      </c>
      <c r="C357" s="301">
        <v>101.2</v>
      </c>
      <c r="D357" s="302">
        <v>101.60000000000001</v>
      </c>
      <c r="E357" s="302">
        <v>99.800000000000011</v>
      </c>
      <c r="F357" s="302">
        <v>98.4</v>
      </c>
      <c r="G357" s="302">
        <v>96.600000000000009</v>
      </c>
      <c r="H357" s="302">
        <v>103.00000000000001</v>
      </c>
      <c r="I357" s="302">
        <v>104.8</v>
      </c>
      <c r="J357" s="302">
        <v>106.20000000000002</v>
      </c>
      <c r="K357" s="301">
        <v>103.4</v>
      </c>
      <c r="L357" s="301">
        <v>100.2</v>
      </c>
      <c r="M357" s="301">
        <v>6.2464899999999997</v>
      </c>
      <c r="N357" s="1"/>
      <c r="O357" s="1"/>
    </row>
    <row r="358" spans="1:15" ht="12.75" customHeight="1">
      <c r="A358" s="30">
        <v>348</v>
      </c>
      <c r="B358" s="311" t="s">
        <v>172</v>
      </c>
      <c r="C358" s="301">
        <v>1645.3</v>
      </c>
      <c r="D358" s="302">
        <v>1633.5833333333333</v>
      </c>
      <c r="E358" s="302">
        <v>1614.7166666666665</v>
      </c>
      <c r="F358" s="302">
        <v>1584.1333333333332</v>
      </c>
      <c r="G358" s="302">
        <v>1565.2666666666664</v>
      </c>
      <c r="H358" s="302">
        <v>1664.1666666666665</v>
      </c>
      <c r="I358" s="302">
        <v>1683.0333333333333</v>
      </c>
      <c r="J358" s="302">
        <v>1713.6166666666666</v>
      </c>
      <c r="K358" s="301">
        <v>1652.45</v>
      </c>
      <c r="L358" s="301">
        <v>1603</v>
      </c>
      <c r="M358" s="301">
        <v>8.5735799999999998</v>
      </c>
      <c r="N358" s="1"/>
      <c r="O358" s="1"/>
    </row>
    <row r="359" spans="1:15" ht="12.75" customHeight="1">
      <c r="A359" s="30">
        <v>349</v>
      </c>
      <c r="B359" s="311" t="s">
        <v>470</v>
      </c>
      <c r="C359" s="301">
        <v>3312.1</v>
      </c>
      <c r="D359" s="302">
        <v>3269.3666666666668</v>
      </c>
      <c r="E359" s="302">
        <v>3192.7333333333336</v>
      </c>
      <c r="F359" s="302">
        <v>3073.3666666666668</v>
      </c>
      <c r="G359" s="302">
        <v>2996.7333333333336</v>
      </c>
      <c r="H359" s="302">
        <v>3388.7333333333336</v>
      </c>
      <c r="I359" s="302">
        <v>3465.3666666666668</v>
      </c>
      <c r="J359" s="302">
        <v>3584.7333333333336</v>
      </c>
      <c r="K359" s="301">
        <v>3346</v>
      </c>
      <c r="L359" s="301">
        <v>3150</v>
      </c>
      <c r="M359" s="301">
        <v>1.89493</v>
      </c>
      <c r="N359" s="1"/>
      <c r="O359" s="1"/>
    </row>
    <row r="360" spans="1:15" ht="12.75" customHeight="1">
      <c r="A360" s="30">
        <v>350</v>
      </c>
      <c r="B360" s="311" t="s">
        <v>173</v>
      </c>
      <c r="C360" s="301">
        <v>206.2</v>
      </c>
      <c r="D360" s="302">
        <v>203.18333333333331</v>
      </c>
      <c r="E360" s="302">
        <v>199.21666666666661</v>
      </c>
      <c r="F360" s="302">
        <v>192.23333333333329</v>
      </c>
      <c r="G360" s="302">
        <v>188.26666666666659</v>
      </c>
      <c r="H360" s="302">
        <v>210.16666666666663</v>
      </c>
      <c r="I360" s="302">
        <v>214.13333333333333</v>
      </c>
      <c r="J360" s="302">
        <v>221.11666666666665</v>
      </c>
      <c r="K360" s="301">
        <v>207.15</v>
      </c>
      <c r="L360" s="301">
        <v>196.2</v>
      </c>
      <c r="M360" s="301">
        <v>14.5913</v>
      </c>
      <c r="N360" s="1"/>
      <c r="O360" s="1"/>
    </row>
    <row r="361" spans="1:15" ht="12.75" customHeight="1">
      <c r="A361" s="30">
        <v>351</v>
      </c>
      <c r="B361" s="311" t="s">
        <v>174</v>
      </c>
      <c r="C361" s="301">
        <v>102.55</v>
      </c>
      <c r="D361" s="302">
        <v>101.34999999999998</v>
      </c>
      <c r="E361" s="302">
        <v>99.799999999999955</v>
      </c>
      <c r="F361" s="302">
        <v>97.049999999999969</v>
      </c>
      <c r="G361" s="302">
        <v>95.499999999999943</v>
      </c>
      <c r="H361" s="302">
        <v>104.09999999999997</v>
      </c>
      <c r="I361" s="302">
        <v>105.65</v>
      </c>
      <c r="J361" s="302">
        <v>108.39999999999998</v>
      </c>
      <c r="K361" s="301">
        <v>102.9</v>
      </c>
      <c r="L361" s="301">
        <v>98.6</v>
      </c>
      <c r="M361" s="301">
        <v>33.197890000000001</v>
      </c>
      <c r="N361" s="1"/>
      <c r="O361" s="1"/>
    </row>
    <row r="362" spans="1:15" ht="12.75" customHeight="1">
      <c r="A362" s="30">
        <v>352</v>
      </c>
      <c r="B362" s="311" t="s">
        <v>175</v>
      </c>
      <c r="C362" s="301">
        <v>4106.1000000000004</v>
      </c>
      <c r="D362" s="302">
        <v>4108.9333333333334</v>
      </c>
      <c r="E362" s="302">
        <v>4087.2166666666672</v>
      </c>
      <c r="F362" s="302">
        <v>4068.3333333333339</v>
      </c>
      <c r="G362" s="302">
        <v>4046.6166666666677</v>
      </c>
      <c r="H362" s="302">
        <v>4127.8166666666666</v>
      </c>
      <c r="I362" s="302">
        <v>4149.5333333333319</v>
      </c>
      <c r="J362" s="302">
        <v>4168.4166666666661</v>
      </c>
      <c r="K362" s="301">
        <v>4130.6499999999996</v>
      </c>
      <c r="L362" s="301">
        <v>4090.05</v>
      </c>
      <c r="M362" s="301">
        <v>0.15470999999999999</v>
      </c>
      <c r="N362" s="1"/>
      <c r="O362" s="1"/>
    </row>
    <row r="363" spans="1:15" ht="12.75" customHeight="1">
      <c r="A363" s="30">
        <v>353</v>
      </c>
      <c r="B363" s="311" t="s">
        <v>272</v>
      </c>
      <c r="C363" s="301">
        <v>13337.7</v>
      </c>
      <c r="D363" s="302">
        <v>13332.533333333333</v>
      </c>
      <c r="E363" s="302">
        <v>13245.266666666666</v>
      </c>
      <c r="F363" s="302">
        <v>13152.833333333334</v>
      </c>
      <c r="G363" s="302">
        <v>13065.566666666668</v>
      </c>
      <c r="H363" s="302">
        <v>13424.966666666665</v>
      </c>
      <c r="I363" s="302">
        <v>13512.233333333332</v>
      </c>
      <c r="J363" s="302">
        <v>13604.666666666664</v>
      </c>
      <c r="K363" s="301">
        <v>13419.8</v>
      </c>
      <c r="L363" s="301">
        <v>13240.1</v>
      </c>
      <c r="M363" s="301">
        <v>0.25517000000000001</v>
      </c>
      <c r="N363" s="1"/>
      <c r="O363" s="1"/>
    </row>
    <row r="364" spans="1:15" ht="12.75" customHeight="1">
      <c r="A364" s="30">
        <v>354</v>
      </c>
      <c r="B364" s="311" t="s">
        <v>477</v>
      </c>
      <c r="C364" s="301">
        <v>3985.75</v>
      </c>
      <c r="D364" s="302">
        <v>3982.25</v>
      </c>
      <c r="E364" s="302">
        <v>3954.5</v>
      </c>
      <c r="F364" s="302">
        <v>3923.25</v>
      </c>
      <c r="G364" s="302">
        <v>3895.5</v>
      </c>
      <c r="H364" s="302">
        <v>4013.5</v>
      </c>
      <c r="I364" s="302">
        <v>4041.25</v>
      </c>
      <c r="J364" s="302">
        <v>4072.5</v>
      </c>
      <c r="K364" s="301">
        <v>4010</v>
      </c>
      <c r="L364" s="301">
        <v>3951</v>
      </c>
      <c r="M364" s="301">
        <v>4.6670000000000003E-2</v>
      </c>
      <c r="N364" s="1"/>
      <c r="O364" s="1"/>
    </row>
    <row r="365" spans="1:15" ht="12.75" customHeight="1">
      <c r="A365" s="30">
        <v>355</v>
      </c>
      <c r="B365" s="311" t="s">
        <v>472</v>
      </c>
      <c r="C365" s="301">
        <v>1104.55</v>
      </c>
      <c r="D365" s="302">
        <v>1103.7666666666667</v>
      </c>
      <c r="E365" s="302">
        <v>1075.8333333333333</v>
      </c>
      <c r="F365" s="302">
        <v>1047.1166666666666</v>
      </c>
      <c r="G365" s="302">
        <v>1019.1833333333332</v>
      </c>
      <c r="H365" s="302">
        <v>1132.4833333333333</v>
      </c>
      <c r="I365" s="302">
        <v>1160.4166666666667</v>
      </c>
      <c r="J365" s="302">
        <v>1189.1333333333334</v>
      </c>
      <c r="K365" s="301">
        <v>1131.7</v>
      </c>
      <c r="L365" s="301">
        <v>1075.05</v>
      </c>
      <c r="M365" s="301">
        <v>1.9967200000000001</v>
      </c>
      <c r="N365" s="1"/>
      <c r="O365" s="1"/>
    </row>
    <row r="366" spans="1:15" ht="12.75" customHeight="1">
      <c r="A366" s="30">
        <v>356</v>
      </c>
      <c r="B366" s="311" t="s">
        <v>176</v>
      </c>
      <c r="C366" s="301">
        <v>2100.6</v>
      </c>
      <c r="D366" s="302">
        <v>2101.1</v>
      </c>
      <c r="E366" s="302">
        <v>2082.1999999999998</v>
      </c>
      <c r="F366" s="302">
        <v>2063.7999999999997</v>
      </c>
      <c r="G366" s="302">
        <v>2044.8999999999996</v>
      </c>
      <c r="H366" s="302">
        <v>2119.5</v>
      </c>
      <c r="I366" s="302">
        <v>2138.4000000000005</v>
      </c>
      <c r="J366" s="302">
        <v>2156.8000000000002</v>
      </c>
      <c r="K366" s="301">
        <v>2120</v>
      </c>
      <c r="L366" s="301">
        <v>2082.6999999999998</v>
      </c>
      <c r="M366" s="301">
        <v>5.2169100000000004</v>
      </c>
      <c r="N366" s="1"/>
      <c r="O366" s="1"/>
    </row>
    <row r="367" spans="1:15" ht="12.75" customHeight="1">
      <c r="A367" s="30">
        <v>357</v>
      </c>
      <c r="B367" s="311" t="s">
        <v>177</v>
      </c>
      <c r="C367" s="301">
        <v>2548</v>
      </c>
      <c r="D367" s="302">
        <v>2525.6666666666665</v>
      </c>
      <c r="E367" s="302">
        <v>2491.583333333333</v>
      </c>
      <c r="F367" s="302">
        <v>2435.1666666666665</v>
      </c>
      <c r="G367" s="302">
        <v>2401.083333333333</v>
      </c>
      <c r="H367" s="302">
        <v>2582.083333333333</v>
      </c>
      <c r="I367" s="302">
        <v>2616.1666666666661</v>
      </c>
      <c r="J367" s="302">
        <v>2672.583333333333</v>
      </c>
      <c r="K367" s="301">
        <v>2559.75</v>
      </c>
      <c r="L367" s="301">
        <v>2469.25</v>
      </c>
      <c r="M367" s="301">
        <v>0.91061000000000003</v>
      </c>
      <c r="N367" s="1"/>
      <c r="O367" s="1"/>
    </row>
    <row r="368" spans="1:15" ht="12.75" customHeight="1">
      <c r="A368" s="30">
        <v>358</v>
      </c>
      <c r="B368" s="311" t="s">
        <v>178</v>
      </c>
      <c r="C368" s="301">
        <v>29.75</v>
      </c>
      <c r="D368" s="302">
        <v>29.433333333333334</v>
      </c>
      <c r="E368" s="302">
        <v>28.866666666666667</v>
      </c>
      <c r="F368" s="302">
        <v>27.983333333333334</v>
      </c>
      <c r="G368" s="302">
        <v>27.416666666666668</v>
      </c>
      <c r="H368" s="302">
        <v>30.316666666666666</v>
      </c>
      <c r="I368" s="302">
        <v>30.883333333333336</v>
      </c>
      <c r="J368" s="302">
        <v>31.766666666666666</v>
      </c>
      <c r="K368" s="301">
        <v>30</v>
      </c>
      <c r="L368" s="301">
        <v>28.55</v>
      </c>
      <c r="M368" s="301">
        <v>240.11383000000001</v>
      </c>
      <c r="N368" s="1"/>
      <c r="O368" s="1"/>
    </row>
    <row r="369" spans="1:15" ht="12.75" customHeight="1">
      <c r="A369" s="30">
        <v>359</v>
      </c>
      <c r="B369" s="311" t="s">
        <v>468</v>
      </c>
      <c r="C369" s="301">
        <v>324.64999999999998</v>
      </c>
      <c r="D369" s="302">
        <v>325.2</v>
      </c>
      <c r="E369" s="302">
        <v>318.95</v>
      </c>
      <c r="F369" s="302">
        <v>313.25</v>
      </c>
      <c r="G369" s="302">
        <v>307</v>
      </c>
      <c r="H369" s="302">
        <v>330.9</v>
      </c>
      <c r="I369" s="302">
        <v>337.15</v>
      </c>
      <c r="J369" s="302">
        <v>342.84999999999997</v>
      </c>
      <c r="K369" s="301">
        <v>331.45</v>
      </c>
      <c r="L369" s="301">
        <v>319.5</v>
      </c>
      <c r="M369" s="301">
        <v>2.1253899999999999</v>
      </c>
      <c r="N369" s="1"/>
      <c r="O369" s="1"/>
    </row>
    <row r="370" spans="1:15" ht="12.75" customHeight="1">
      <c r="A370" s="30">
        <v>360</v>
      </c>
      <c r="B370" s="311" t="s">
        <v>469</v>
      </c>
      <c r="C370" s="301">
        <v>225.9</v>
      </c>
      <c r="D370" s="302">
        <v>226.4</v>
      </c>
      <c r="E370" s="302">
        <v>222.70000000000002</v>
      </c>
      <c r="F370" s="302">
        <v>219.5</v>
      </c>
      <c r="G370" s="302">
        <v>215.8</v>
      </c>
      <c r="H370" s="302">
        <v>229.60000000000002</v>
      </c>
      <c r="I370" s="302">
        <v>233.3</v>
      </c>
      <c r="J370" s="302">
        <v>236.50000000000003</v>
      </c>
      <c r="K370" s="301">
        <v>230.1</v>
      </c>
      <c r="L370" s="301">
        <v>223.2</v>
      </c>
      <c r="M370" s="301">
        <v>0.83323999999999998</v>
      </c>
      <c r="N370" s="1"/>
      <c r="O370" s="1"/>
    </row>
    <row r="371" spans="1:15" ht="12.75" customHeight="1">
      <c r="A371" s="30">
        <v>361</v>
      </c>
      <c r="B371" s="311" t="s">
        <v>270</v>
      </c>
      <c r="C371" s="301">
        <v>2116.25</v>
      </c>
      <c r="D371" s="302">
        <v>2113.1999999999998</v>
      </c>
      <c r="E371" s="302">
        <v>2083.2499999999995</v>
      </c>
      <c r="F371" s="302">
        <v>2050.2499999999995</v>
      </c>
      <c r="G371" s="302">
        <v>2020.2999999999993</v>
      </c>
      <c r="H371" s="302">
        <v>2146.1999999999998</v>
      </c>
      <c r="I371" s="302">
        <v>2176.1500000000005</v>
      </c>
      <c r="J371" s="302">
        <v>2209.15</v>
      </c>
      <c r="K371" s="301">
        <v>2143.15</v>
      </c>
      <c r="L371" s="301">
        <v>2080.1999999999998</v>
      </c>
      <c r="M371" s="301">
        <v>3.8870900000000002</v>
      </c>
      <c r="N371" s="1"/>
      <c r="O371" s="1"/>
    </row>
    <row r="372" spans="1:15" ht="12.75" customHeight="1">
      <c r="A372" s="30">
        <v>362</v>
      </c>
      <c r="B372" s="311" t="s">
        <v>473</v>
      </c>
      <c r="C372" s="301">
        <v>689.85</v>
      </c>
      <c r="D372" s="302">
        <v>688.61666666666667</v>
      </c>
      <c r="E372" s="302">
        <v>672.23333333333335</v>
      </c>
      <c r="F372" s="302">
        <v>654.61666666666667</v>
      </c>
      <c r="G372" s="302">
        <v>638.23333333333335</v>
      </c>
      <c r="H372" s="302">
        <v>706.23333333333335</v>
      </c>
      <c r="I372" s="302">
        <v>722.61666666666679</v>
      </c>
      <c r="J372" s="302">
        <v>740.23333333333335</v>
      </c>
      <c r="K372" s="301">
        <v>705</v>
      </c>
      <c r="L372" s="301">
        <v>671</v>
      </c>
      <c r="M372" s="301">
        <v>0.1661</v>
      </c>
      <c r="N372" s="1"/>
      <c r="O372" s="1"/>
    </row>
    <row r="373" spans="1:15" ht="12.75" customHeight="1">
      <c r="A373" s="30">
        <v>363</v>
      </c>
      <c r="B373" s="311" t="s">
        <v>474</v>
      </c>
      <c r="C373" s="301">
        <v>1983.55</v>
      </c>
      <c r="D373" s="302">
        <v>1984.9333333333334</v>
      </c>
      <c r="E373" s="302">
        <v>1951.6166666666668</v>
      </c>
      <c r="F373" s="302">
        <v>1919.6833333333334</v>
      </c>
      <c r="G373" s="302">
        <v>1886.3666666666668</v>
      </c>
      <c r="H373" s="302">
        <v>2016.8666666666668</v>
      </c>
      <c r="I373" s="302">
        <v>2050.1833333333334</v>
      </c>
      <c r="J373" s="302">
        <v>2082.1166666666668</v>
      </c>
      <c r="K373" s="301">
        <v>2018.25</v>
      </c>
      <c r="L373" s="301">
        <v>1953</v>
      </c>
      <c r="M373" s="301">
        <v>1.77756</v>
      </c>
      <c r="N373" s="1"/>
      <c r="O373" s="1"/>
    </row>
    <row r="374" spans="1:15" ht="12.75" customHeight="1">
      <c r="A374" s="30">
        <v>364</v>
      </c>
      <c r="B374" s="311" t="s">
        <v>840</v>
      </c>
      <c r="C374" s="301">
        <v>225.2</v>
      </c>
      <c r="D374" s="302">
        <v>223.4</v>
      </c>
      <c r="E374" s="302">
        <v>220.8</v>
      </c>
      <c r="F374" s="302">
        <v>216.4</v>
      </c>
      <c r="G374" s="302">
        <v>213.8</v>
      </c>
      <c r="H374" s="302">
        <v>227.8</v>
      </c>
      <c r="I374" s="302">
        <v>230.39999999999998</v>
      </c>
      <c r="J374" s="302">
        <v>234.8</v>
      </c>
      <c r="K374" s="301">
        <v>226</v>
      </c>
      <c r="L374" s="301">
        <v>219</v>
      </c>
      <c r="M374" s="301">
        <v>27.93965</v>
      </c>
      <c r="N374" s="1"/>
      <c r="O374" s="1"/>
    </row>
    <row r="375" spans="1:15" ht="12.75" customHeight="1">
      <c r="A375" s="30">
        <v>365</v>
      </c>
      <c r="B375" s="311" t="s">
        <v>179</v>
      </c>
      <c r="C375" s="301">
        <v>210.35</v>
      </c>
      <c r="D375" s="302">
        <v>210.26666666666665</v>
      </c>
      <c r="E375" s="302">
        <v>207.3833333333333</v>
      </c>
      <c r="F375" s="302">
        <v>204.41666666666666</v>
      </c>
      <c r="G375" s="302">
        <v>201.5333333333333</v>
      </c>
      <c r="H375" s="302">
        <v>213.23333333333329</v>
      </c>
      <c r="I375" s="302">
        <v>216.11666666666662</v>
      </c>
      <c r="J375" s="302">
        <v>219.08333333333329</v>
      </c>
      <c r="K375" s="301">
        <v>213.15</v>
      </c>
      <c r="L375" s="301">
        <v>207.3</v>
      </c>
      <c r="M375" s="301">
        <v>70.947149999999993</v>
      </c>
      <c r="N375" s="1"/>
      <c r="O375" s="1"/>
    </row>
    <row r="376" spans="1:15" ht="12.75" customHeight="1">
      <c r="A376" s="30">
        <v>366</v>
      </c>
      <c r="B376" s="311" t="s">
        <v>289</v>
      </c>
      <c r="C376" s="301">
        <v>3114.85</v>
      </c>
      <c r="D376" s="302">
        <v>3057.0333333333333</v>
      </c>
      <c r="E376" s="302">
        <v>2924.0666666666666</v>
      </c>
      <c r="F376" s="302">
        <v>2733.2833333333333</v>
      </c>
      <c r="G376" s="302">
        <v>2600.3166666666666</v>
      </c>
      <c r="H376" s="302">
        <v>3247.8166666666666</v>
      </c>
      <c r="I376" s="302">
        <v>3380.7833333333328</v>
      </c>
      <c r="J376" s="302">
        <v>3571.5666666666666</v>
      </c>
      <c r="K376" s="301">
        <v>3190</v>
      </c>
      <c r="L376" s="301">
        <v>2866.25</v>
      </c>
      <c r="M376" s="301">
        <v>0.53527999999999998</v>
      </c>
      <c r="N376" s="1"/>
      <c r="O376" s="1"/>
    </row>
    <row r="377" spans="1:15" ht="12.75" customHeight="1">
      <c r="A377" s="30">
        <v>367</v>
      </c>
      <c r="B377" s="311" t="s">
        <v>841</v>
      </c>
      <c r="C377" s="301">
        <v>346.5</v>
      </c>
      <c r="D377" s="302">
        <v>342.06666666666661</v>
      </c>
      <c r="E377" s="302">
        <v>334.5833333333332</v>
      </c>
      <c r="F377" s="302">
        <v>322.66666666666657</v>
      </c>
      <c r="G377" s="302">
        <v>315.18333333333317</v>
      </c>
      <c r="H377" s="302">
        <v>353.98333333333323</v>
      </c>
      <c r="I377" s="302">
        <v>361.46666666666658</v>
      </c>
      <c r="J377" s="302">
        <v>373.38333333333327</v>
      </c>
      <c r="K377" s="301">
        <v>349.55</v>
      </c>
      <c r="L377" s="301">
        <v>330.15</v>
      </c>
      <c r="M377" s="301">
        <v>6.8561699999999997</v>
      </c>
      <c r="N377" s="1"/>
      <c r="O377" s="1"/>
    </row>
    <row r="378" spans="1:15" ht="12.75" customHeight="1">
      <c r="A378" s="30">
        <v>368</v>
      </c>
      <c r="B378" s="311" t="s">
        <v>271</v>
      </c>
      <c r="C378" s="301">
        <v>403.65</v>
      </c>
      <c r="D378" s="302">
        <v>399.2166666666667</v>
      </c>
      <c r="E378" s="302">
        <v>391.43333333333339</v>
      </c>
      <c r="F378" s="302">
        <v>379.2166666666667</v>
      </c>
      <c r="G378" s="302">
        <v>371.43333333333339</v>
      </c>
      <c r="H378" s="302">
        <v>411.43333333333339</v>
      </c>
      <c r="I378" s="302">
        <v>419.2166666666667</v>
      </c>
      <c r="J378" s="302">
        <v>431.43333333333339</v>
      </c>
      <c r="K378" s="301">
        <v>407</v>
      </c>
      <c r="L378" s="301">
        <v>387</v>
      </c>
      <c r="M378" s="301">
        <v>2.8910800000000001</v>
      </c>
      <c r="N378" s="1"/>
      <c r="O378" s="1"/>
    </row>
    <row r="379" spans="1:15" ht="12.75" customHeight="1">
      <c r="A379" s="30">
        <v>369</v>
      </c>
      <c r="B379" s="311" t="s">
        <v>475</v>
      </c>
      <c r="C379" s="301">
        <v>563.45000000000005</v>
      </c>
      <c r="D379" s="302">
        <v>565.13333333333333</v>
      </c>
      <c r="E379" s="302">
        <v>557.31666666666661</v>
      </c>
      <c r="F379" s="302">
        <v>551.18333333333328</v>
      </c>
      <c r="G379" s="302">
        <v>543.36666666666656</v>
      </c>
      <c r="H379" s="302">
        <v>571.26666666666665</v>
      </c>
      <c r="I379" s="302">
        <v>579.08333333333348</v>
      </c>
      <c r="J379" s="302">
        <v>585.2166666666667</v>
      </c>
      <c r="K379" s="301">
        <v>572.95000000000005</v>
      </c>
      <c r="L379" s="301">
        <v>559</v>
      </c>
      <c r="M379" s="301">
        <v>0.95569000000000004</v>
      </c>
      <c r="N379" s="1"/>
      <c r="O379" s="1"/>
    </row>
    <row r="380" spans="1:15" ht="12.75" customHeight="1">
      <c r="A380" s="30">
        <v>370</v>
      </c>
      <c r="B380" s="311" t="s">
        <v>476</v>
      </c>
      <c r="C380" s="301">
        <v>104.5</v>
      </c>
      <c r="D380" s="302">
        <v>102.98333333333333</v>
      </c>
      <c r="E380" s="302">
        <v>100.96666666666667</v>
      </c>
      <c r="F380" s="302">
        <v>97.433333333333337</v>
      </c>
      <c r="G380" s="302">
        <v>95.416666666666671</v>
      </c>
      <c r="H380" s="302">
        <v>106.51666666666667</v>
      </c>
      <c r="I380" s="302">
        <v>108.53333333333335</v>
      </c>
      <c r="J380" s="302">
        <v>112.06666666666666</v>
      </c>
      <c r="K380" s="301">
        <v>105</v>
      </c>
      <c r="L380" s="301">
        <v>99.45</v>
      </c>
      <c r="M380" s="301">
        <v>2.0407099999999998</v>
      </c>
      <c r="N380" s="1"/>
      <c r="O380" s="1"/>
    </row>
    <row r="381" spans="1:15" ht="12.75" customHeight="1">
      <c r="A381" s="30">
        <v>371</v>
      </c>
      <c r="B381" s="311" t="s">
        <v>181</v>
      </c>
      <c r="C381" s="301">
        <v>1782.35</v>
      </c>
      <c r="D381" s="302">
        <v>1757.6666666666667</v>
      </c>
      <c r="E381" s="302">
        <v>1727.4833333333336</v>
      </c>
      <c r="F381" s="302">
        <v>1672.6166666666668</v>
      </c>
      <c r="G381" s="302">
        <v>1642.4333333333336</v>
      </c>
      <c r="H381" s="302">
        <v>1812.5333333333335</v>
      </c>
      <c r="I381" s="302">
        <v>1842.7166666666665</v>
      </c>
      <c r="J381" s="302">
        <v>1897.5833333333335</v>
      </c>
      <c r="K381" s="301">
        <v>1787.85</v>
      </c>
      <c r="L381" s="301">
        <v>1702.8</v>
      </c>
      <c r="M381" s="301">
        <v>3.9875600000000002</v>
      </c>
      <c r="N381" s="1"/>
      <c r="O381" s="1"/>
    </row>
    <row r="382" spans="1:15" ht="12.75" customHeight="1">
      <c r="A382" s="30">
        <v>372</v>
      </c>
      <c r="B382" s="311" t="s">
        <v>478</v>
      </c>
      <c r="C382" s="301">
        <v>637</v>
      </c>
      <c r="D382" s="302">
        <v>636.01666666666665</v>
      </c>
      <c r="E382" s="302">
        <v>625.0333333333333</v>
      </c>
      <c r="F382" s="302">
        <v>613.06666666666661</v>
      </c>
      <c r="G382" s="302">
        <v>602.08333333333326</v>
      </c>
      <c r="H382" s="302">
        <v>647.98333333333335</v>
      </c>
      <c r="I382" s="302">
        <v>658.9666666666667</v>
      </c>
      <c r="J382" s="302">
        <v>670.93333333333339</v>
      </c>
      <c r="K382" s="301">
        <v>647</v>
      </c>
      <c r="L382" s="301">
        <v>624.04999999999995</v>
      </c>
      <c r="M382" s="301">
        <v>0.34179999999999999</v>
      </c>
      <c r="N382" s="1"/>
      <c r="O382" s="1"/>
    </row>
    <row r="383" spans="1:15" ht="12.75" customHeight="1">
      <c r="A383" s="30">
        <v>373</v>
      </c>
      <c r="B383" s="311" t="s">
        <v>480</v>
      </c>
      <c r="C383" s="301">
        <v>806.85</v>
      </c>
      <c r="D383" s="302">
        <v>806.54999999999984</v>
      </c>
      <c r="E383" s="302">
        <v>796.84999999999968</v>
      </c>
      <c r="F383" s="302">
        <v>786.8499999999998</v>
      </c>
      <c r="G383" s="302">
        <v>777.14999999999964</v>
      </c>
      <c r="H383" s="302">
        <v>816.54999999999973</v>
      </c>
      <c r="I383" s="302">
        <v>826.24999999999977</v>
      </c>
      <c r="J383" s="302">
        <v>836.24999999999977</v>
      </c>
      <c r="K383" s="301">
        <v>816.25</v>
      </c>
      <c r="L383" s="301">
        <v>796.55</v>
      </c>
      <c r="M383" s="301">
        <v>1.4831300000000001</v>
      </c>
      <c r="N383" s="1"/>
      <c r="O383" s="1"/>
    </row>
    <row r="384" spans="1:15" ht="12.75" customHeight="1">
      <c r="A384" s="30">
        <v>374</v>
      </c>
      <c r="B384" s="311" t="s">
        <v>842</v>
      </c>
      <c r="C384" s="301">
        <v>91</v>
      </c>
      <c r="D384" s="302">
        <v>90.933333333333323</v>
      </c>
      <c r="E384" s="302">
        <v>89.166666666666643</v>
      </c>
      <c r="F384" s="302">
        <v>87.333333333333314</v>
      </c>
      <c r="G384" s="302">
        <v>85.566666666666634</v>
      </c>
      <c r="H384" s="302">
        <v>92.766666666666652</v>
      </c>
      <c r="I384" s="302">
        <v>94.533333333333331</v>
      </c>
      <c r="J384" s="302">
        <v>96.36666666666666</v>
      </c>
      <c r="K384" s="301">
        <v>92.7</v>
      </c>
      <c r="L384" s="301">
        <v>89.1</v>
      </c>
      <c r="M384" s="301">
        <v>4.9441199999999998</v>
      </c>
      <c r="N384" s="1"/>
      <c r="O384" s="1"/>
    </row>
    <row r="385" spans="1:15" ht="12.75" customHeight="1">
      <c r="A385" s="30">
        <v>375</v>
      </c>
      <c r="B385" s="311" t="s">
        <v>482</v>
      </c>
      <c r="C385" s="301">
        <v>140.35</v>
      </c>
      <c r="D385" s="302">
        <v>139.71666666666667</v>
      </c>
      <c r="E385" s="302">
        <v>135.63333333333333</v>
      </c>
      <c r="F385" s="302">
        <v>130.91666666666666</v>
      </c>
      <c r="G385" s="302">
        <v>126.83333333333331</v>
      </c>
      <c r="H385" s="302">
        <v>144.43333333333334</v>
      </c>
      <c r="I385" s="302">
        <v>148.51666666666665</v>
      </c>
      <c r="J385" s="302">
        <v>153.23333333333335</v>
      </c>
      <c r="K385" s="301">
        <v>143.80000000000001</v>
      </c>
      <c r="L385" s="301">
        <v>135</v>
      </c>
      <c r="M385" s="301">
        <v>44.991169999999997</v>
      </c>
      <c r="N385" s="1"/>
      <c r="O385" s="1"/>
    </row>
    <row r="386" spans="1:15" ht="12.75" customHeight="1">
      <c r="A386" s="30">
        <v>376</v>
      </c>
      <c r="B386" s="311" t="s">
        <v>483</v>
      </c>
      <c r="C386" s="301">
        <v>577.45000000000005</v>
      </c>
      <c r="D386" s="302">
        <v>571.08333333333337</v>
      </c>
      <c r="E386" s="302">
        <v>557.4666666666667</v>
      </c>
      <c r="F386" s="302">
        <v>537.48333333333335</v>
      </c>
      <c r="G386" s="302">
        <v>523.86666666666667</v>
      </c>
      <c r="H386" s="302">
        <v>591.06666666666672</v>
      </c>
      <c r="I386" s="302">
        <v>604.68333333333328</v>
      </c>
      <c r="J386" s="302">
        <v>624.66666666666674</v>
      </c>
      <c r="K386" s="301">
        <v>584.70000000000005</v>
      </c>
      <c r="L386" s="301">
        <v>551.1</v>
      </c>
      <c r="M386" s="301">
        <v>2.10703</v>
      </c>
      <c r="N386" s="1"/>
      <c r="O386" s="1"/>
    </row>
    <row r="387" spans="1:15" ht="12.75" customHeight="1">
      <c r="A387" s="30">
        <v>377</v>
      </c>
      <c r="B387" s="311" t="s">
        <v>484</v>
      </c>
      <c r="C387" s="301">
        <v>186.9</v>
      </c>
      <c r="D387" s="302">
        <v>187.15</v>
      </c>
      <c r="E387" s="302">
        <v>185.10000000000002</v>
      </c>
      <c r="F387" s="302">
        <v>183.3</v>
      </c>
      <c r="G387" s="302">
        <v>181.25000000000003</v>
      </c>
      <c r="H387" s="302">
        <v>188.95000000000002</v>
      </c>
      <c r="I387" s="302">
        <v>191.00000000000003</v>
      </c>
      <c r="J387" s="302">
        <v>192.8</v>
      </c>
      <c r="K387" s="301">
        <v>189.2</v>
      </c>
      <c r="L387" s="301">
        <v>185.35</v>
      </c>
      <c r="M387" s="301">
        <v>2.2998400000000001</v>
      </c>
      <c r="N387" s="1"/>
      <c r="O387" s="1"/>
    </row>
    <row r="388" spans="1:15" ht="12.75" customHeight="1">
      <c r="A388" s="30">
        <v>378</v>
      </c>
      <c r="B388" s="311" t="s">
        <v>182</v>
      </c>
      <c r="C388" s="301">
        <v>602.25</v>
      </c>
      <c r="D388" s="302">
        <v>603.48333333333323</v>
      </c>
      <c r="E388" s="302">
        <v>596.16666666666652</v>
      </c>
      <c r="F388" s="302">
        <v>590.08333333333326</v>
      </c>
      <c r="G388" s="302">
        <v>582.76666666666654</v>
      </c>
      <c r="H388" s="302">
        <v>609.56666666666649</v>
      </c>
      <c r="I388" s="302">
        <v>616.88333333333333</v>
      </c>
      <c r="J388" s="302">
        <v>622.96666666666647</v>
      </c>
      <c r="K388" s="301">
        <v>610.79999999999995</v>
      </c>
      <c r="L388" s="301">
        <v>597.4</v>
      </c>
      <c r="M388" s="301">
        <v>3.7641800000000001</v>
      </c>
      <c r="N388" s="1"/>
      <c r="O388" s="1"/>
    </row>
    <row r="389" spans="1:15" ht="12.75" customHeight="1">
      <c r="A389" s="30">
        <v>379</v>
      </c>
      <c r="B389" s="311" t="s">
        <v>486</v>
      </c>
      <c r="C389" s="301">
        <v>2498.35</v>
      </c>
      <c r="D389" s="302">
        <v>2462.5333333333333</v>
      </c>
      <c r="E389" s="302">
        <v>2305.0666666666666</v>
      </c>
      <c r="F389" s="302">
        <v>2111.7833333333333</v>
      </c>
      <c r="G389" s="302">
        <v>1954.3166666666666</v>
      </c>
      <c r="H389" s="302">
        <v>2655.8166666666666</v>
      </c>
      <c r="I389" s="302">
        <v>2813.2833333333328</v>
      </c>
      <c r="J389" s="302">
        <v>3006.5666666666666</v>
      </c>
      <c r="K389" s="301">
        <v>2620</v>
      </c>
      <c r="L389" s="301">
        <v>2269.25</v>
      </c>
      <c r="M389" s="301">
        <v>0.53556999999999999</v>
      </c>
      <c r="N389" s="1"/>
      <c r="O389" s="1"/>
    </row>
    <row r="390" spans="1:15" ht="12.75" customHeight="1">
      <c r="A390" s="30">
        <v>380</v>
      </c>
      <c r="B390" s="311" t="s">
        <v>857</v>
      </c>
      <c r="C390" s="301">
        <v>103.25</v>
      </c>
      <c r="D390" s="302">
        <v>103.3</v>
      </c>
      <c r="E390" s="302">
        <v>101.6</v>
      </c>
      <c r="F390" s="302">
        <v>99.95</v>
      </c>
      <c r="G390" s="302">
        <v>98.25</v>
      </c>
      <c r="H390" s="302">
        <v>104.94999999999999</v>
      </c>
      <c r="I390" s="302">
        <v>106.65</v>
      </c>
      <c r="J390" s="302">
        <v>108.29999999999998</v>
      </c>
      <c r="K390" s="301">
        <v>105</v>
      </c>
      <c r="L390" s="301">
        <v>101.65</v>
      </c>
      <c r="M390" s="301">
        <v>11.546900000000001</v>
      </c>
      <c r="N390" s="1"/>
      <c r="O390" s="1"/>
    </row>
    <row r="391" spans="1:15" ht="12.75" customHeight="1">
      <c r="A391" s="30">
        <v>381</v>
      </c>
      <c r="B391" s="311" t="s">
        <v>183</v>
      </c>
      <c r="C391" s="301">
        <v>83.25</v>
      </c>
      <c r="D391" s="302">
        <v>81.516666666666666</v>
      </c>
      <c r="E391" s="302">
        <v>78.333333333333329</v>
      </c>
      <c r="F391" s="302">
        <v>73.416666666666657</v>
      </c>
      <c r="G391" s="302">
        <v>70.23333333333332</v>
      </c>
      <c r="H391" s="302">
        <v>86.433333333333337</v>
      </c>
      <c r="I391" s="302">
        <v>89.616666666666674</v>
      </c>
      <c r="J391" s="302">
        <v>94.533333333333346</v>
      </c>
      <c r="K391" s="301">
        <v>84.7</v>
      </c>
      <c r="L391" s="301">
        <v>76.599999999999994</v>
      </c>
      <c r="M391" s="301">
        <v>328.57632000000001</v>
      </c>
      <c r="N391" s="1"/>
      <c r="O391" s="1"/>
    </row>
    <row r="392" spans="1:15" ht="12.75" customHeight="1">
      <c r="A392" s="30">
        <v>382</v>
      </c>
      <c r="B392" s="311" t="s">
        <v>485</v>
      </c>
      <c r="C392" s="301">
        <v>76.75</v>
      </c>
      <c r="D392" s="302">
        <v>76.066666666666677</v>
      </c>
      <c r="E392" s="302">
        <v>74.333333333333357</v>
      </c>
      <c r="F392" s="302">
        <v>71.916666666666686</v>
      </c>
      <c r="G392" s="302">
        <v>70.183333333333366</v>
      </c>
      <c r="H392" s="302">
        <v>78.483333333333348</v>
      </c>
      <c r="I392" s="302">
        <v>80.216666666666669</v>
      </c>
      <c r="J392" s="302">
        <v>82.63333333333334</v>
      </c>
      <c r="K392" s="301">
        <v>77.8</v>
      </c>
      <c r="L392" s="301">
        <v>73.650000000000006</v>
      </c>
      <c r="M392" s="301">
        <v>52.424779999999998</v>
      </c>
      <c r="N392" s="1"/>
      <c r="O392" s="1"/>
    </row>
    <row r="393" spans="1:15" ht="12.75" customHeight="1">
      <c r="A393" s="30">
        <v>383</v>
      </c>
      <c r="B393" s="311" t="s">
        <v>184</v>
      </c>
      <c r="C393" s="301">
        <v>115.85</v>
      </c>
      <c r="D393" s="302">
        <v>114.66666666666667</v>
      </c>
      <c r="E393" s="302">
        <v>113.03333333333335</v>
      </c>
      <c r="F393" s="302">
        <v>110.21666666666667</v>
      </c>
      <c r="G393" s="302">
        <v>108.58333333333334</v>
      </c>
      <c r="H393" s="302">
        <v>117.48333333333335</v>
      </c>
      <c r="I393" s="302">
        <v>119.11666666666667</v>
      </c>
      <c r="J393" s="302">
        <v>121.93333333333335</v>
      </c>
      <c r="K393" s="301">
        <v>116.3</v>
      </c>
      <c r="L393" s="301">
        <v>111.85</v>
      </c>
      <c r="M393" s="301">
        <v>37.506770000000003</v>
      </c>
      <c r="N393" s="1"/>
      <c r="O393" s="1"/>
    </row>
    <row r="394" spans="1:15" ht="12.75" customHeight="1">
      <c r="A394" s="30">
        <v>384</v>
      </c>
      <c r="B394" s="311" t="s">
        <v>487</v>
      </c>
      <c r="C394" s="301">
        <v>119.3</v>
      </c>
      <c r="D394" s="302">
        <v>118.31666666666666</v>
      </c>
      <c r="E394" s="302">
        <v>114.83333333333333</v>
      </c>
      <c r="F394" s="302">
        <v>110.36666666666666</v>
      </c>
      <c r="G394" s="302">
        <v>106.88333333333333</v>
      </c>
      <c r="H394" s="302">
        <v>122.78333333333333</v>
      </c>
      <c r="I394" s="302">
        <v>126.26666666666668</v>
      </c>
      <c r="J394" s="302">
        <v>130.73333333333335</v>
      </c>
      <c r="K394" s="301">
        <v>121.8</v>
      </c>
      <c r="L394" s="301">
        <v>113.85</v>
      </c>
      <c r="M394" s="301">
        <v>25.730450000000001</v>
      </c>
      <c r="N394" s="1"/>
      <c r="O394" s="1"/>
    </row>
    <row r="395" spans="1:15" ht="12.75" customHeight="1">
      <c r="A395" s="30">
        <v>385</v>
      </c>
      <c r="B395" s="311" t="s">
        <v>488</v>
      </c>
      <c r="C395" s="301">
        <v>967.55</v>
      </c>
      <c r="D395" s="302">
        <v>964.85</v>
      </c>
      <c r="E395" s="302">
        <v>945.7</v>
      </c>
      <c r="F395" s="302">
        <v>923.85</v>
      </c>
      <c r="G395" s="302">
        <v>904.7</v>
      </c>
      <c r="H395" s="302">
        <v>986.7</v>
      </c>
      <c r="I395" s="302">
        <v>1005.8499999999999</v>
      </c>
      <c r="J395" s="302">
        <v>1027.7</v>
      </c>
      <c r="K395" s="301">
        <v>984</v>
      </c>
      <c r="L395" s="301">
        <v>943</v>
      </c>
      <c r="M395" s="301">
        <v>0.80237000000000003</v>
      </c>
      <c r="N395" s="1"/>
      <c r="O395" s="1"/>
    </row>
    <row r="396" spans="1:15" ht="12.75" customHeight="1">
      <c r="A396" s="30">
        <v>386</v>
      </c>
      <c r="B396" s="311" t="s">
        <v>185</v>
      </c>
      <c r="C396" s="301">
        <v>2584.1</v>
      </c>
      <c r="D396" s="302">
        <v>2568.6</v>
      </c>
      <c r="E396" s="302">
        <v>2543.7999999999997</v>
      </c>
      <c r="F396" s="302">
        <v>2503.5</v>
      </c>
      <c r="G396" s="302">
        <v>2478.6999999999998</v>
      </c>
      <c r="H396" s="302">
        <v>2608.8999999999996</v>
      </c>
      <c r="I396" s="302">
        <v>2633.7</v>
      </c>
      <c r="J396" s="302">
        <v>2673.9999999999995</v>
      </c>
      <c r="K396" s="301">
        <v>2593.4</v>
      </c>
      <c r="L396" s="301">
        <v>2528.3000000000002</v>
      </c>
      <c r="M396" s="301">
        <v>54.088009999999997</v>
      </c>
      <c r="N396" s="1"/>
      <c r="O396" s="1"/>
    </row>
    <row r="397" spans="1:15" ht="12.75" customHeight="1">
      <c r="A397" s="30">
        <v>387</v>
      </c>
      <c r="B397" s="311" t="s">
        <v>843</v>
      </c>
      <c r="C397" s="301">
        <v>486.35</v>
      </c>
      <c r="D397" s="302">
        <v>481.75</v>
      </c>
      <c r="E397" s="302">
        <v>473.5</v>
      </c>
      <c r="F397" s="302">
        <v>460.65</v>
      </c>
      <c r="G397" s="302">
        <v>452.4</v>
      </c>
      <c r="H397" s="302">
        <v>494.6</v>
      </c>
      <c r="I397" s="302">
        <v>502.85</v>
      </c>
      <c r="J397" s="302">
        <v>515.70000000000005</v>
      </c>
      <c r="K397" s="301">
        <v>490</v>
      </c>
      <c r="L397" s="301">
        <v>468.9</v>
      </c>
      <c r="M397" s="301">
        <v>1.88483</v>
      </c>
      <c r="N397" s="1"/>
      <c r="O397" s="1"/>
    </row>
    <row r="398" spans="1:15" ht="12.75" customHeight="1">
      <c r="A398" s="30">
        <v>388</v>
      </c>
      <c r="B398" s="311" t="s">
        <v>479</v>
      </c>
      <c r="C398" s="301">
        <v>231.95</v>
      </c>
      <c r="D398" s="302">
        <v>230.88333333333333</v>
      </c>
      <c r="E398" s="302">
        <v>229.01666666666665</v>
      </c>
      <c r="F398" s="302">
        <v>226.08333333333331</v>
      </c>
      <c r="G398" s="302">
        <v>224.21666666666664</v>
      </c>
      <c r="H398" s="302">
        <v>233.81666666666666</v>
      </c>
      <c r="I398" s="302">
        <v>235.68333333333334</v>
      </c>
      <c r="J398" s="302">
        <v>238.61666666666667</v>
      </c>
      <c r="K398" s="301">
        <v>232.75</v>
      </c>
      <c r="L398" s="301">
        <v>227.95</v>
      </c>
      <c r="M398" s="301">
        <v>0.35802</v>
      </c>
      <c r="N398" s="1"/>
      <c r="O398" s="1"/>
    </row>
    <row r="399" spans="1:15" ht="12.75" customHeight="1">
      <c r="A399" s="30">
        <v>389</v>
      </c>
      <c r="B399" s="311" t="s">
        <v>489</v>
      </c>
      <c r="C399" s="301">
        <v>859.7</v>
      </c>
      <c r="D399" s="302">
        <v>845.1</v>
      </c>
      <c r="E399" s="302">
        <v>816.90000000000009</v>
      </c>
      <c r="F399" s="302">
        <v>774.1</v>
      </c>
      <c r="G399" s="302">
        <v>745.90000000000009</v>
      </c>
      <c r="H399" s="302">
        <v>887.90000000000009</v>
      </c>
      <c r="I399" s="302">
        <v>916.10000000000014</v>
      </c>
      <c r="J399" s="302">
        <v>958.90000000000009</v>
      </c>
      <c r="K399" s="301">
        <v>873.3</v>
      </c>
      <c r="L399" s="301">
        <v>802.3</v>
      </c>
      <c r="M399" s="301">
        <v>0.94035000000000002</v>
      </c>
      <c r="N399" s="1"/>
      <c r="O399" s="1"/>
    </row>
    <row r="400" spans="1:15" ht="12.75" customHeight="1">
      <c r="A400" s="30">
        <v>390</v>
      </c>
      <c r="B400" s="311" t="s">
        <v>490</v>
      </c>
      <c r="C400" s="301">
        <v>1139</v>
      </c>
      <c r="D400" s="302">
        <v>1148.3</v>
      </c>
      <c r="E400" s="302">
        <v>1124.75</v>
      </c>
      <c r="F400" s="302">
        <v>1110.5</v>
      </c>
      <c r="G400" s="302">
        <v>1086.95</v>
      </c>
      <c r="H400" s="302">
        <v>1162.55</v>
      </c>
      <c r="I400" s="302">
        <v>1186.0999999999997</v>
      </c>
      <c r="J400" s="302">
        <v>1200.3499999999999</v>
      </c>
      <c r="K400" s="301">
        <v>1171.8499999999999</v>
      </c>
      <c r="L400" s="301">
        <v>1134.05</v>
      </c>
      <c r="M400" s="301">
        <v>1.5399499999999999</v>
      </c>
      <c r="N400" s="1"/>
      <c r="O400" s="1"/>
    </row>
    <row r="401" spans="1:15" ht="12.75" customHeight="1">
      <c r="A401" s="30">
        <v>391</v>
      </c>
      <c r="B401" s="311" t="s">
        <v>481</v>
      </c>
      <c r="C401" s="301">
        <v>30.05</v>
      </c>
      <c r="D401" s="302">
        <v>29.766666666666666</v>
      </c>
      <c r="E401" s="302">
        <v>29.333333333333332</v>
      </c>
      <c r="F401" s="302">
        <v>28.616666666666667</v>
      </c>
      <c r="G401" s="302">
        <v>28.183333333333334</v>
      </c>
      <c r="H401" s="302">
        <v>30.483333333333331</v>
      </c>
      <c r="I401" s="302">
        <v>30.916666666666668</v>
      </c>
      <c r="J401" s="302">
        <v>31.633333333333329</v>
      </c>
      <c r="K401" s="301">
        <v>30.2</v>
      </c>
      <c r="L401" s="301">
        <v>29.05</v>
      </c>
      <c r="M401" s="301">
        <v>9.3346900000000002</v>
      </c>
      <c r="N401" s="1"/>
      <c r="O401" s="1"/>
    </row>
    <row r="402" spans="1:15" ht="12.75" customHeight="1">
      <c r="A402" s="30">
        <v>392</v>
      </c>
      <c r="B402" s="311" t="s">
        <v>186</v>
      </c>
      <c r="C402" s="301">
        <v>68.8</v>
      </c>
      <c r="D402" s="302">
        <v>67.599999999999994</v>
      </c>
      <c r="E402" s="302">
        <v>65.799999999999983</v>
      </c>
      <c r="F402" s="302">
        <v>62.799999999999983</v>
      </c>
      <c r="G402" s="302">
        <v>60.999999999999972</v>
      </c>
      <c r="H402" s="302">
        <v>70.599999999999994</v>
      </c>
      <c r="I402" s="302">
        <v>72.400000000000006</v>
      </c>
      <c r="J402" s="302">
        <v>75.400000000000006</v>
      </c>
      <c r="K402" s="301">
        <v>69.400000000000006</v>
      </c>
      <c r="L402" s="301">
        <v>64.599999999999994</v>
      </c>
      <c r="M402" s="301">
        <v>514.88728000000003</v>
      </c>
      <c r="N402" s="1"/>
      <c r="O402" s="1"/>
    </row>
    <row r="403" spans="1:15" ht="12.75" customHeight="1">
      <c r="A403" s="30">
        <v>393</v>
      </c>
      <c r="B403" s="311" t="s">
        <v>274</v>
      </c>
      <c r="C403" s="301">
        <v>6486.95</v>
      </c>
      <c r="D403" s="302">
        <v>6484.1166666666659</v>
      </c>
      <c r="E403" s="302">
        <v>6378.4833333333318</v>
      </c>
      <c r="F403" s="302">
        <v>6270.0166666666655</v>
      </c>
      <c r="G403" s="302">
        <v>6164.3833333333314</v>
      </c>
      <c r="H403" s="302">
        <v>6592.5833333333321</v>
      </c>
      <c r="I403" s="302">
        <v>6698.2166666666653</v>
      </c>
      <c r="J403" s="302">
        <v>6806.6833333333325</v>
      </c>
      <c r="K403" s="301">
        <v>6589.75</v>
      </c>
      <c r="L403" s="301">
        <v>6375.65</v>
      </c>
      <c r="M403" s="301">
        <v>8.3640000000000006E-2</v>
      </c>
      <c r="N403" s="1"/>
      <c r="O403" s="1"/>
    </row>
    <row r="404" spans="1:15" ht="12.75" customHeight="1">
      <c r="A404" s="30">
        <v>394</v>
      </c>
      <c r="B404" s="311" t="s">
        <v>273</v>
      </c>
      <c r="C404" s="301">
        <v>720.9</v>
      </c>
      <c r="D404" s="302">
        <v>709.18333333333339</v>
      </c>
      <c r="E404" s="302">
        <v>690.21666666666681</v>
      </c>
      <c r="F404" s="302">
        <v>659.53333333333342</v>
      </c>
      <c r="G404" s="302">
        <v>640.56666666666683</v>
      </c>
      <c r="H404" s="302">
        <v>739.86666666666679</v>
      </c>
      <c r="I404" s="302">
        <v>758.83333333333348</v>
      </c>
      <c r="J404" s="302">
        <v>789.51666666666677</v>
      </c>
      <c r="K404" s="301">
        <v>728.15</v>
      </c>
      <c r="L404" s="301">
        <v>678.5</v>
      </c>
      <c r="M404" s="301">
        <v>24.094439999999999</v>
      </c>
      <c r="N404" s="1"/>
      <c r="O404" s="1"/>
    </row>
    <row r="405" spans="1:15" ht="12.75" customHeight="1">
      <c r="A405" s="30">
        <v>395</v>
      </c>
      <c r="B405" s="311" t="s">
        <v>187</v>
      </c>
      <c r="C405" s="301">
        <v>1096.3499999999999</v>
      </c>
      <c r="D405" s="302">
        <v>1090.7333333333333</v>
      </c>
      <c r="E405" s="302">
        <v>1082.9666666666667</v>
      </c>
      <c r="F405" s="302">
        <v>1069.5833333333333</v>
      </c>
      <c r="G405" s="302">
        <v>1061.8166666666666</v>
      </c>
      <c r="H405" s="302">
        <v>1104.1166666666668</v>
      </c>
      <c r="I405" s="302">
        <v>1111.8833333333337</v>
      </c>
      <c r="J405" s="302">
        <v>1125.2666666666669</v>
      </c>
      <c r="K405" s="301">
        <v>1098.5</v>
      </c>
      <c r="L405" s="301">
        <v>1077.3499999999999</v>
      </c>
      <c r="M405" s="301">
        <v>6.59138</v>
      </c>
      <c r="N405" s="1"/>
      <c r="O405" s="1"/>
    </row>
    <row r="406" spans="1:15" ht="12.75" customHeight="1">
      <c r="A406" s="30">
        <v>396</v>
      </c>
      <c r="B406" s="311" t="s">
        <v>188</v>
      </c>
      <c r="C406" s="301">
        <v>450.75</v>
      </c>
      <c r="D406" s="302">
        <v>447.76666666666671</v>
      </c>
      <c r="E406" s="302">
        <v>440.58333333333343</v>
      </c>
      <c r="F406" s="302">
        <v>430.41666666666674</v>
      </c>
      <c r="G406" s="302">
        <v>423.23333333333346</v>
      </c>
      <c r="H406" s="302">
        <v>457.93333333333339</v>
      </c>
      <c r="I406" s="302">
        <v>465.11666666666667</v>
      </c>
      <c r="J406" s="302">
        <v>475.28333333333336</v>
      </c>
      <c r="K406" s="301">
        <v>454.95</v>
      </c>
      <c r="L406" s="301">
        <v>437.6</v>
      </c>
      <c r="M406" s="301">
        <v>138.01891000000001</v>
      </c>
      <c r="N406" s="1"/>
      <c r="O406" s="1"/>
    </row>
    <row r="407" spans="1:15" ht="12.75" customHeight="1">
      <c r="A407" s="30">
        <v>397</v>
      </c>
      <c r="B407" s="311" t="s">
        <v>494</v>
      </c>
      <c r="C407" s="301">
        <v>2162.4499999999998</v>
      </c>
      <c r="D407" s="302">
        <v>2171.5666666666666</v>
      </c>
      <c r="E407" s="302">
        <v>2143.1333333333332</v>
      </c>
      <c r="F407" s="302">
        <v>2123.8166666666666</v>
      </c>
      <c r="G407" s="302">
        <v>2095.3833333333332</v>
      </c>
      <c r="H407" s="302">
        <v>2190.8833333333332</v>
      </c>
      <c r="I407" s="302">
        <v>2219.3166666666666</v>
      </c>
      <c r="J407" s="302">
        <v>2238.6333333333332</v>
      </c>
      <c r="K407" s="301">
        <v>2200</v>
      </c>
      <c r="L407" s="301">
        <v>2152.25</v>
      </c>
      <c r="M407" s="301">
        <v>0.44829000000000002</v>
      </c>
      <c r="N407" s="1"/>
      <c r="O407" s="1"/>
    </row>
    <row r="408" spans="1:15" ht="12.75" customHeight="1">
      <c r="A408" s="30">
        <v>398</v>
      </c>
      <c r="B408" s="311" t="s">
        <v>495</v>
      </c>
      <c r="C408" s="301">
        <v>96.05</v>
      </c>
      <c r="D408" s="302">
        <v>96.216666666666654</v>
      </c>
      <c r="E408" s="302">
        <v>94.183333333333309</v>
      </c>
      <c r="F408" s="302">
        <v>92.316666666666649</v>
      </c>
      <c r="G408" s="302">
        <v>90.283333333333303</v>
      </c>
      <c r="H408" s="302">
        <v>98.083333333333314</v>
      </c>
      <c r="I408" s="302">
        <v>100.11666666666665</v>
      </c>
      <c r="J408" s="302">
        <v>101.98333333333332</v>
      </c>
      <c r="K408" s="301">
        <v>98.25</v>
      </c>
      <c r="L408" s="301">
        <v>94.35</v>
      </c>
      <c r="M408" s="301">
        <v>14.14045</v>
      </c>
      <c r="N408" s="1"/>
      <c r="O408" s="1"/>
    </row>
    <row r="409" spans="1:15" ht="12.75" customHeight="1">
      <c r="A409" s="30">
        <v>399</v>
      </c>
      <c r="B409" s="311" t="s">
        <v>500</v>
      </c>
      <c r="C409" s="301">
        <v>94.65</v>
      </c>
      <c r="D409" s="302">
        <v>93.683333333333337</v>
      </c>
      <c r="E409" s="302">
        <v>91.616666666666674</v>
      </c>
      <c r="F409" s="302">
        <v>88.583333333333343</v>
      </c>
      <c r="G409" s="302">
        <v>86.51666666666668</v>
      </c>
      <c r="H409" s="302">
        <v>96.716666666666669</v>
      </c>
      <c r="I409" s="302">
        <v>98.783333333333331</v>
      </c>
      <c r="J409" s="302">
        <v>101.81666666666666</v>
      </c>
      <c r="K409" s="301">
        <v>95.75</v>
      </c>
      <c r="L409" s="301">
        <v>90.65</v>
      </c>
      <c r="M409" s="301">
        <v>18.83718</v>
      </c>
      <c r="N409" s="1"/>
      <c r="O409" s="1"/>
    </row>
    <row r="410" spans="1:15" ht="12.75" customHeight="1">
      <c r="A410" s="30">
        <v>400</v>
      </c>
      <c r="B410" s="311" t="s">
        <v>496</v>
      </c>
      <c r="C410" s="301">
        <v>90.15</v>
      </c>
      <c r="D410" s="302">
        <v>89</v>
      </c>
      <c r="E410" s="302">
        <v>86.05</v>
      </c>
      <c r="F410" s="302">
        <v>81.95</v>
      </c>
      <c r="G410" s="302">
        <v>79</v>
      </c>
      <c r="H410" s="302">
        <v>93.1</v>
      </c>
      <c r="I410" s="302">
        <v>96.049999999999983</v>
      </c>
      <c r="J410" s="302">
        <v>100.14999999999999</v>
      </c>
      <c r="K410" s="301">
        <v>91.95</v>
      </c>
      <c r="L410" s="301">
        <v>84.9</v>
      </c>
      <c r="M410" s="301">
        <v>26.19585</v>
      </c>
      <c r="N410" s="1"/>
      <c r="O410" s="1"/>
    </row>
    <row r="411" spans="1:15" ht="12.75" customHeight="1">
      <c r="A411" s="30">
        <v>401</v>
      </c>
      <c r="B411" s="311" t="s">
        <v>498</v>
      </c>
      <c r="C411" s="301">
        <v>2563.5500000000002</v>
      </c>
      <c r="D411" s="302">
        <v>2570.0166666666669</v>
      </c>
      <c r="E411" s="302">
        <v>2543.5333333333338</v>
      </c>
      <c r="F411" s="302">
        <v>2523.5166666666669</v>
      </c>
      <c r="G411" s="302">
        <v>2497.0333333333338</v>
      </c>
      <c r="H411" s="302">
        <v>2590.0333333333338</v>
      </c>
      <c r="I411" s="302">
        <v>2616.5166666666664</v>
      </c>
      <c r="J411" s="302">
        <v>2636.5333333333338</v>
      </c>
      <c r="K411" s="301">
        <v>2596.5</v>
      </c>
      <c r="L411" s="301">
        <v>2550</v>
      </c>
      <c r="M411" s="301">
        <v>0.13281000000000001</v>
      </c>
      <c r="N411" s="1"/>
      <c r="O411" s="1"/>
    </row>
    <row r="412" spans="1:15" ht="12.75" customHeight="1">
      <c r="A412" s="30">
        <v>402</v>
      </c>
      <c r="B412" s="311" t="s">
        <v>497</v>
      </c>
      <c r="C412" s="301">
        <v>615.4</v>
      </c>
      <c r="D412" s="302">
        <v>611.19999999999993</v>
      </c>
      <c r="E412" s="302">
        <v>595.44999999999982</v>
      </c>
      <c r="F412" s="302">
        <v>575.49999999999989</v>
      </c>
      <c r="G412" s="302">
        <v>559.74999999999977</v>
      </c>
      <c r="H412" s="302">
        <v>631.14999999999986</v>
      </c>
      <c r="I412" s="302">
        <v>646.90000000000009</v>
      </c>
      <c r="J412" s="302">
        <v>666.84999999999991</v>
      </c>
      <c r="K412" s="301">
        <v>626.95000000000005</v>
      </c>
      <c r="L412" s="301">
        <v>591.25</v>
      </c>
      <c r="M412" s="301">
        <v>2.8181400000000001</v>
      </c>
      <c r="N412" s="1"/>
      <c r="O412" s="1"/>
    </row>
    <row r="413" spans="1:15" ht="12.75" customHeight="1">
      <c r="A413" s="30">
        <v>403</v>
      </c>
      <c r="B413" s="311" t="s">
        <v>499</v>
      </c>
      <c r="C413" s="301">
        <v>421.15</v>
      </c>
      <c r="D413" s="302">
        <v>418.95</v>
      </c>
      <c r="E413" s="302">
        <v>409.25</v>
      </c>
      <c r="F413" s="302">
        <v>397.35</v>
      </c>
      <c r="G413" s="302">
        <v>387.65000000000003</v>
      </c>
      <c r="H413" s="302">
        <v>430.84999999999997</v>
      </c>
      <c r="I413" s="302">
        <v>440.5499999999999</v>
      </c>
      <c r="J413" s="302">
        <v>452.44999999999993</v>
      </c>
      <c r="K413" s="301">
        <v>428.65</v>
      </c>
      <c r="L413" s="301">
        <v>407.05</v>
      </c>
      <c r="M413" s="301">
        <v>0.65224000000000004</v>
      </c>
      <c r="N413" s="1"/>
      <c r="O413" s="1"/>
    </row>
    <row r="414" spans="1:15" ht="12.75" customHeight="1">
      <c r="A414" s="30">
        <v>404</v>
      </c>
      <c r="B414" s="311" t="s">
        <v>189</v>
      </c>
      <c r="C414" s="301">
        <v>18551.349999999999</v>
      </c>
      <c r="D414" s="302">
        <v>18548.45</v>
      </c>
      <c r="E414" s="302">
        <v>18416.900000000001</v>
      </c>
      <c r="F414" s="302">
        <v>18282.45</v>
      </c>
      <c r="G414" s="302">
        <v>18150.900000000001</v>
      </c>
      <c r="H414" s="302">
        <v>18682.900000000001</v>
      </c>
      <c r="I414" s="302">
        <v>18814.449999999997</v>
      </c>
      <c r="J414" s="302">
        <v>18948.900000000001</v>
      </c>
      <c r="K414" s="301">
        <v>18680</v>
      </c>
      <c r="L414" s="301">
        <v>18414</v>
      </c>
      <c r="M414" s="301">
        <v>0.26893</v>
      </c>
      <c r="N414" s="1"/>
      <c r="O414" s="1"/>
    </row>
    <row r="415" spans="1:15" ht="12.75" customHeight="1">
      <c r="A415" s="30">
        <v>405</v>
      </c>
      <c r="B415" s="311" t="s">
        <v>501</v>
      </c>
      <c r="C415" s="301">
        <v>1616.45</v>
      </c>
      <c r="D415" s="302">
        <v>1610.9333333333334</v>
      </c>
      <c r="E415" s="302">
        <v>1577.5166666666669</v>
      </c>
      <c r="F415" s="302">
        <v>1538.5833333333335</v>
      </c>
      <c r="G415" s="302">
        <v>1505.166666666667</v>
      </c>
      <c r="H415" s="302">
        <v>1649.8666666666668</v>
      </c>
      <c r="I415" s="302">
        <v>1683.2833333333333</v>
      </c>
      <c r="J415" s="302">
        <v>1722.2166666666667</v>
      </c>
      <c r="K415" s="301">
        <v>1644.35</v>
      </c>
      <c r="L415" s="301">
        <v>1572</v>
      </c>
      <c r="M415" s="301">
        <v>4.7665699999999998</v>
      </c>
      <c r="N415" s="1"/>
      <c r="O415" s="1"/>
    </row>
    <row r="416" spans="1:15" ht="12.75" customHeight="1">
      <c r="A416" s="30">
        <v>406</v>
      </c>
      <c r="B416" s="311" t="s">
        <v>190</v>
      </c>
      <c r="C416" s="301">
        <v>2346.6</v>
      </c>
      <c r="D416" s="302">
        <v>2329.9666666666667</v>
      </c>
      <c r="E416" s="302">
        <v>2305.6333333333332</v>
      </c>
      <c r="F416" s="302">
        <v>2264.6666666666665</v>
      </c>
      <c r="G416" s="302">
        <v>2240.333333333333</v>
      </c>
      <c r="H416" s="302">
        <v>2370.9333333333334</v>
      </c>
      <c r="I416" s="302">
        <v>2395.2666666666664</v>
      </c>
      <c r="J416" s="302">
        <v>2436.2333333333336</v>
      </c>
      <c r="K416" s="301">
        <v>2354.3000000000002</v>
      </c>
      <c r="L416" s="301">
        <v>2289</v>
      </c>
      <c r="M416" s="301">
        <v>1.4597500000000001</v>
      </c>
      <c r="N416" s="1"/>
      <c r="O416" s="1"/>
    </row>
    <row r="417" spans="1:15" ht="12.75" customHeight="1">
      <c r="A417" s="30">
        <v>407</v>
      </c>
      <c r="B417" s="311" t="s">
        <v>491</v>
      </c>
      <c r="C417" s="301">
        <v>460.65</v>
      </c>
      <c r="D417" s="302">
        <v>457.0333333333333</v>
      </c>
      <c r="E417" s="302">
        <v>452.86666666666662</v>
      </c>
      <c r="F417" s="302">
        <v>445.08333333333331</v>
      </c>
      <c r="G417" s="302">
        <v>440.91666666666663</v>
      </c>
      <c r="H417" s="302">
        <v>464.81666666666661</v>
      </c>
      <c r="I417" s="302">
        <v>468.98333333333335</v>
      </c>
      <c r="J417" s="302">
        <v>476.76666666666659</v>
      </c>
      <c r="K417" s="301">
        <v>461.2</v>
      </c>
      <c r="L417" s="301">
        <v>449.25</v>
      </c>
      <c r="M417" s="301">
        <v>0.33739999999999998</v>
      </c>
      <c r="N417" s="1"/>
      <c r="O417" s="1"/>
    </row>
    <row r="418" spans="1:15" ht="12.75" customHeight="1">
      <c r="A418" s="30">
        <v>408</v>
      </c>
      <c r="B418" s="311" t="s">
        <v>492</v>
      </c>
      <c r="C418" s="301">
        <v>26.25</v>
      </c>
      <c r="D418" s="302">
        <v>26.166666666666668</v>
      </c>
      <c r="E418" s="302">
        <v>25.883333333333336</v>
      </c>
      <c r="F418" s="302">
        <v>25.516666666666669</v>
      </c>
      <c r="G418" s="302">
        <v>25.233333333333338</v>
      </c>
      <c r="H418" s="302">
        <v>26.533333333333335</v>
      </c>
      <c r="I418" s="302">
        <v>26.816666666666666</v>
      </c>
      <c r="J418" s="302">
        <v>27.183333333333334</v>
      </c>
      <c r="K418" s="301">
        <v>26.45</v>
      </c>
      <c r="L418" s="301">
        <v>25.8</v>
      </c>
      <c r="M418" s="301">
        <v>7.1900599999999999</v>
      </c>
      <c r="N418" s="1"/>
      <c r="O418" s="1"/>
    </row>
    <row r="419" spans="1:15" ht="12.75" customHeight="1">
      <c r="A419" s="30">
        <v>409</v>
      </c>
      <c r="B419" s="311" t="s">
        <v>493</v>
      </c>
      <c r="C419" s="301">
        <v>3255.65</v>
      </c>
      <c r="D419" s="302">
        <v>3234.3166666666671</v>
      </c>
      <c r="E419" s="302">
        <v>3156.3333333333339</v>
      </c>
      <c r="F419" s="302">
        <v>3057.0166666666669</v>
      </c>
      <c r="G419" s="302">
        <v>2979.0333333333338</v>
      </c>
      <c r="H419" s="302">
        <v>3333.6333333333341</v>
      </c>
      <c r="I419" s="302">
        <v>3411.6166666666668</v>
      </c>
      <c r="J419" s="302">
        <v>3510.9333333333343</v>
      </c>
      <c r="K419" s="301">
        <v>3312.3</v>
      </c>
      <c r="L419" s="301">
        <v>3135</v>
      </c>
      <c r="M419" s="301">
        <v>0.13633999999999999</v>
      </c>
      <c r="N419" s="1"/>
      <c r="O419" s="1"/>
    </row>
    <row r="420" spans="1:15" ht="12.75" customHeight="1">
      <c r="A420" s="30">
        <v>410</v>
      </c>
      <c r="B420" s="311" t="s">
        <v>502</v>
      </c>
      <c r="C420" s="301">
        <v>528.75</v>
      </c>
      <c r="D420" s="302">
        <v>521.06666666666672</v>
      </c>
      <c r="E420" s="302">
        <v>511.73333333333346</v>
      </c>
      <c r="F420" s="302">
        <v>494.71666666666675</v>
      </c>
      <c r="G420" s="302">
        <v>485.3833333333335</v>
      </c>
      <c r="H420" s="302">
        <v>538.08333333333348</v>
      </c>
      <c r="I420" s="302">
        <v>547.41666666666674</v>
      </c>
      <c r="J420" s="302">
        <v>564.43333333333339</v>
      </c>
      <c r="K420" s="301">
        <v>530.4</v>
      </c>
      <c r="L420" s="301">
        <v>504.05</v>
      </c>
      <c r="M420" s="301">
        <v>1.68607</v>
      </c>
      <c r="N420" s="1"/>
      <c r="O420" s="1"/>
    </row>
    <row r="421" spans="1:15" ht="12.75" customHeight="1">
      <c r="A421" s="30">
        <v>411</v>
      </c>
      <c r="B421" s="311" t="s">
        <v>504</v>
      </c>
      <c r="C421" s="301">
        <v>351.8</v>
      </c>
      <c r="D421" s="302">
        <v>348.84999999999997</v>
      </c>
      <c r="E421" s="302">
        <v>335.94999999999993</v>
      </c>
      <c r="F421" s="302">
        <v>320.09999999999997</v>
      </c>
      <c r="G421" s="302">
        <v>307.19999999999993</v>
      </c>
      <c r="H421" s="302">
        <v>364.69999999999993</v>
      </c>
      <c r="I421" s="302">
        <v>377.59999999999991</v>
      </c>
      <c r="J421" s="302">
        <v>393.44999999999993</v>
      </c>
      <c r="K421" s="301">
        <v>361.75</v>
      </c>
      <c r="L421" s="301">
        <v>333</v>
      </c>
      <c r="M421" s="301">
        <v>0.95260999999999996</v>
      </c>
      <c r="N421" s="1"/>
      <c r="O421" s="1"/>
    </row>
    <row r="422" spans="1:15" ht="12.75" customHeight="1">
      <c r="A422" s="30">
        <v>412</v>
      </c>
      <c r="B422" s="311" t="s">
        <v>503</v>
      </c>
      <c r="C422" s="301">
        <v>2792.6</v>
      </c>
      <c r="D422" s="302">
        <v>2772.9</v>
      </c>
      <c r="E422" s="302">
        <v>2720.8</v>
      </c>
      <c r="F422" s="302">
        <v>2649</v>
      </c>
      <c r="G422" s="302">
        <v>2596.9</v>
      </c>
      <c r="H422" s="302">
        <v>2844.7000000000003</v>
      </c>
      <c r="I422" s="302">
        <v>2896.7999999999997</v>
      </c>
      <c r="J422" s="302">
        <v>2968.6000000000004</v>
      </c>
      <c r="K422" s="301">
        <v>2825</v>
      </c>
      <c r="L422" s="301">
        <v>2701.1</v>
      </c>
      <c r="M422" s="301">
        <v>0.27328999999999998</v>
      </c>
      <c r="N422" s="1"/>
      <c r="O422" s="1"/>
    </row>
    <row r="423" spans="1:15" ht="12.75" customHeight="1">
      <c r="A423" s="30">
        <v>413</v>
      </c>
      <c r="B423" s="311" t="s">
        <v>858</v>
      </c>
      <c r="C423" s="301">
        <v>562.29999999999995</v>
      </c>
      <c r="D423" s="302">
        <v>560.94999999999993</v>
      </c>
      <c r="E423" s="302">
        <v>552.24999999999989</v>
      </c>
      <c r="F423" s="302">
        <v>542.19999999999993</v>
      </c>
      <c r="G423" s="302">
        <v>533.49999999999989</v>
      </c>
      <c r="H423" s="302">
        <v>570.99999999999989</v>
      </c>
      <c r="I423" s="302">
        <v>579.69999999999993</v>
      </c>
      <c r="J423" s="302">
        <v>589.74999999999989</v>
      </c>
      <c r="K423" s="301">
        <v>569.65</v>
      </c>
      <c r="L423" s="301">
        <v>550.9</v>
      </c>
      <c r="M423" s="301">
        <v>4.8800600000000003</v>
      </c>
      <c r="N423" s="1"/>
      <c r="O423" s="1"/>
    </row>
    <row r="424" spans="1:15" ht="12.75" customHeight="1">
      <c r="A424" s="30">
        <v>414</v>
      </c>
      <c r="B424" s="311" t="s">
        <v>505</v>
      </c>
      <c r="C424" s="301">
        <v>647.85</v>
      </c>
      <c r="D424" s="302">
        <v>645.18333333333328</v>
      </c>
      <c r="E424" s="302">
        <v>624.36666666666656</v>
      </c>
      <c r="F424" s="302">
        <v>600.88333333333333</v>
      </c>
      <c r="G424" s="302">
        <v>580.06666666666661</v>
      </c>
      <c r="H424" s="302">
        <v>668.66666666666652</v>
      </c>
      <c r="I424" s="302">
        <v>689.48333333333335</v>
      </c>
      <c r="J424" s="302">
        <v>712.96666666666647</v>
      </c>
      <c r="K424" s="301">
        <v>666</v>
      </c>
      <c r="L424" s="301">
        <v>621.70000000000005</v>
      </c>
      <c r="M424" s="301">
        <v>1.00383</v>
      </c>
      <c r="N424" s="1"/>
      <c r="O424" s="1"/>
    </row>
    <row r="425" spans="1:15" ht="12.75" customHeight="1">
      <c r="A425" s="30">
        <v>415</v>
      </c>
      <c r="B425" s="311" t="s">
        <v>506</v>
      </c>
      <c r="C425" s="301">
        <v>306.60000000000002</v>
      </c>
      <c r="D425" s="302">
        <v>309.2</v>
      </c>
      <c r="E425" s="302">
        <v>293.45</v>
      </c>
      <c r="F425" s="302">
        <v>280.3</v>
      </c>
      <c r="G425" s="302">
        <v>264.55</v>
      </c>
      <c r="H425" s="302">
        <v>322.34999999999997</v>
      </c>
      <c r="I425" s="302">
        <v>338.09999999999997</v>
      </c>
      <c r="J425" s="302">
        <v>351.24999999999994</v>
      </c>
      <c r="K425" s="301">
        <v>324.95</v>
      </c>
      <c r="L425" s="301">
        <v>296.05</v>
      </c>
      <c r="M425" s="301">
        <v>2.2459500000000001</v>
      </c>
      <c r="N425" s="1"/>
      <c r="O425" s="1"/>
    </row>
    <row r="426" spans="1:15" ht="12.75" customHeight="1">
      <c r="A426" s="30">
        <v>416</v>
      </c>
      <c r="B426" s="311" t="s">
        <v>514</v>
      </c>
      <c r="C426" s="301">
        <v>194.55</v>
      </c>
      <c r="D426" s="302">
        <v>190.5</v>
      </c>
      <c r="E426" s="302">
        <v>181</v>
      </c>
      <c r="F426" s="302">
        <v>167.45</v>
      </c>
      <c r="G426" s="302">
        <v>157.94999999999999</v>
      </c>
      <c r="H426" s="302">
        <v>204.05</v>
      </c>
      <c r="I426" s="302">
        <v>213.55</v>
      </c>
      <c r="J426" s="302">
        <v>227.10000000000002</v>
      </c>
      <c r="K426" s="301">
        <v>200</v>
      </c>
      <c r="L426" s="301">
        <v>176.95</v>
      </c>
      <c r="M426" s="301">
        <v>5.8256500000000004</v>
      </c>
      <c r="N426" s="1"/>
      <c r="O426" s="1"/>
    </row>
    <row r="427" spans="1:15" ht="12.75" customHeight="1">
      <c r="A427" s="30">
        <v>417</v>
      </c>
      <c r="B427" s="311" t="s">
        <v>507</v>
      </c>
      <c r="C427" s="301">
        <v>40.75</v>
      </c>
      <c r="D427" s="302">
        <v>40.85</v>
      </c>
      <c r="E427" s="302">
        <v>39.400000000000006</v>
      </c>
      <c r="F427" s="302">
        <v>38.050000000000004</v>
      </c>
      <c r="G427" s="302">
        <v>36.600000000000009</v>
      </c>
      <c r="H427" s="302">
        <v>42.2</v>
      </c>
      <c r="I427" s="302">
        <v>43.650000000000006</v>
      </c>
      <c r="J427" s="302">
        <v>45</v>
      </c>
      <c r="K427" s="301">
        <v>42.3</v>
      </c>
      <c r="L427" s="301">
        <v>39.5</v>
      </c>
      <c r="M427" s="301">
        <v>14.365959999999999</v>
      </c>
      <c r="N427" s="1"/>
      <c r="O427" s="1"/>
    </row>
    <row r="428" spans="1:15" ht="12.75" customHeight="1">
      <c r="A428" s="30">
        <v>418</v>
      </c>
      <c r="B428" s="311" t="s">
        <v>191</v>
      </c>
      <c r="C428" s="301">
        <v>2226.25</v>
      </c>
      <c r="D428" s="302">
        <v>2208.4166666666665</v>
      </c>
      <c r="E428" s="302">
        <v>2177.833333333333</v>
      </c>
      <c r="F428" s="302">
        <v>2129.4166666666665</v>
      </c>
      <c r="G428" s="302">
        <v>2098.833333333333</v>
      </c>
      <c r="H428" s="302">
        <v>2256.833333333333</v>
      </c>
      <c r="I428" s="302">
        <v>2287.4166666666661</v>
      </c>
      <c r="J428" s="302">
        <v>2335.833333333333</v>
      </c>
      <c r="K428" s="301">
        <v>2239</v>
      </c>
      <c r="L428" s="301">
        <v>2160</v>
      </c>
      <c r="M428" s="301">
        <v>3.89446</v>
      </c>
      <c r="N428" s="1"/>
      <c r="O428" s="1"/>
    </row>
    <row r="429" spans="1:15" ht="12.75" customHeight="1">
      <c r="A429" s="30">
        <v>419</v>
      </c>
      <c r="B429" s="311" t="s">
        <v>192</v>
      </c>
      <c r="C429" s="301">
        <v>1173.95</v>
      </c>
      <c r="D429" s="302">
        <v>1162.0166666666667</v>
      </c>
      <c r="E429" s="302">
        <v>1140.7333333333333</v>
      </c>
      <c r="F429" s="302">
        <v>1107.5166666666667</v>
      </c>
      <c r="G429" s="302">
        <v>1086.2333333333333</v>
      </c>
      <c r="H429" s="302">
        <v>1195.2333333333333</v>
      </c>
      <c r="I429" s="302">
        <v>1216.5166666666667</v>
      </c>
      <c r="J429" s="302">
        <v>1249.7333333333333</v>
      </c>
      <c r="K429" s="301">
        <v>1183.3</v>
      </c>
      <c r="L429" s="301">
        <v>1128.8</v>
      </c>
      <c r="M429" s="301">
        <v>8.5618599999999994</v>
      </c>
      <c r="N429" s="1"/>
      <c r="O429" s="1"/>
    </row>
    <row r="430" spans="1:15" ht="12.75" customHeight="1">
      <c r="A430" s="30">
        <v>420</v>
      </c>
      <c r="B430" s="311" t="s">
        <v>511</v>
      </c>
      <c r="C430" s="301">
        <v>304.64999999999998</v>
      </c>
      <c r="D430" s="302">
        <v>304.90000000000003</v>
      </c>
      <c r="E430" s="302">
        <v>298.55000000000007</v>
      </c>
      <c r="F430" s="302">
        <v>292.45000000000005</v>
      </c>
      <c r="G430" s="302">
        <v>286.10000000000008</v>
      </c>
      <c r="H430" s="302">
        <v>311.00000000000006</v>
      </c>
      <c r="I430" s="302">
        <v>317.35000000000008</v>
      </c>
      <c r="J430" s="302">
        <v>323.45000000000005</v>
      </c>
      <c r="K430" s="301">
        <v>311.25</v>
      </c>
      <c r="L430" s="301">
        <v>298.8</v>
      </c>
      <c r="M430" s="301">
        <v>5.5162899999999997</v>
      </c>
      <c r="N430" s="1"/>
      <c r="O430" s="1"/>
    </row>
    <row r="431" spans="1:15" ht="12.75" customHeight="1">
      <c r="A431" s="30">
        <v>421</v>
      </c>
      <c r="B431" s="311" t="s">
        <v>508</v>
      </c>
      <c r="C431" s="301">
        <v>85.1</v>
      </c>
      <c r="D431" s="302">
        <v>84.8</v>
      </c>
      <c r="E431" s="302">
        <v>84.1</v>
      </c>
      <c r="F431" s="302">
        <v>83.1</v>
      </c>
      <c r="G431" s="302">
        <v>82.399999999999991</v>
      </c>
      <c r="H431" s="302">
        <v>85.8</v>
      </c>
      <c r="I431" s="302">
        <v>86.500000000000014</v>
      </c>
      <c r="J431" s="302">
        <v>87.5</v>
      </c>
      <c r="K431" s="301">
        <v>85.5</v>
      </c>
      <c r="L431" s="301">
        <v>83.8</v>
      </c>
      <c r="M431" s="301">
        <v>0.49249999999999999</v>
      </c>
      <c r="N431" s="1"/>
      <c r="O431" s="1"/>
    </row>
    <row r="432" spans="1:15" ht="12.75" customHeight="1">
      <c r="A432" s="30">
        <v>422</v>
      </c>
      <c r="B432" s="311" t="s">
        <v>510</v>
      </c>
      <c r="C432" s="301">
        <v>147.65</v>
      </c>
      <c r="D432" s="302">
        <v>145.36666666666665</v>
      </c>
      <c r="E432" s="302">
        <v>140.23333333333329</v>
      </c>
      <c r="F432" s="302">
        <v>132.81666666666663</v>
      </c>
      <c r="G432" s="302">
        <v>127.68333333333328</v>
      </c>
      <c r="H432" s="302">
        <v>152.7833333333333</v>
      </c>
      <c r="I432" s="302">
        <v>157.91666666666669</v>
      </c>
      <c r="J432" s="302">
        <v>165.33333333333331</v>
      </c>
      <c r="K432" s="301">
        <v>150.5</v>
      </c>
      <c r="L432" s="301">
        <v>137.94999999999999</v>
      </c>
      <c r="M432" s="301">
        <v>8.4700600000000001</v>
      </c>
      <c r="N432" s="1"/>
      <c r="O432" s="1"/>
    </row>
    <row r="433" spans="1:15" ht="12.75" customHeight="1">
      <c r="A433" s="30">
        <v>423</v>
      </c>
      <c r="B433" s="311" t="s">
        <v>512</v>
      </c>
      <c r="C433" s="301">
        <v>425.75</v>
      </c>
      <c r="D433" s="302">
        <v>424.8</v>
      </c>
      <c r="E433" s="302">
        <v>419.1</v>
      </c>
      <c r="F433" s="302">
        <v>412.45</v>
      </c>
      <c r="G433" s="302">
        <v>406.75</v>
      </c>
      <c r="H433" s="302">
        <v>431.45000000000005</v>
      </c>
      <c r="I433" s="302">
        <v>437.15</v>
      </c>
      <c r="J433" s="302">
        <v>443.80000000000007</v>
      </c>
      <c r="K433" s="301">
        <v>430.5</v>
      </c>
      <c r="L433" s="301">
        <v>418.15</v>
      </c>
      <c r="M433" s="301">
        <v>0.62158000000000002</v>
      </c>
      <c r="N433" s="1"/>
      <c r="O433" s="1"/>
    </row>
    <row r="434" spans="1:15" ht="12.75" customHeight="1">
      <c r="A434" s="30">
        <v>424</v>
      </c>
      <c r="B434" s="311" t="s">
        <v>513</v>
      </c>
      <c r="C434" s="301">
        <v>431.7</v>
      </c>
      <c r="D434" s="302">
        <v>429.11666666666662</v>
      </c>
      <c r="E434" s="302">
        <v>424.23333333333323</v>
      </c>
      <c r="F434" s="302">
        <v>416.76666666666659</v>
      </c>
      <c r="G434" s="302">
        <v>411.88333333333321</v>
      </c>
      <c r="H434" s="302">
        <v>436.58333333333326</v>
      </c>
      <c r="I434" s="302">
        <v>441.46666666666658</v>
      </c>
      <c r="J434" s="302">
        <v>448.93333333333328</v>
      </c>
      <c r="K434" s="301">
        <v>434</v>
      </c>
      <c r="L434" s="301">
        <v>421.65</v>
      </c>
      <c r="M434" s="301">
        <v>2.5002900000000001</v>
      </c>
      <c r="N434" s="1"/>
      <c r="O434" s="1"/>
    </row>
    <row r="435" spans="1:15" ht="12.75" customHeight="1">
      <c r="A435" s="30">
        <v>425</v>
      </c>
      <c r="B435" s="311" t="s">
        <v>515</v>
      </c>
      <c r="C435" s="301">
        <v>1732</v>
      </c>
      <c r="D435" s="302">
        <v>1726.45</v>
      </c>
      <c r="E435" s="302">
        <v>1708.1000000000001</v>
      </c>
      <c r="F435" s="302">
        <v>1684.2</v>
      </c>
      <c r="G435" s="302">
        <v>1665.8500000000001</v>
      </c>
      <c r="H435" s="302">
        <v>1750.3500000000001</v>
      </c>
      <c r="I435" s="302">
        <v>1768.7</v>
      </c>
      <c r="J435" s="302">
        <v>1792.6000000000001</v>
      </c>
      <c r="K435" s="301">
        <v>1744.8</v>
      </c>
      <c r="L435" s="301">
        <v>1702.55</v>
      </c>
      <c r="M435" s="301">
        <v>0.16405</v>
      </c>
      <c r="N435" s="1"/>
      <c r="O435" s="1"/>
    </row>
    <row r="436" spans="1:15" ht="12.75" customHeight="1">
      <c r="A436" s="30">
        <v>426</v>
      </c>
      <c r="B436" s="311" t="s">
        <v>516</v>
      </c>
      <c r="C436" s="301">
        <v>681</v>
      </c>
      <c r="D436" s="302">
        <v>684.94999999999993</v>
      </c>
      <c r="E436" s="302">
        <v>672.54999999999984</v>
      </c>
      <c r="F436" s="302">
        <v>664.09999999999991</v>
      </c>
      <c r="G436" s="302">
        <v>651.69999999999982</v>
      </c>
      <c r="H436" s="302">
        <v>693.39999999999986</v>
      </c>
      <c r="I436" s="302">
        <v>705.8</v>
      </c>
      <c r="J436" s="302">
        <v>714.24999999999989</v>
      </c>
      <c r="K436" s="301">
        <v>697.35</v>
      </c>
      <c r="L436" s="301">
        <v>676.5</v>
      </c>
      <c r="M436" s="301">
        <v>0.23519000000000001</v>
      </c>
      <c r="N436" s="1"/>
      <c r="O436" s="1"/>
    </row>
    <row r="437" spans="1:15" ht="12.75" customHeight="1">
      <c r="A437" s="30">
        <v>427</v>
      </c>
      <c r="B437" s="311" t="s">
        <v>193</v>
      </c>
      <c r="C437" s="301">
        <v>817.45</v>
      </c>
      <c r="D437" s="302">
        <v>814.36666666666667</v>
      </c>
      <c r="E437" s="302">
        <v>808.43333333333339</v>
      </c>
      <c r="F437" s="302">
        <v>799.41666666666674</v>
      </c>
      <c r="G437" s="302">
        <v>793.48333333333346</v>
      </c>
      <c r="H437" s="302">
        <v>823.38333333333333</v>
      </c>
      <c r="I437" s="302">
        <v>829.31666666666649</v>
      </c>
      <c r="J437" s="302">
        <v>838.33333333333326</v>
      </c>
      <c r="K437" s="301">
        <v>820.3</v>
      </c>
      <c r="L437" s="301">
        <v>805.35</v>
      </c>
      <c r="M437" s="301">
        <v>13.42717</v>
      </c>
      <c r="N437" s="1"/>
      <c r="O437" s="1"/>
    </row>
    <row r="438" spans="1:15" ht="12.75" customHeight="1">
      <c r="A438" s="30">
        <v>428</v>
      </c>
      <c r="B438" s="311" t="s">
        <v>517</v>
      </c>
      <c r="C438" s="301">
        <v>476.15</v>
      </c>
      <c r="D438" s="302">
        <v>471.73333333333335</v>
      </c>
      <c r="E438" s="302">
        <v>463.66666666666669</v>
      </c>
      <c r="F438" s="302">
        <v>451.18333333333334</v>
      </c>
      <c r="G438" s="302">
        <v>443.11666666666667</v>
      </c>
      <c r="H438" s="302">
        <v>484.2166666666667</v>
      </c>
      <c r="I438" s="302">
        <v>492.2833333333333</v>
      </c>
      <c r="J438" s="302">
        <v>504.76666666666671</v>
      </c>
      <c r="K438" s="301">
        <v>479.8</v>
      </c>
      <c r="L438" s="301">
        <v>459.25</v>
      </c>
      <c r="M438" s="301">
        <v>4.40198</v>
      </c>
      <c r="N438" s="1"/>
      <c r="O438" s="1"/>
    </row>
    <row r="439" spans="1:15" ht="12.75" customHeight="1">
      <c r="A439" s="30">
        <v>429</v>
      </c>
      <c r="B439" s="311" t="s">
        <v>194</v>
      </c>
      <c r="C439" s="301">
        <v>447.6</v>
      </c>
      <c r="D439" s="302">
        <v>443.66666666666669</v>
      </c>
      <c r="E439" s="302">
        <v>434.33333333333337</v>
      </c>
      <c r="F439" s="302">
        <v>421.06666666666666</v>
      </c>
      <c r="G439" s="302">
        <v>411.73333333333335</v>
      </c>
      <c r="H439" s="302">
        <v>456.93333333333339</v>
      </c>
      <c r="I439" s="302">
        <v>466.26666666666677</v>
      </c>
      <c r="J439" s="302">
        <v>479.53333333333342</v>
      </c>
      <c r="K439" s="301">
        <v>453</v>
      </c>
      <c r="L439" s="301">
        <v>430.4</v>
      </c>
      <c r="M439" s="301">
        <v>24.907060000000001</v>
      </c>
      <c r="N439" s="1"/>
      <c r="O439" s="1"/>
    </row>
    <row r="440" spans="1:15" ht="12.75" customHeight="1">
      <c r="A440" s="30">
        <v>430</v>
      </c>
      <c r="B440" s="311" t="s">
        <v>518</v>
      </c>
      <c r="C440" s="301">
        <v>326</v>
      </c>
      <c r="D440" s="302">
        <v>323.33333333333331</v>
      </c>
      <c r="E440" s="302">
        <v>312.66666666666663</v>
      </c>
      <c r="F440" s="302">
        <v>299.33333333333331</v>
      </c>
      <c r="G440" s="302">
        <v>288.66666666666663</v>
      </c>
      <c r="H440" s="302">
        <v>336.66666666666663</v>
      </c>
      <c r="I440" s="302">
        <v>347.33333333333326</v>
      </c>
      <c r="J440" s="302">
        <v>360.66666666666663</v>
      </c>
      <c r="K440" s="301">
        <v>334</v>
      </c>
      <c r="L440" s="301">
        <v>310</v>
      </c>
      <c r="M440" s="301">
        <v>2.41906</v>
      </c>
      <c r="N440" s="1"/>
      <c r="O440" s="1"/>
    </row>
    <row r="441" spans="1:15" ht="12.75" customHeight="1">
      <c r="A441" s="30">
        <v>431</v>
      </c>
      <c r="B441" s="311" t="s">
        <v>519</v>
      </c>
      <c r="C441" s="301">
        <v>1739.9</v>
      </c>
      <c r="D441" s="302">
        <v>1750.3500000000001</v>
      </c>
      <c r="E441" s="302">
        <v>1720.5500000000002</v>
      </c>
      <c r="F441" s="302">
        <v>1701.2</v>
      </c>
      <c r="G441" s="302">
        <v>1671.4</v>
      </c>
      <c r="H441" s="302">
        <v>1769.7000000000003</v>
      </c>
      <c r="I441" s="302">
        <v>1799.5</v>
      </c>
      <c r="J441" s="302">
        <v>1818.8500000000004</v>
      </c>
      <c r="K441" s="301">
        <v>1780.15</v>
      </c>
      <c r="L441" s="301">
        <v>1731</v>
      </c>
      <c r="M441" s="301">
        <v>0.35327999999999998</v>
      </c>
      <c r="N441" s="1"/>
      <c r="O441" s="1"/>
    </row>
    <row r="442" spans="1:15" ht="12.75" customHeight="1">
      <c r="A442" s="30">
        <v>432</v>
      </c>
      <c r="B442" s="311" t="s">
        <v>520</v>
      </c>
      <c r="C442" s="301">
        <v>457.8</v>
      </c>
      <c r="D442" s="302">
        <v>456.06666666666666</v>
      </c>
      <c r="E442" s="302">
        <v>447.2833333333333</v>
      </c>
      <c r="F442" s="302">
        <v>436.76666666666665</v>
      </c>
      <c r="G442" s="302">
        <v>427.98333333333329</v>
      </c>
      <c r="H442" s="302">
        <v>466.58333333333331</v>
      </c>
      <c r="I442" s="302">
        <v>475.36666666666673</v>
      </c>
      <c r="J442" s="302">
        <v>485.88333333333333</v>
      </c>
      <c r="K442" s="301">
        <v>464.85</v>
      </c>
      <c r="L442" s="301">
        <v>445.55</v>
      </c>
      <c r="M442" s="301">
        <v>0.89963000000000004</v>
      </c>
      <c r="N442" s="1"/>
      <c r="O442" s="1"/>
    </row>
    <row r="443" spans="1:15" ht="12.75" customHeight="1">
      <c r="A443" s="30">
        <v>433</v>
      </c>
      <c r="B443" s="311" t="s">
        <v>521</v>
      </c>
      <c r="C443" s="301">
        <v>7.45</v>
      </c>
      <c r="D443" s="302">
        <v>7.416666666666667</v>
      </c>
      <c r="E443" s="302">
        <v>7.2333333333333343</v>
      </c>
      <c r="F443" s="302">
        <v>7.0166666666666675</v>
      </c>
      <c r="G443" s="302">
        <v>6.8333333333333348</v>
      </c>
      <c r="H443" s="302">
        <v>7.6333333333333337</v>
      </c>
      <c r="I443" s="302">
        <v>7.8166666666666655</v>
      </c>
      <c r="J443" s="302">
        <v>8.0333333333333332</v>
      </c>
      <c r="K443" s="301">
        <v>7.6</v>
      </c>
      <c r="L443" s="301">
        <v>7.2</v>
      </c>
      <c r="M443" s="301">
        <v>461.06745999999998</v>
      </c>
      <c r="N443" s="1"/>
      <c r="O443" s="1"/>
    </row>
    <row r="444" spans="1:15" ht="12.75" customHeight="1">
      <c r="A444" s="30">
        <v>434</v>
      </c>
      <c r="B444" s="311" t="s">
        <v>509</v>
      </c>
      <c r="C444" s="301">
        <v>289.25</v>
      </c>
      <c r="D444" s="302">
        <v>288.66666666666669</v>
      </c>
      <c r="E444" s="302">
        <v>284.58333333333337</v>
      </c>
      <c r="F444" s="302">
        <v>279.91666666666669</v>
      </c>
      <c r="G444" s="302">
        <v>275.83333333333337</v>
      </c>
      <c r="H444" s="302">
        <v>293.33333333333337</v>
      </c>
      <c r="I444" s="302">
        <v>297.41666666666674</v>
      </c>
      <c r="J444" s="302">
        <v>302.08333333333337</v>
      </c>
      <c r="K444" s="301">
        <v>292.75</v>
      </c>
      <c r="L444" s="301">
        <v>284</v>
      </c>
      <c r="M444" s="301">
        <v>1.0298499999999999</v>
      </c>
      <c r="N444" s="1"/>
      <c r="O444" s="1"/>
    </row>
    <row r="445" spans="1:15" ht="12.75" customHeight="1">
      <c r="A445" s="30">
        <v>435</v>
      </c>
      <c r="B445" s="311" t="s">
        <v>522</v>
      </c>
      <c r="C445" s="301">
        <v>861.4</v>
      </c>
      <c r="D445" s="302">
        <v>860.16666666666663</v>
      </c>
      <c r="E445" s="302">
        <v>846.43333333333328</v>
      </c>
      <c r="F445" s="302">
        <v>831.4666666666667</v>
      </c>
      <c r="G445" s="302">
        <v>817.73333333333335</v>
      </c>
      <c r="H445" s="302">
        <v>875.13333333333321</v>
      </c>
      <c r="I445" s="302">
        <v>888.86666666666656</v>
      </c>
      <c r="J445" s="302">
        <v>903.83333333333314</v>
      </c>
      <c r="K445" s="301">
        <v>873.9</v>
      </c>
      <c r="L445" s="301">
        <v>845.2</v>
      </c>
      <c r="M445" s="301">
        <v>0.71838999999999997</v>
      </c>
      <c r="N445" s="1"/>
      <c r="O445" s="1"/>
    </row>
    <row r="446" spans="1:15" ht="12.75" customHeight="1">
      <c r="A446" s="30">
        <v>436</v>
      </c>
      <c r="B446" s="311" t="s">
        <v>275</v>
      </c>
      <c r="C446" s="301">
        <v>555.85</v>
      </c>
      <c r="D446" s="302">
        <v>551.7166666666667</v>
      </c>
      <c r="E446" s="302">
        <v>545.13333333333344</v>
      </c>
      <c r="F446" s="302">
        <v>534.41666666666674</v>
      </c>
      <c r="G446" s="302">
        <v>527.83333333333348</v>
      </c>
      <c r="H446" s="302">
        <v>562.43333333333339</v>
      </c>
      <c r="I446" s="302">
        <v>569.01666666666665</v>
      </c>
      <c r="J446" s="302">
        <v>579.73333333333335</v>
      </c>
      <c r="K446" s="301">
        <v>558.29999999999995</v>
      </c>
      <c r="L446" s="301">
        <v>541</v>
      </c>
      <c r="M446" s="301">
        <v>3.1181700000000001</v>
      </c>
      <c r="N446" s="1"/>
      <c r="O446" s="1"/>
    </row>
    <row r="447" spans="1:15" ht="12.75" customHeight="1">
      <c r="A447" s="30">
        <v>437</v>
      </c>
      <c r="B447" s="311" t="s">
        <v>527</v>
      </c>
      <c r="C447" s="301">
        <v>1011.35</v>
      </c>
      <c r="D447" s="302">
        <v>1018.4499999999999</v>
      </c>
      <c r="E447" s="302">
        <v>993.89999999999986</v>
      </c>
      <c r="F447" s="302">
        <v>976.44999999999993</v>
      </c>
      <c r="G447" s="302">
        <v>951.89999999999986</v>
      </c>
      <c r="H447" s="302">
        <v>1035.8999999999999</v>
      </c>
      <c r="I447" s="302">
        <v>1060.4499999999998</v>
      </c>
      <c r="J447" s="302">
        <v>1077.8999999999999</v>
      </c>
      <c r="K447" s="301">
        <v>1043</v>
      </c>
      <c r="L447" s="301">
        <v>1001</v>
      </c>
      <c r="M447" s="301">
        <v>2.2589999999999999</v>
      </c>
      <c r="N447" s="1"/>
      <c r="O447" s="1"/>
    </row>
    <row r="448" spans="1:15" ht="12.75" customHeight="1">
      <c r="A448" s="30">
        <v>438</v>
      </c>
      <c r="B448" s="311" t="s">
        <v>528</v>
      </c>
      <c r="C448" s="301">
        <v>8411.9500000000007</v>
      </c>
      <c r="D448" s="302">
        <v>8367.7000000000007</v>
      </c>
      <c r="E448" s="302">
        <v>8285.4500000000007</v>
      </c>
      <c r="F448" s="302">
        <v>8158.9500000000007</v>
      </c>
      <c r="G448" s="302">
        <v>8076.7000000000007</v>
      </c>
      <c r="H448" s="302">
        <v>8494.2000000000007</v>
      </c>
      <c r="I448" s="302">
        <v>8576.4500000000007</v>
      </c>
      <c r="J448" s="302">
        <v>8702.9500000000007</v>
      </c>
      <c r="K448" s="301">
        <v>8449.9500000000007</v>
      </c>
      <c r="L448" s="301">
        <v>8241.2000000000007</v>
      </c>
      <c r="M448" s="301">
        <v>4.8599999999999997E-3</v>
      </c>
      <c r="N448" s="1"/>
      <c r="O448" s="1"/>
    </row>
    <row r="449" spans="1:15" ht="12.75" customHeight="1">
      <c r="A449" s="30">
        <v>439</v>
      </c>
      <c r="B449" s="311" t="s">
        <v>195</v>
      </c>
      <c r="C449" s="301">
        <v>821.4</v>
      </c>
      <c r="D449" s="302">
        <v>813.31666666666661</v>
      </c>
      <c r="E449" s="302">
        <v>800.63333333333321</v>
      </c>
      <c r="F449" s="302">
        <v>779.86666666666656</v>
      </c>
      <c r="G449" s="302">
        <v>767.18333333333317</v>
      </c>
      <c r="H449" s="302">
        <v>834.08333333333326</v>
      </c>
      <c r="I449" s="302">
        <v>846.76666666666665</v>
      </c>
      <c r="J449" s="302">
        <v>867.5333333333333</v>
      </c>
      <c r="K449" s="301">
        <v>826</v>
      </c>
      <c r="L449" s="301">
        <v>792.55</v>
      </c>
      <c r="M449" s="301">
        <v>15.34004</v>
      </c>
      <c r="N449" s="1"/>
      <c r="O449" s="1"/>
    </row>
    <row r="450" spans="1:15" ht="12.75" customHeight="1">
      <c r="A450" s="30">
        <v>440</v>
      </c>
      <c r="B450" s="311" t="s">
        <v>529</v>
      </c>
      <c r="C450" s="301">
        <v>196.65</v>
      </c>
      <c r="D450" s="302">
        <v>196.13333333333335</v>
      </c>
      <c r="E450" s="302">
        <v>194.56666666666672</v>
      </c>
      <c r="F450" s="302">
        <v>192.48333333333338</v>
      </c>
      <c r="G450" s="302">
        <v>190.91666666666674</v>
      </c>
      <c r="H450" s="302">
        <v>198.2166666666667</v>
      </c>
      <c r="I450" s="302">
        <v>199.78333333333336</v>
      </c>
      <c r="J450" s="302">
        <v>201.86666666666667</v>
      </c>
      <c r="K450" s="301">
        <v>197.7</v>
      </c>
      <c r="L450" s="301">
        <v>194.05</v>
      </c>
      <c r="M450" s="301">
        <v>4.2904600000000004</v>
      </c>
      <c r="N450" s="1"/>
      <c r="O450" s="1"/>
    </row>
    <row r="451" spans="1:15" ht="12.75" customHeight="1">
      <c r="A451" s="30">
        <v>441</v>
      </c>
      <c r="B451" s="311" t="s">
        <v>530</v>
      </c>
      <c r="C451" s="301">
        <v>885.75</v>
      </c>
      <c r="D451" s="302">
        <v>884.4666666666667</v>
      </c>
      <c r="E451" s="302">
        <v>877.98333333333335</v>
      </c>
      <c r="F451" s="302">
        <v>870.2166666666667</v>
      </c>
      <c r="G451" s="302">
        <v>863.73333333333335</v>
      </c>
      <c r="H451" s="302">
        <v>892.23333333333335</v>
      </c>
      <c r="I451" s="302">
        <v>898.7166666666667</v>
      </c>
      <c r="J451" s="302">
        <v>906.48333333333335</v>
      </c>
      <c r="K451" s="301">
        <v>890.95</v>
      </c>
      <c r="L451" s="301">
        <v>876.7</v>
      </c>
      <c r="M451" s="301">
        <v>4.97499</v>
      </c>
      <c r="N451" s="1"/>
      <c r="O451" s="1"/>
    </row>
    <row r="452" spans="1:15" ht="12.75" customHeight="1">
      <c r="A452" s="30">
        <v>442</v>
      </c>
      <c r="B452" s="311" t="s">
        <v>196</v>
      </c>
      <c r="C452" s="301">
        <v>727.25</v>
      </c>
      <c r="D452" s="302">
        <v>726.75</v>
      </c>
      <c r="E452" s="302">
        <v>720.5</v>
      </c>
      <c r="F452" s="302">
        <v>713.75</v>
      </c>
      <c r="G452" s="302">
        <v>707.5</v>
      </c>
      <c r="H452" s="302">
        <v>733.5</v>
      </c>
      <c r="I452" s="302">
        <v>739.75</v>
      </c>
      <c r="J452" s="302">
        <v>746.5</v>
      </c>
      <c r="K452" s="301">
        <v>733</v>
      </c>
      <c r="L452" s="301">
        <v>720</v>
      </c>
      <c r="M452" s="301">
        <v>8.1657700000000002</v>
      </c>
      <c r="N452" s="1"/>
      <c r="O452" s="1"/>
    </row>
    <row r="453" spans="1:15" ht="12.75" customHeight="1">
      <c r="A453" s="30">
        <v>443</v>
      </c>
      <c r="B453" s="311" t="s">
        <v>276</v>
      </c>
      <c r="C453" s="301">
        <v>7551.6</v>
      </c>
      <c r="D453" s="302">
        <v>7424.8666666666659</v>
      </c>
      <c r="E453" s="302">
        <v>7249.7333333333318</v>
      </c>
      <c r="F453" s="302">
        <v>6947.8666666666659</v>
      </c>
      <c r="G453" s="302">
        <v>6772.7333333333318</v>
      </c>
      <c r="H453" s="302">
        <v>7726.7333333333318</v>
      </c>
      <c r="I453" s="302">
        <v>7901.866666666665</v>
      </c>
      <c r="J453" s="302">
        <v>8203.7333333333318</v>
      </c>
      <c r="K453" s="301">
        <v>7600</v>
      </c>
      <c r="L453" s="301">
        <v>7123</v>
      </c>
      <c r="M453" s="301">
        <v>9.5437200000000004</v>
      </c>
      <c r="N453" s="1"/>
      <c r="O453" s="1"/>
    </row>
    <row r="454" spans="1:15" ht="12.75" customHeight="1">
      <c r="A454" s="30">
        <v>444</v>
      </c>
      <c r="B454" s="311" t="s">
        <v>197</v>
      </c>
      <c r="C454" s="301">
        <v>397.6</v>
      </c>
      <c r="D454" s="302">
        <v>394.5333333333333</v>
      </c>
      <c r="E454" s="302">
        <v>390.06666666666661</v>
      </c>
      <c r="F454" s="302">
        <v>382.5333333333333</v>
      </c>
      <c r="G454" s="302">
        <v>378.06666666666661</v>
      </c>
      <c r="H454" s="302">
        <v>402.06666666666661</v>
      </c>
      <c r="I454" s="302">
        <v>406.5333333333333</v>
      </c>
      <c r="J454" s="302">
        <v>414.06666666666661</v>
      </c>
      <c r="K454" s="301">
        <v>399</v>
      </c>
      <c r="L454" s="301">
        <v>387</v>
      </c>
      <c r="M454" s="301">
        <v>147.43366</v>
      </c>
      <c r="N454" s="1"/>
      <c r="O454" s="1"/>
    </row>
    <row r="455" spans="1:15" ht="12.75" customHeight="1">
      <c r="A455" s="30">
        <v>445</v>
      </c>
      <c r="B455" s="311" t="s">
        <v>531</v>
      </c>
      <c r="C455" s="301">
        <v>191.5</v>
      </c>
      <c r="D455" s="302">
        <v>190.06666666666669</v>
      </c>
      <c r="E455" s="302">
        <v>187.68333333333339</v>
      </c>
      <c r="F455" s="302">
        <v>183.8666666666667</v>
      </c>
      <c r="G455" s="302">
        <v>181.48333333333341</v>
      </c>
      <c r="H455" s="302">
        <v>193.88333333333338</v>
      </c>
      <c r="I455" s="302">
        <v>196.26666666666665</v>
      </c>
      <c r="J455" s="302">
        <v>200.08333333333337</v>
      </c>
      <c r="K455" s="301">
        <v>192.45</v>
      </c>
      <c r="L455" s="301">
        <v>186.25</v>
      </c>
      <c r="M455" s="301">
        <v>17.667090000000002</v>
      </c>
      <c r="N455" s="1"/>
      <c r="O455" s="1"/>
    </row>
    <row r="456" spans="1:15" ht="12.75" customHeight="1">
      <c r="A456" s="30">
        <v>446</v>
      </c>
      <c r="B456" s="311" t="s">
        <v>198</v>
      </c>
      <c r="C456" s="301">
        <v>204.55</v>
      </c>
      <c r="D456" s="302">
        <v>201.6</v>
      </c>
      <c r="E456" s="302">
        <v>195.45</v>
      </c>
      <c r="F456" s="302">
        <v>186.35</v>
      </c>
      <c r="G456" s="302">
        <v>180.2</v>
      </c>
      <c r="H456" s="302">
        <v>210.7</v>
      </c>
      <c r="I456" s="302">
        <v>216.85000000000002</v>
      </c>
      <c r="J456" s="302">
        <v>225.95</v>
      </c>
      <c r="K456" s="301">
        <v>207.75</v>
      </c>
      <c r="L456" s="301">
        <v>192.5</v>
      </c>
      <c r="M456" s="301">
        <v>403.90379000000001</v>
      </c>
      <c r="N456" s="1"/>
      <c r="O456" s="1"/>
    </row>
    <row r="457" spans="1:15" ht="12.75" customHeight="1">
      <c r="A457" s="30">
        <v>447</v>
      </c>
      <c r="B457" s="311" t="s">
        <v>199</v>
      </c>
      <c r="C457" s="301">
        <v>884.8</v>
      </c>
      <c r="D457" s="302">
        <v>881.43333333333339</v>
      </c>
      <c r="E457" s="302">
        <v>867.36666666666679</v>
      </c>
      <c r="F457" s="302">
        <v>849.93333333333339</v>
      </c>
      <c r="G457" s="302">
        <v>835.86666666666679</v>
      </c>
      <c r="H457" s="302">
        <v>898.86666666666679</v>
      </c>
      <c r="I457" s="302">
        <v>912.93333333333339</v>
      </c>
      <c r="J457" s="302">
        <v>930.36666666666679</v>
      </c>
      <c r="K457" s="301">
        <v>895.5</v>
      </c>
      <c r="L457" s="301">
        <v>864</v>
      </c>
      <c r="M457" s="301">
        <v>124.52697000000001</v>
      </c>
      <c r="N457" s="1"/>
      <c r="O457" s="1"/>
    </row>
    <row r="458" spans="1:15" ht="12.75" customHeight="1">
      <c r="A458" s="30">
        <v>448</v>
      </c>
      <c r="B458" s="311" t="s">
        <v>844</v>
      </c>
      <c r="C458" s="301">
        <v>559.70000000000005</v>
      </c>
      <c r="D458" s="302">
        <v>557.31666666666672</v>
      </c>
      <c r="E458" s="302">
        <v>542.68333333333339</v>
      </c>
      <c r="F458" s="302">
        <v>525.66666666666663</v>
      </c>
      <c r="G458" s="302">
        <v>511.0333333333333</v>
      </c>
      <c r="H458" s="302">
        <v>574.33333333333348</v>
      </c>
      <c r="I458" s="302">
        <v>588.96666666666692</v>
      </c>
      <c r="J458" s="302">
        <v>605.98333333333358</v>
      </c>
      <c r="K458" s="301">
        <v>571.95000000000005</v>
      </c>
      <c r="L458" s="301">
        <v>540.29999999999995</v>
      </c>
      <c r="M458" s="301">
        <v>0.38292999999999999</v>
      </c>
      <c r="N458" s="1"/>
      <c r="O458" s="1"/>
    </row>
    <row r="459" spans="1:15" ht="12.75" customHeight="1">
      <c r="A459" s="30">
        <v>449</v>
      </c>
      <c r="B459" s="311" t="s">
        <v>523</v>
      </c>
      <c r="C459" s="301">
        <v>1633.7</v>
      </c>
      <c r="D459" s="302">
        <v>1624.9833333333336</v>
      </c>
      <c r="E459" s="302">
        <v>1602.3666666666672</v>
      </c>
      <c r="F459" s="302">
        <v>1571.0333333333338</v>
      </c>
      <c r="G459" s="302">
        <v>1548.4166666666674</v>
      </c>
      <c r="H459" s="302">
        <v>1656.3166666666671</v>
      </c>
      <c r="I459" s="302">
        <v>1678.9333333333334</v>
      </c>
      <c r="J459" s="302">
        <v>1710.2666666666669</v>
      </c>
      <c r="K459" s="301">
        <v>1647.6</v>
      </c>
      <c r="L459" s="301">
        <v>1593.65</v>
      </c>
      <c r="M459" s="301">
        <v>0.23238</v>
      </c>
      <c r="N459" s="1"/>
      <c r="O459" s="1"/>
    </row>
    <row r="460" spans="1:15" ht="12.75" customHeight="1">
      <c r="A460" s="30">
        <v>450</v>
      </c>
      <c r="B460" s="311" t="s">
        <v>524</v>
      </c>
      <c r="C460" s="301">
        <v>517.29999999999995</v>
      </c>
      <c r="D460" s="302">
        <v>517.7833333333333</v>
      </c>
      <c r="E460" s="302">
        <v>503.06666666666661</v>
      </c>
      <c r="F460" s="302">
        <v>488.83333333333331</v>
      </c>
      <c r="G460" s="302">
        <v>474.11666666666662</v>
      </c>
      <c r="H460" s="302">
        <v>532.01666666666665</v>
      </c>
      <c r="I460" s="302">
        <v>546.73333333333335</v>
      </c>
      <c r="J460" s="302">
        <v>560.96666666666658</v>
      </c>
      <c r="K460" s="301">
        <v>532.5</v>
      </c>
      <c r="L460" s="301">
        <v>503.55</v>
      </c>
      <c r="M460" s="301">
        <v>0.21090999999999999</v>
      </c>
      <c r="N460" s="1"/>
      <c r="O460" s="1"/>
    </row>
    <row r="461" spans="1:15" ht="12.75" customHeight="1">
      <c r="A461" s="30">
        <v>451</v>
      </c>
      <c r="B461" s="311" t="s">
        <v>200</v>
      </c>
      <c r="C461" s="301">
        <v>3211.95</v>
      </c>
      <c r="D461" s="302">
        <v>3191.7000000000003</v>
      </c>
      <c r="E461" s="302">
        <v>3145.6500000000005</v>
      </c>
      <c r="F461" s="302">
        <v>3079.3500000000004</v>
      </c>
      <c r="G461" s="302">
        <v>3033.3000000000006</v>
      </c>
      <c r="H461" s="302">
        <v>3258.0000000000005</v>
      </c>
      <c r="I461" s="302">
        <v>3304.0500000000006</v>
      </c>
      <c r="J461" s="302">
        <v>3370.3500000000004</v>
      </c>
      <c r="K461" s="301">
        <v>3237.75</v>
      </c>
      <c r="L461" s="301">
        <v>3125.4</v>
      </c>
      <c r="M461" s="301">
        <v>29.64461</v>
      </c>
      <c r="N461" s="1"/>
      <c r="O461" s="1"/>
    </row>
    <row r="462" spans="1:15" ht="12.75" customHeight="1">
      <c r="A462" s="30">
        <v>452</v>
      </c>
      <c r="B462" s="311" t="s">
        <v>532</v>
      </c>
      <c r="C462" s="301">
        <v>3000.25</v>
      </c>
      <c r="D462" s="302">
        <v>3024.75</v>
      </c>
      <c r="E462" s="302">
        <v>2960.5</v>
      </c>
      <c r="F462" s="302">
        <v>2920.75</v>
      </c>
      <c r="G462" s="302">
        <v>2856.5</v>
      </c>
      <c r="H462" s="302">
        <v>3064.5</v>
      </c>
      <c r="I462" s="302">
        <v>3128.75</v>
      </c>
      <c r="J462" s="302">
        <v>3168.5</v>
      </c>
      <c r="K462" s="301">
        <v>3089</v>
      </c>
      <c r="L462" s="301">
        <v>2985</v>
      </c>
      <c r="M462" s="301">
        <v>0.23347999999999999</v>
      </c>
      <c r="N462" s="1"/>
      <c r="O462" s="1"/>
    </row>
    <row r="463" spans="1:15" ht="12.75" customHeight="1">
      <c r="A463" s="30">
        <v>453</v>
      </c>
      <c r="B463" s="311" t="s">
        <v>201</v>
      </c>
      <c r="C463" s="301">
        <v>1000.1</v>
      </c>
      <c r="D463" s="302">
        <v>994.91666666666663</v>
      </c>
      <c r="E463" s="302">
        <v>985.18333333333328</v>
      </c>
      <c r="F463" s="302">
        <v>970.26666666666665</v>
      </c>
      <c r="G463" s="302">
        <v>960.5333333333333</v>
      </c>
      <c r="H463" s="302">
        <v>1009.8333333333333</v>
      </c>
      <c r="I463" s="302">
        <v>1019.5666666666666</v>
      </c>
      <c r="J463" s="302">
        <v>1034.4833333333331</v>
      </c>
      <c r="K463" s="301">
        <v>1004.65</v>
      </c>
      <c r="L463" s="301">
        <v>980</v>
      </c>
      <c r="M463" s="301">
        <v>34.335360000000001</v>
      </c>
      <c r="N463" s="1"/>
      <c r="O463" s="1"/>
    </row>
    <row r="464" spans="1:15" ht="12.75" customHeight="1">
      <c r="A464" s="30">
        <v>454</v>
      </c>
      <c r="B464" s="311" t="s">
        <v>534</v>
      </c>
      <c r="C464" s="301">
        <v>1981.1</v>
      </c>
      <c r="D464" s="302">
        <v>1985.5333333333335</v>
      </c>
      <c r="E464" s="302">
        <v>1961.116666666667</v>
      </c>
      <c r="F464" s="302">
        <v>1941.1333333333334</v>
      </c>
      <c r="G464" s="302">
        <v>1916.7166666666669</v>
      </c>
      <c r="H464" s="302">
        <v>2005.5166666666671</v>
      </c>
      <c r="I464" s="302">
        <v>2029.9333333333336</v>
      </c>
      <c r="J464" s="302">
        <v>2049.916666666667</v>
      </c>
      <c r="K464" s="301">
        <v>2009.95</v>
      </c>
      <c r="L464" s="301">
        <v>1965.55</v>
      </c>
      <c r="M464" s="301">
        <v>0.35297000000000001</v>
      </c>
      <c r="N464" s="1"/>
      <c r="O464" s="1"/>
    </row>
    <row r="465" spans="1:15" ht="12.75" customHeight="1">
      <c r="A465" s="30">
        <v>455</v>
      </c>
      <c r="B465" s="311" t="s">
        <v>535</v>
      </c>
      <c r="C465" s="301">
        <v>639.85</v>
      </c>
      <c r="D465" s="302">
        <v>639.7166666666667</v>
      </c>
      <c r="E465" s="302">
        <v>635.13333333333344</v>
      </c>
      <c r="F465" s="302">
        <v>630.41666666666674</v>
      </c>
      <c r="G465" s="302">
        <v>625.83333333333348</v>
      </c>
      <c r="H465" s="302">
        <v>644.43333333333339</v>
      </c>
      <c r="I465" s="302">
        <v>649.01666666666665</v>
      </c>
      <c r="J465" s="302">
        <v>653.73333333333335</v>
      </c>
      <c r="K465" s="301">
        <v>644.29999999999995</v>
      </c>
      <c r="L465" s="301">
        <v>635</v>
      </c>
      <c r="M465" s="301">
        <v>0.16525000000000001</v>
      </c>
      <c r="N465" s="1"/>
      <c r="O465" s="1"/>
    </row>
    <row r="466" spans="1:15" ht="12.75" customHeight="1">
      <c r="A466" s="30">
        <v>456</v>
      </c>
      <c r="B466" s="311" t="s">
        <v>539</v>
      </c>
      <c r="C466" s="301">
        <v>1550.85</v>
      </c>
      <c r="D466" s="302">
        <v>1549.6499999999999</v>
      </c>
      <c r="E466" s="302">
        <v>1535.2999999999997</v>
      </c>
      <c r="F466" s="302">
        <v>1519.7499999999998</v>
      </c>
      <c r="G466" s="302">
        <v>1505.3999999999996</v>
      </c>
      <c r="H466" s="302">
        <v>1565.1999999999998</v>
      </c>
      <c r="I466" s="302">
        <v>1579.5499999999997</v>
      </c>
      <c r="J466" s="302">
        <v>1595.1</v>
      </c>
      <c r="K466" s="301">
        <v>1564</v>
      </c>
      <c r="L466" s="301">
        <v>1534.1</v>
      </c>
      <c r="M466" s="301">
        <v>0.66247</v>
      </c>
      <c r="N466" s="1"/>
      <c r="O466" s="1"/>
    </row>
    <row r="467" spans="1:15" ht="12.75" customHeight="1">
      <c r="A467" s="30">
        <v>457</v>
      </c>
      <c r="B467" s="311" t="s">
        <v>536</v>
      </c>
      <c r="C467" s="301">
        <v>2307.85</v>
      </c>
      <c r="D467" s="302">
        <v>2313.6333333333332</v>
      </c>
      <c r="E467" s="302">
        <v>2274.8166666666666</v>
      </c>
      <c r="F467" s="302">
        <v>2241.7833333333333</v>
      </c>
      <c r="G467" s="302">
        <v>2202.9666666666667</v>
      </c>
      <c r="H467" s="302">
        <v>2346.6666666666665</v>
      </c>
      <c r="I467" s="302">
        <v>2385.4833333333331</v>
      </c>
      <c r="J467" s="302">
        <v>2418.5166666666664</v>
      </c>
      <c r="K467" s="301">
        <v>2352.4499999999998</v>
      </c>
      <c r="L467" s="301">
        <v>2280.6</v>
      </c>
      <c r="M467" s="301">
        <v>0.75158000000000003</v>
      </c>
      <c r="N467" s="1"/>
      <c r="O467" s="1"/>
    </row>
    <row r="468" spans="1:15" ht="12.75" customHeight="1">
      <c r="A468" s="30">
        <v>458</v>
      </c>
      <c r="B468" s="311" t="s">
        <v>202</v>
      </c>
      <c r="C468" s="301">
        <v>2078.1</v>
      </c>
      <c r="D468" s="302">
        <v>2046.1166666666668</v>
      </c>
      <c r="E468" s="302">
        <v>1998.4833333333336</v>
      </c>
      <c r="F468" s="302">
        <v>1918.8666666666668</v>
      </c>
      <c r="G468" s="302">
        <v>1871.2333333333336</v>
      </c>
      <c r="H468" s="302">
        <v>2125.7333333333336</v>
      </c>
      <c r="I468" s="302">
        <v>2173.3666666666668</v>
      </c>
      <c r="J468" s="302">
        <v>2252.9833333333336</v>
      </c>
      <c r="K468" s="301">
        <v>2093.75</v>
      </c>
      <c r="L468" s="301">
        <v>1966.5</v>
      </c>
      <c r="M468" s="301">
        <v>32.89922</v>
      </c>
      <c r="N468" s="1"/>
      <c r="O468" s="1"/>
    </row>
    <row r="469" spans="1:15" ht="12.75" customHeight="1">
      <c r="A469" s="30">
        <v>459</v>
      </c>
      <c r="B469" s="311" t="s">
        <v>203</v>
      </c>
      <c r="C469" s="301">
        <v>2823.6</v>
      </c>
      <c r="D469" s="302">
        <v>2810.6</v>
      </c>
      <c r="E469" s="302">
        <v>2783</v>
      </c>
      <c r="F469" s="302">
        <v>2742.4</v>
      </c>
      <c r="G469" s="302">
        <v>2714.8</v>
      </c>
      <c r="H469" s="302">
        <v>2851.2</v>
      </c>
      <c r="I469" s="302">
        <v>2878.7999999999993</v>
      </c>
      <c r="J469" s="302">
        <v>2919.3999999999996</v>
      </c>
      <c r="K469" s="301">
        <v>2838.2</v>
      </c>
      <c r="L469" s="301">
        <v>2770</v>
      </c>
      <c r="M469" s="301">
        <v>1.3469800000000001</v>
      </c>
      <c r="N469" s="1"/>
      <c r="O469" s="1"/>
    </row>
    <row r="470" spans="1:15" ht="12.75" customHeight="1">
      <c r="A470" s="30">
        <v>460</v>
      </c>
      <c r="B470" s="311" t="s">
        <v>204</v>
      </c>
      <c r="C470" s="301">
        <v>463.35</v>
      </c>
      <c r="D470" s="302">
        <v>460.3</v>
      </c>
      <c r="E470" s="302">
        <v>453.65000000000003</v>
      </c>
      <c r="F470" s="302">
        <v>443.95000000000005</v>
      </c>
      <c r="G470" s="302">
        <v>437.30000000000007</v>
      </c>
      <c r="H470" s="302">
        <v>470</v>
      </c>
      <c r="I470" s="302">
        <v>476.65</v>
      </c>
      <c r="J470" s="302">
        <v>486.34999999999997</v>
      </c>
      <c r="K470" s="301">
        <v>466.95</v>
      </c>
      <c r="L470" s="301">
        <v>450.6</v>
      </c>
      <c r="M470" s="301">
        <v>4.7682500000000001</v>
      </c>
      <c r="N470" s="1"/>
      <c r="O470" s="1"/>
    </row>
    <row r="471" spans="1:15" ht="12.75" customHeight="1">
      <c r="A471" s="30">
        <v>461</v>
      </c>
      <c r="B471" s="311" t="s">
        <v>205</v>
      </c>
      <c r="C471" s="301">
        <v>1050.25</v>
      </c>
      <c r="D471" s="302">
        <v>1052.45</v>
      </c>
      <c r="E471" s="302">
        <v>1035.9000000000001</v>
      </c>
      <c r="F471" s="302">
        <v>1021.55</v>
      </c>
      <c r="G471" s="302">
        <v>1005</v>
      </c>
      <c r="H471" s="302">
        <v>1066.8000000000002</v>
      </c>
      <c r="I471" s="302">
        <v>1083.3499999999999</v>
      </c>
      <c r="J471" s="302">
        <v>1097.7000000000003</v>
      </c>
      <c r="K471" s="301">
        <v>1069</v>
      </c>
      <c r="L471" s="301">
        <v>1038.0999999999999</v>
      </c>
      <c r="M471" s="301">
        <v>13.527189999999999</v>
      </c>
      <c r="N471" s="1"/>
      <c r="O471" s="1"/>
    </row>
    <row r="472" spans="1:15" ht="12.75" customHeight="1">
      <c r="A472" s="30">
        <v>462</v>
      </c>
      <c r="B472" s="311" t="s">
        <v>537</v>
      </c>
      <c r="C472" s="301">
        <v>36.450000000000003</v>
      </c>
      <c r="D472" s="302">
        <v>35.35</v>
      </c>
      <c r="E472" s="302">
        <v>34.25</v>
      </c>
      <c r="F472" s="302">
        <v>32.049999999999997</v>
      </c>
      <c r="G472" s="302">
        <v>30.949999999999996</v>
      </c>
      <c r="H472" s="302">
        <v>37.550000000000004</v>
      </c>
      <c r="I472" s="302">
        <v>38.650000000000013</v>
      </c>
      <c r="J472" s="302">
        <v>40.850000000000009</v>
      </c>
      <c r="K472" s="301">
        <v>36.450000000000003</v>
      </c>
      <c r="L472" s="301">
        <v>33.15</v>
      </c>
      <c r="M472" s="301">
        <v>145.23014000000001</v>
      </c>
      <c r="N472" s="1"/>
      <c r="O472" s="1"/>
    </row>
    <row r="473" spans="1:15" ht="12.75" customHeight="1">
      <c r="A473" s="30">
        <v>463</v>
      </c>
      <c r="B473" s="311" t="s">
        <v>538</v>
      </c>
      <c r="C473" s="301">
        <v>157.5</v>
      </c>
      <c r="D473" s="302">
        <v>157.03333333333333</v>
      </c>
      <c r="E473" s="302">
        <v>155.51666666666665</v>
      </c>
      <c r="F473" s="302">
        <v>153.53333333333333</v>
      </c>
      <c r="G473" s="302">
        <v>152.01666666666665</v>
      </c>
      <c r="H473" s="302">
        <v>159.01666666666665</v>
      </c>
      <c r="I473" s="302">
        <v>160.53333333333336</v>
      </c>
      <c r="J473" s="302">
        <v>162.51666666666665</v>
      </c>
      <c r="K473" s="301">
        <v>158.55000000000001</v>
      </c>
      <c r="L473" s="301">
        <v>155.05000000000001</v>
      </c>
      <c r="M473" s="301">
        <v>0.93774999999999997</v>
      </c>
      <c r="N473" s="1"/>
      <c r="O473" s="1"/>
    </row>
    <row r="474" spans="1:15" ht="12.75" customHeight="1">
      <c r="A474" s="30">
        <v>464</v>
      </c>
      <c r="B474" s="311" t="s">
        <v>525</v>
      </c>
      <c r="C474" s="301">
        <v>788.8</v>
      </c>
      <c r="D474" s="302">
        <v>784.94999999999993</v>
      </c>
      <c r="E474" s="302">
        <v>775.94999999999982</v>
      </c>
      <c r="F474" s="302">
        <v>763.09999999999991</v>
      </c>
      <c r="G474" s="302">
        <v>754.0999999999998</v>
      </c>
      <c r="H474" s="302">
        <v>797.79999999999984</v>
      </c>
      <c r="I474" s="302">
        <v>806.80000000000007</v>
      </c>
      <c r="J474" s="302">
        <v>819.64999999999986</v>
      </c>
      <c r="K474" s="301">
        <v>793.95</v>
      </c>
      <c r="L474" s="301">
        <v>772.1</v>
      </c>
      <c r="M474" s="301">
        <v>0.30890000000000001</v>
      </c>
      <c r="N474" s="1"/>
      <c r="O474" s="1"/>
    </row>
    <row r="475" spans="1:15" ht="12.75" customHeight="1">
      <c r="A475" s="30">
        <v>465</v>
      </c>
      <c r="B475" s="311" t="s">
        <v>845</v>
      </c>
      <c r="C475" s="301">
        <v>112.1</v>
      </c>
      <c r="D475" s="302">
        <v>109.86666666666667</v>
      </c>
      <c r="E475" s="302">
        <v>104.83333333333334</v>
      </c>
      <c r="F475" s="302">
        <v>97.566666666666663</v>
      </c>
      <c r="G475" s="302">
        <v>92.533333333333331</v>
      </c>
      <c r="H475" s="302">
        <v>117.13333333333335</v>
      </c>
      <c r="I475" s="302">
        <v>122.16666666666669</v>
      </c>
      <c r="J475" s="302">
        <v>129.43333333333337</v>
      </c>
      <c r="K475" s="301">
        <v>114.9</v>
      </c>
      <c r="L475" s="301">
        <v>102.6</v>
      </c>
      <c r="M475" s="301">
        <v>74.264150000000001</v>
      </c>
      <c r="N475" s="1"/>
      <c r="O475" s="1"/>
    </row>
    <row r="476" spans="1:15" ht="12.75" customHeight="1">
      <c r="A476" s="30">
        <v>466</v>
      </c>
      <c r="B476" s="311" t="s">
        <v>526</v>
      </c>
      <c r="C476" s="301">
        <v>37.4</v>
      </c>
      <c r="D476" s="302">
        <v>37.166666666666664</v>
      </c>
      <c r="E476" s="302">
        <v>35.93333333333333</v>
      </c>
      <c r="F476" s="302">
        <v>34.466666666666669</v>
      </c>
      <c r="G476" s="302">
        <v>33.233333333333334</v>
      </c>
      <c r="H476" s="302">
        <v>38.633333333333326</v>
      </c>
      <c r="I476" s="302">
        <v>39.86666666666666</v>
      </c>
      <c r="J476" s="302">
        <v>41.333333333333321</v>
      </c>
      <c r="K476" s="301">
        <v>38.4</v>
      </c>
      <c r="L476" s="301">
        <v>35.700000000000003</v>
      </c>
      <c r="M476" s="301">
        <v>127.12151</v>
      </c>
      <c r="N476" s="1"/>
      <c r="O476" s="1"/>
    </row>
    <row r="477" spans="1:15" ht="12.75" customHeight="1">
      <c r="A477" s="30">
        <v>467</v>
      </c>
      <c r="B477" s="311" t="s">
        <v>206</v>
      </c>
      <c r="C477" s="301">
        <v>744.4</v>
      </c>
      <c r="D477" s="302">
        <v>741.13333333333333</v>
      </c>
      <c r="E477" s="302">
        <v>733.26666666666665</v>
      </c>
      <c r="F477" s="302">
        <v>722.13333333333333</v>
      </c>
      <c r="G477" s="302">
        <v>714.26666666666665</v>
      </c>
      <c r="H477" s="302">
        <v>752.26666666666665</v>
      </c>
      <c r="I477" s="302">
        <v>760.13333333333321</v>
      </c>
      <c r="J477" s="302">
        <v>771.26666666666665</v>
      </c>
      <c r="K477" s="301">
        <v>749</v>
      </c>
      <c r="L477" s="301">
        <v>730</v>
      </c>
      <c r="M477" s="301">
        <v>10.53612</v>
      </c>
      <c r="N477" s="1"/>
      <c r="O477" s="1"/>
    </row>
    <row r="478" spans="1:15" ht="12.75" customHeight="1">
      <c r="A478" s="30">
        <v>468</v>
      </c>
      <c r="B478" s="311" t="s">
        <v>207</v>
      </c>
      <c r="C478" s="301">
        <v>1484.9</v>
      </c>
      <c r="D478" s="302">
        <v>1473.9833333333333</v>
      </c>
      <c r="E478" s="302">
        <v>1458.4166666666667</v>
      </c>
      <c r="F478" s="302">
        <v>1431.9333333333334</v>
      </c>
      <c r="G478" s="302">
        <v>1416.3666666666668</v>
      </c>
      <c r="H478" s="302">
        <v>1500.4666666666667</v>
      </c>
      <c r="I478" s="302">
        <v>1516.0333333333333</v>
      </c>
      <c r="J478" s="302">
        <v>1542.5166666666667</v>
      </c>
      <c r="K478" s="301">
        <v>1489.55</v>
      </c>
      <c r="L478" s="301">
        <v>1447.5</v>
      </c>
      <c r="M478" s="301">
        <v>3.3143899999999999</v>
      </c>
      <c r="N478" s="1"/>
      <c r="O478" s="1"/>
    </row>
    <row r="479" spans="1:15" ht="12.75" customHeight="1">
      <c r="A479" s="30">
        <v>469</v>
      </c>
      <c r="B479" s="311" t="s">
        <v>540</v>
      </c>
      <c r="C479" s="301">
        <v>10.75</v>
      </c>
      <c r="D479" s="302">
        <v>10.75</v>
      </c>
      <c r="E479" s="302">
        <v>10.6</v>
      </c>
      <c r="F479" s="302">
        <v>10.45</v>
      </c>
      <c r="G479" s="302">
        <v>10.299999999999999</v>
      </c>
      <c r="H479" s="302">
        <v>10.9</v>
      </c>
      <c r="I479" s="302">
        <v>11.049999999999999</v>
      </c>
      <c r="J479" s="302">
        <v>11.200000000000001</v>
      </c>
      <c r="K479" s="301">
        <v>10.9</v>
      </c>
      <c r="L479" s="301">
        <v>10.6</v>
      </c>
      <c r="M479" s="301">
        <v>14.32344</v>
      </c>
      <c r="N479" s="1"/>
      <c r="O479" s="1"/>
    </row>
    <row r="480" spans="1:15" ht="12.75" customHeight="1">
      <c r="A480" s="30">
        <v>470</v>
      </c>
      <c r="B480" s="311" t="s">
        <v>541</v>
      </c>
      <c r="C480" s="301">
        <v>545.70000000000005</v>
      </c>
      <c r="D480" s="302">
        <v>539.15</v>
      </c>
      <c r="E480" s="302">
        <v>529.25</v>
      </c>
      <c r="F480" s="302">
        <v>512.80000000000007</v>
      </c>
      <c r="G480" s="302">
        <v>502.90000000000009</v>
      </c>
      <c r="H480" s="302">
        <v>555.59999999999991</v>
      </c>
      <c r="I480" s="302">
        <v>565.49999999999977</v>
      </c>
      <c r="J480" s="302">
        <v>581.94999999999982</v>
      </c>
      <c r="K480" s="301">
        <v>549.04999999999995</v>
      </c>
      <c r="L480" s="301">
        <v>522.70000000000005</v>
      </c>
      <c r="M480" s="301">
        <v>0.91910999999999998</v>
      </c>
      <c r="N480" s="1"/>
      <c r="O480" s="1"/>
    </row>
    <row r="481" spans="1:15" ht="12.75" customHeight="1">
      <c r="A481" s="30">
        <v>471</v>
      </c>
      <c r="B481" s="311" t="s">
        <v>543</v>
      </c>
      <c r="C481" s="301">
        <v>122.9</v>
      </c>
      <c r="D481" s="302">
        <v>124.5</v>
      </c>
      <c r="E481" s="302">
        <v>120.5</v>
      </c>
      <c r="F481" s="302">
        <v>118.1</v>
      </c>
      <c r="G481" s="302">
        <v>114.1</v>
      </c>
      <c r="H481" s="302">
        <v>126.9</v>
      </c>
      <c r="I481" s="302">
        <v>130.9</v>
      </c>
      <c r="J481" s="302">
        <v>133.30000000000001</v>
      </c>
      <c r="K481" s="301">
        <v>128.5</v>
      </c>
      <c r="L481" s="301">
        <v>122.1</v>
      </c>
      <c r="M481" s="301">
        <v>5.3449799999999996</v>
      </c>
      <c r="N481" s="1"/>
      <c r="O481" s="1"/>
    </row>
    <row r="482" spans="1:15" ht="12.75" customHeight="1">
      <c r="A482" s="30">
        <v>472</v>
      </c>
      <c r="B482" s="311" t="s">
        <v>544</v>
      </c>
      <c r="C482" s="301">
        <v>14.4</v>
      </c>
      <c r="D482" s="302">
        <v>14.483333333333334</v>
      </c>
      <c r="E482" s="302">
        <v>14.266666666666669</v>
      </c>
      <c r="F482" s="302">
        <v>14.133333333333335</v>
      </c>
      <c r="G482" s="302">
        <v>13.91666666666667</v>
      </c>
      <c r="H482" s="302">
        <v>14.616666666666669</v>
      </c>
      <c r="I482" s="302">
        <v>14.833333333333334</v>
      </c>
      <c r="J482" s="302">
        <v>14.966666666666669</v>
      </c>
      <c r="K482" s="301">
        <v>14.7</v>
      </c>
      <c r="L482" s="301">
        <v>14.35</v>
      </c>
      <c r="M482" s="301">
        <v>12.431710000000001</v>
      </c>
      <c r="N482" s="1"/>
      <c r="O482" s="1"/>
    </row>
    <row r="483" spans="1:15" ht="12.75" customHeight="1">
      <c r="A483" s="30">
        <v>473</v>
      </c>
      <c r="B483" s="311" t="s">
        <v>208</v>
      </c>
      <c r="C483" s="301">
        <v>5418.9</v>
      </c>
      <c r="D483" s="302">
        <v>5371.3166666666666</v>
      </c>
      <c r="E483" s="302">
        <v>5309.6333333333332</v>
      </c>
      <c r="F483" s="302">
        <v>5200.3666666666668</v>
      </c>
      <c r="G483" s="302">
        <v>5138.6833333333334</v>
      </c>
      <c r="H483" s="302">
        <v>5480.583333333333</v>
      </c>
      <c r="I483" s="302">
        <v>5542.2666666666655</v>
      </c>
      <c r="J483" s="302">
        <v>5651.5333333333328</v>
      </c>
      <c r="K483" s="301">
        <v>5433</v>
      </c>
      <c r="L483" s="301">
        <v>5262.05</v>
      </c>
      <c r="M483" s="301">
        <v>2.92408</v>
      </c>
      <c r="N483" s="1"/>
      <c r="O483" s="1"/>
    </row>
    <row r="484" spans="1:15" ht="12.75" customHeight="1">
      <c r="A484" s="30">
        <v>474</v>
      </c>
      <c r="B484" s="311" t="s">
        <v>277</v>
      </c>
      <c r="C484" s="301">
        <v>36.1</v>
      </c>
      <c r="D484" s="302">
        <v>35.9</v>
      </c>
      <c r="E484" s="302">
        <v>35.4</v>
      </c>
      <c r="F484" s="302">
        <v>34.700000000000003</v>
      </c>
      <c r="G484" s="302">
        <v>34.200000000000003</v>
      </c>
      <c r="H484" s="302">
        <v>36.599999999999994</v>
      </c>
      <c r="I484" s="302">
        <v>37.099999999999994</v>
      </c>
      <c r="J484" s="302">
        <v>37.79999999999999</v>
      </c>
      <c r="K484" s="301">
        <v>36.4</v>
      </c>
      <c r="L484" s="301">
        <v>35.200000000000003</v>
      </c>
      <c r="M484" s="301">
        <v>57.260660000000001</v>
      </c>
      <c r="N484" s="1"/>
      <c r="O484" s="1"/>
    </row>
    <row r="485" spans="1:15" ht="12.75" customHeight="1">
      <c r="A485" s="30">
        <v>475</v>
      </c>
      <c r="B485" s="311" t="s">
        <v>209</v>
      </c>
      <c r="C485" s="301">
        <v>654.20000000000005</v>
      </c>
      <c r="D485" s="302">
        <v>651.13333333333333</v>
      </c>
      <c r="E485" s="302">
        <v>645.31666666666661</v>
      </c>
      <c r="F485" s="302">
        <v>636.43333333333328</v>
      </c>
      <c r="G485" s="302">
        <v>630.61666666666656</v>
      </c>
      <c r="H485" s="302">
        <v>660.01666666666665</v>
      </c>
      <c r="I485" s="302">
        <v>665.83333333333348</v>
      </c>
      <c r="J485" s="302">
        <v>674.7166666666667</v>
      </c>
      <c r="K485" s="301">
        <v>656.95</v>
      </c>
      <c r="L485" s="301">
        <v>642.25</v>
      </c>
      <c r="M485" s="301">
        <v>13.16846</v>
      </c>
      <c r="N485" s="1"/>
      <c r="O485" s="1"/>
    </row>
    <row r="486" spans="1:15" ht="12.75" customHeight="1">
      <c r="A486" s="30">
        <v>476</v>
      </c>
      <c r="B486" s="311" t="s">
        <v>542</v>
      </c>
      <c r="C486" s="301">
        <v>631.75</v>
      </c>
      <c r="D486" s="302">
        <v>624.25</v>
      </c>
      <c r="E486" s="302">
        <v>611.5</v>
      </c>
      <c r="F486" s="302">
        <v>591.25</v>
      </c>
      <c r="G486" s="302">
        <v>578.5</v>
      </c>
      <c r="H486" s="302">
        <v>644.5</v>
      </c>
      <c r="I486" s="302">
        <v>657.25</v>
      </c>
      <c r="J486" s="302">
        <v>677.5</v>
      </c>
      <c r="K486" s="301">
        <v>637</v>
      </c>
      <c r="L486" s="301">
        <v>604</v>
      </c>
      <c r="M486" s="301">
        <v>1.0009999999999999</v>
      </c>
      <c r="N486" s="1"/>
      <c r="O486" s="1"/>
    </row>
    <row r="487" spans="1:15" ht="12.75" customHeight="1">
      <c r="A487" s="30">
        <v>477</v>
      </c>
      <c r="B487" s="311" t="s">
        <v>547</v>
      </c>
      <c r="C487" s="301">
        <v>310.64999999999998</v>
      </c>
      <c r="D487" s="302">
        <v>309.23333333333335</v>
      </c>
      <c r="E487" s="302">
        <v>304.4666666666667</v>
      </c>
      <c r="F487" s="302">
        <v>298.28333333333336</v>
      </c>
      <c r="G487" s="302">
        <v>293.51666666666671</v>
      </c>
      <c r="H487" s="302">
        <v>315.41666666666669</v>
      </c>
      <c r="I487" s="302">
        <v>320.18333333333334</v>
      </c>
      <c r="J487" s="302">
        <v>326.36666666666667</v>
      </c>
      <c r="K487" s="301">
        <v>314</v>
      </c>
      <c r="L487" s="301">
        <v>303.05</v>
      </c>
      <c r="M487" s="301">
        <v>0.94489999999999996</v>
      </c>
      <c r="N487" s="1"/>
      <c r="O487" s="1"/>
    </row>
    <row r="488" spans="1:15" ht="12.75" customHeight="1">
      <c r="A488" s="30">
        <v>478</v>
      </c>
      <c r="B488" s="311" t="s">
        <v>548</v>
      </c>
      <c r="C488" s="301">
        <v>24.3</v>
      </c>
      <c r="D488" s="302">
        <v>24.283333333333331</v>
      </c>
      <c r="E488" s="302">
        <v>23.866666666666664</v>
      </c>
      <c r="F488" s="302">
        <v>23.433333333333334</v>
      </c>
      <c r="G488" s="302">
        <v>23.016666666666666</v>
      </c>
      <c r="H488" s="302">
        <v>24.716666666666661</v>
      </c>
      <c r="I488" s="302">
        <v>25.133333333333333</v>
      </c>
      <c r="J488" s="302">
        <v>25.566666666666659</v>
      </c>
      <c r="K488" s="301">
        <v>24.7</v>
      </c>
      <c r="L488" s="301">
        <v>23.85</v>
      </c>
      <c r="M488" s="301">
        <v>39.646720000000002</v>
      </c>
      <c r="N488" s="1"/>
      <c r="O488" s="1"/>
    </row>
    <row r="489" spans="1:15" ht="12.75" customHeight="1">
      <c r="A489" s="30">
        <v>479</v>
      </c>
      <c r="B489" s="311" t="s">
        <v>549</v>
      </c>
      <c r="C489" s="301">
        <v>529.65</v>
      </c>
      <c r="D489" s="302">
        <v>524.9</v>
      </c>
      <c r="E489" s="302">
        <v>515.75</v>
      </c>
      <c r="F489" s="302">
        <v>501.85</v>
      </c>
      <c r="G489" s="302">
        <v>492.70000000000005</v>
      </c>
      <c r="H489" s="302">
        <v>538.79999999999995</v>
      </c>
      <c r="I489" s="302">
        <v>547.94999999999982</v>
      </c>
      <c r="J489" s="302">
        <v>561.84999999999991</v>
      </c>
      <c r="K489" s="301">
        <v>534.04999999999995</v>
      </c>
      <c r="L489" s="301">
        <v>511</v>
      </c>
      <c r="M489" s="301">
        <v>0.61295999999999995</v>
      </c>
      <c r="N489" s="1"/>
      <c r="O489" s="1"/>
    </row>
    <row r="490" spans="1:15" ht="12.75" customHeight="1">
      <c r="A490" s="30">
        <v>480</v>
      </c>
      <c r="B490" s="311" t="s">
        <v>551</v>
      </c>
      <c r="C490" s="301">
        <v>300.35000000000002</v>
      </c>
      <c r="D490" s="302">
        <v>300.26666666666665</v>
      </c>
      <c r="E490" s="302">
        <v>295.5333333333333</v>
      </c>
      <c r="F490" s="302">
        <v>290.71666666666664</v>
      </c>
      <c r="G490" s="302">
        <v>285.98333333333329</v>
      </c>
      <c r="H490" s="302">
        <v>305.08333333333331</v>
      </c>
      <c r="I490" s="302">
        <v>309.81666666666666</v>
      </c>
      <c r="J490" s="302">
        <v>314.63333333333333</v>
      </c>
      <c r="K490" s="301">
        <v>305</v>
      </c>
      <c r="L490" s="301">
        <v>295.45</v>
      </c>
      <c r="M490" s="301">
        <v>1.68005</v>
      </c>
      <c r="N490" s="1"/>
      <c r="O490" s="1"/>
    </row>
    <row r="491" spans="1:15" ht="12.75" customHeight="1">
      <c r="A491" s="30">
        <v>481</v>
      </c>
      <c r="B491" s="311" t="s">
        <v>279</v>
      </c>
      <c r="C491" s="301">
        <v>738.7</v>
      </c>
      <c r="D491" s="302">
        <v>742.7166666666667</v>
      </c>
      <c r="E491" s="302">
        <v>726.43333333333339</v>
      </c>
      <c r="F491" s="302">
        <v>714.16666666666674</v>
      </c>
      <c r="G491" s="302">
        <v>697.88333333333344</v>
      </c>
      <c r="H491" s="302">
        <v>754.98333333333335</v>
      </c>
      <c r="I491" s="302">
        <v>771.26666666666665</v>
      </c>
      <c r="J491" s="302">
        <v>783.5333333333333</v>
      </c>
      <c r="K491" s="301">
        <v>759</v>
      </c>
      <c r="L491" s="301">
        <v>730.45</v>
      </c>
      <c r="M491" s="301">
        <v>5.9580900000000003</v>
      </c>
      <c r="N491" s="1"/>
      <c r="O491" s="1"/>
    </row>
    <row r="492" spans="1:15" ht="12.75" customHeight="1">
      <c r="A492" s="30">
        <v>482</v>
      </c>
      <c r="B492" s="311" t="s">
        <v>210</v>
      </c>
      <c r="C492" s="301">
        <v>236.05</v>
      </c>
      <c r="D492" s="302">
        <v>235.56666666666669</v>
      </c>
      <c r="E492" s="302">
        <v>227.48333333333338</v>
      </c>
      <c r="F492" s="302">
        <v>218.91666666666669</v>
      </c>
      <c r="G492" s="302">
        <v>210.83333333333337</v>
      </c>
      <c r="H492" s="302">
        <v>244.13333333333338</v>
      </c>
      <c r="I492" s="302">
        <v>252.2166666666667</v>
      </c>
      <c r="J492" s="302">
        <v>260.78333333333342</v>
      </c>
      <c r="K492" s="301">
        <v>243.65</v>
      </c>
      <c r="L492" s="301">
        <v>227</v>
      </c>
      <c r="M492" s="301">
        <v>512.20903999999996</v>
      </c>
      <c r="N492" s="1"/>
      <c r="O492" s="1"/>
    </row>
    <row r="493" spans="1:15" ht="12.75" customHeight="1">
      <c r="A493" s="30">
        <v>483</v>
      </c>
      <c r="B493" s="311" t="s">
        <v>552</v>
      </c>
      <c r="C493" s="301">
        <v>1846.65</v>
      </c>
      <c r="D493" s="302">
        <v>1833.2</v>
      </c>
      <c r="E493" s="302">
        <v>1786.4</v>
      </c>
      <c r="F493" s="302">
        <v>1726.15</v>
      </c>
      <c r="G493" s="302">
        <v>1679.3500000000001</v>
      </c>
      <c r="H493" s="302">
        <v>1893.45</v>
      </c>
      <c r="I493" s="302">
        <v>1940.2499999999998</v>
      </c>
      <c r="J493" s="302">
        <v>2000.5</v>
      </c>
      <c r="K493" s="301">
        <v>1880</v>
      </c>
      <c r="L493" s="301">
        <v>1772.95</v>
      </c>
      <c r="M493" s="301">
        <v>0.36529</v>
      </c>
      <c r="N493" s="1"/>
      <c r="O493" s="1"/>
    </row>
    <row r="494" spans="1:15" ht="12.75" customHeight="1">
      <c r="A494" s="30">
        <v>484</v>
      </c>
      <c r="B494" s="320" t="s">
        <v>278</v>
      </c>
      <c r="C494" s="321">
        <v>210.1</v>
      </c>
      <c r="D494" s="321">
        <v>209.20000000000002</v>
      </c>
      <c r="E494" s="321">
        <v>206.90000000000003</v>
      </c>
      <c r="F494" s="321">
        <v>203.70000000000002</v>
      </c>
      <c r="G494" s="321">
        <v>201.40000000000003</v>
      </c>
      <c r="H494" s="321">
        <v>212.40000000000003</v>
      </c>
      <c r="I494" s="321">
        <v>214.70000000000005</v>
      </c>
      <c r="J494" s="320">
        <v>217.90000000000003</v>
      </c>
      <c r="K494" s="320">
        <v>211.5</v>
      </c>
      <c r="L494" s="320">
        <v>206</v>
      </c>
      <c r="M494" s="270">
        <v>1.9321600000000001</v>
      </c>
      <c r="N494" s="1"/>
      <c r="O494" s="1"/>
    </row>
    <row r="495" spans="1:15" ht="12.75" customHeight="1">
      <c r="A495" s="30">
        <v>485</v>
      </c>
      <c r="B495" s="320" t="s">
        <v>553</v>
      </c>
      <c r="C495" s="321">
        <v>1833.5</v>
      </c>
      <c r="D495" s="321">
        <v>1841.7833333333335</v>
      </c>
      <c r="E495" s="321">
        <v>1818.7166666666672</v>
      </c>
      <c r="F495" s="321">
        <v>1803.9333333333336</v>
      </c>
      <c r="G495" s="321">
        <v>1780.8666666666672</v>
      </c>
      <c r="H495" s="321">
        <v>1856.5666666666671</v>
      </c>
      <c r="I495" s="321">
        <v>1879.6333333333332</v>
      </c>
      <c r="J495" s="320">
        <v>1894.416666666667</v>
      </c>
      <c r="K495" s="320">
        <v>1864.85</v>
      </c>
      <c r="L495" s="320">
        <v>1827</v>
      </c>
      <c r="M495" s="270">
        <v>0.42414000000000002</v>
      </c>
      <c r="N495" s="1"/>
      <c r="O495" s="1"/>
    </row>
    <row r="496" spans="1:15" ht="12.75" customHeight="1">
      <c r="A496" s="30">
        <v>486</v>
      </c>
      <c r="B496" s="320" t="s">
        <v>546</v>
      </c>
      <c r="C496" s="301">
        <v>597.35</v>
      </c>
      <c r="D496" s="302">
        <v>600.46666666666658</v>
      </c>
      <c r="E496" s="302">
        <v>591.93333333333317</v>
      </c>
      <c r="F496" s="302">
        <v>586.51666666666654</v>
      </c>
      <c r="G496" s="302">
        <v>577.98333333333312</v>
      </c>
      <c r="H496" s="302">
        <v>605.88333333333321</v>
      </c>
      <c r="I496" s="302">
        <v>614.41666666666674</v>
      </c>
      <c r="J496" s="302">
        <v>619.83333333333326</v>
      </c>
      <c r="K496" s="301">
        <v>609</v>
      </c>
      <c r="L496" s="301">
        <v>595.04999999999995</v>
      </c>
      <c r="M496" s="301">
        <v>1.65794</v>
      </c>
      <c r="N496" s="1"/>
      <c r="O496" s="1"/>
    </row>
    <row r="497" spans="1:15" ht="12.75" customHeight="1">
      <c r="A497" s="30">
        <v>487</v>
      </c>
      <c r="B497" s="320" t="s">
        <v>545</v>
      </c>
      <c r="C497" s="321">
        <v>2490.9</v>
      </c>
      <c r="D497" s="321">
        <v>2498.8333333333335</v>
      </c>
      <c r="E497" s="321">
        <v>2422.0666666666671</v>
      </c>
      <c r="F497" s="321">
        <v>2353.2333333333336</v>
      </c>
      <c r="G497" s="321">
        <v>2276.4666666666672</v>
      </c>
      <c r="H497" s="321">
        <v>2567.666666666667</v>
      </c>
      <c r="I497" s="321">
        <v>2644.4333333333334</v>
      </c>
      <c r="J497" s="320">
        <v>2713.2666666666669</v>
      </c>
      <c r="K497" s="320">
        <v>2575.6</v>
      </c>
      <c r="L497" s="320">
        <v>2430</v>
      </c>
      <c r="M497" s="270">
        <v>1.67438</v>
      </c>
      <c r="N497" s="1"/>
      <c r="O497" s="1"/>
    </row>
    <row r="498" spans="1:15" ht="12.75" customHeight="1">
      <c r="A498" s="30">
        <v>488</v>
      </c>
      <c r="B498" s="353" t="s">
        <v>211</v>
      </c>
      <c r="C498" s="301">
        <v>980.4</v>
      </c>
      <c r="D498" s="302">
        <v>969.13333333333333</v>
      </c>
      <c r="E498" s="302">
        <v>956.26666666666665</v>
      </c>
      <c r="F498" s="302">
        <v>932.13333333333333</v>
      </c>
      <c r="G498" s="302">
        <v>919.26666666666665</v>
      </c>
      <c r="H498" s="302">
        <v>993.26666666666665</v>
      </c>
      <c r="I498" s="302">
        <v>1006.1333333333332</v>
      </c>
      <c r="J498" s="302">
        <v>1030.2666666666667</v>
      </c>
      <c r="K498" s="301">
        <v>982</v>
      </c>
      <c r="L498" s="301">
        <v>945</v>
      </c>
      <c r="M498" s="301">
        <v>6.2150400000000001</v>
      </c>
      <c r="N498" s="1"/>
      <c r="O498" s="1"/>
    </row>
    <row r="499" spans="1:15" ht="12.75" customHeight="1">
      <c r="A499" s="30">
        <v>489</v>
      </c>
      <c r="B499" s="355" t="s">
        <v>550</v>
      </c>
      <c r="C499" s="321">
        <v>267.10000000000002</v>
      </c>
      <c r="D499" s="321">
        <v>262.5333333333333</v>
      </c>
      <c r="E499" s="302">
        <v>255.36666666666662</v>
      </c>
      <c r="F499" s="302">
        <v>243.63333333333333</v>
      </c>
      <c r="G499" s="302">
        <v>236.46666666666664</v>
      </c>
      <c r="H499" s="302">
        <v>274.26666666666659</v>
      </c>
      <c r="I499" s="302">
        <v>281.43333333333334</v>
      </c>
      <c r="J499" s="302">
        <v>293.16666666666657</v>
      </c>
      <c r="K499" s="301">
        <v>269.7</v>
      </c>
      <c r="L499" s="301">
        <v>250.8</v>
      </c>
      <c r="M499" s="301">
        <v>4.5730500000000003</v>
      </c>
      <c r="N499" s="1"/>
      <c r="O499" s="1"/>
    </row>
    <row r="500" spans="1:15" ht="12.75" customHeight="1">
      <c r="A500" s="30">
        <v>490</v>
      </c>
      <c r="B500" s="281" t="s">
        <v>554</v>
      </c>
      <c r="C500" s="301">
        <v>200.4</v>
      </c>
      <c r="D500" s="302">
        <v>198.26666666666665</v>
      </c>
      <c r="E500" s="302">
        <v>191.93333333333331</v>
      </c>
      <c r="F500" s="302">
        <v>183.46666666666667</v>
      </c>
      <c r="G500" s="302">
        <v>177.13333333333333</v>
      </c>
      <c r="H500" s="302">
        <v>206.73333333333329</v>
      </c>
      <c r="I500" s="302">
        <v>213.06666666666666</v>
      </c>
      <c r="J500" s="302">
        <v>221.53333333333327</v>
      </c>
      <c r="K500" s="301">
        <v>204.6</v>
      </c>
      <c r="L500" s="301">
        <v>189.8</v>
      </c>
      <c r="M500" s="301">
        <v>12.50248</v>
      </c>
      <c r="N500" s="1"/>
      <c r="O500" s="1"/>
    </row>
    <row r="501" spans="1:15" ht="12.75" customHeight="1">
      <c r="A501" s="30">
        <v>491</v>
      </c>
      <c r="B501" s="320" t="s">
        <v>555</v>
      </c>
      <c r="C501" s="321">
        <v>68.5</v>
      </c>
      <c r="D501" s="321">
        <v>68.733333333333334</v>
      </c>
      <c r="E501" s="302">
        <v>67.016666666666666</v>
      </c>
      <c r="F501" s="302">
        <v>65.533333333333331</v>
      </c>
      <c r="G501" s="302">
        <v>63.816666666666663</v>
      </c>
      <c r="H501" s="302">
        <v>70.216666666666669</v>
      </c>
      <c r="I501" s="302">
        <v>71.933333333333337</v>
      </c>
      <c r="J501" s="302">
        <v>73.416666666666671</v>
      </c>
      <c r="K501" s="301">
        <v>70.45</v>
      </c>
      <c r="L501" s="301">
        <v>67.25</v>
      </c>
      <c r="M501" s="301">
        <v>20.775770000000001</v>
      </c>
      <c r="N501" s="1"/>
      <c r="O501" s="1"/>
    </row>
    <row r="502" spans="1:15" ht="12.75" customHeight="1">
      <c r="A502" s="30">
        <v>492</v>
      </c>
      <c r="B502" s="270" t="s">
        <v>556</v>
      </c>
      <c r="C502" s="301">
        <v>458.2</v>
      </c>
      <c r="D502" s="302">
        <v>460.5</v>
      </c>
      <c r="E502" s="302">
        <v>453.8</v>
      </c>
      <c r="F502" s="302">
        <v>449.40000000000003</v>
      </c>
      <c r="G502" s="302">
        <v>442.70000000000005</v>
      </c>
      <c r="H502" s="302">
        <v>464.9</v>
      </c>
      <c r="I502" s="302">
        <v>471.6</v>
      </c>
      <c r="J502" s="302">
        <v>475.99999999999994</v>
      </c>
      <c r="K502" s="301">
        <v>467.2</v>
      </c>
      <c r="L502" s="301">
        <v>456.1</v>
      </c>
      <c r="M502" s="301">
        <v>0.12008000000000001</v>
      </c>
      <c r="N502" s="1"/>
      <c r="O502" s="1"/>
    </row>
    <row r="503" spans="1:15" ht="12.75" customHeight="1">
      <c r="A503" s="30">
        <v>493</v>
      </c>
      <c r="B503" s="354" t="s">
        <v>280</v>
      </c>
      <c r="C503" s="321">
        <v>1458.05</v>
      </c>
      <c r="D503" s="321">
        <v>1447.6166666666668</v>
      </c>
      <c r="E503" s="302">
        <v>1430.7833333333335</v>
      </c>
      <c r="F503" s="302">
        <v>1403.5166666666667</v>
      </c>
      <c r="G503" s="302">
        <v>1386.6833333333334</v>
      </c>
      <c r="H503" s="302">
        <v>1474.8833333333337</v>
      </c>
      <c r="I503" s="302">
        <v>1491.7166666666667</v>
      </c>
      <c r="J503" s="302">
        <v>1518.9833333333338</v>
      </c>
      <c r="K503" s="301">
        <v>1464.45</v>
      </c>
      <c r="L503" s="301">
        <v>1420.35</v>
      </c>
      <c r="M503" s="301">
        <v>0.81811</v>
      </c>
      <c r="N503" s="1"/>
      <c r="O503" s="1"/>
    </row>
    <row r="504" spans="1:15" ht="12.75" customHeight="1">
      <c r="A504" s="30">
        <v>494</v>
      </c>
      <c r="B504" s="270" t="s">
        <v>212</v>
      </c>
      <c r="C504" s="301">
        <v>425.15</v>
      </c>
      <c r="D504" s="302">
        <v>422.84999999999997</v>
      </c>
      <c r="E504" s="302">
        <v>418.94999999999993</v>
      </c>
      <c r="F504" s="302">
        <v>412.74999999999994</v>
      </c>
      <c r="G504" s="302">
        <v>408.84999999999991</v>
      </c>
      <c r="H504" s="302">
        <v>429.04999999999995</v>
      </c>
      <c r="I504" s="302">
        <v>432.94999999999993</v>
      </c>
      <c r="J504" s="302">
        <v>439.15</v>
      </c>
      <c r="K504" s="301">
        <v>426.75</v>
      </c>
      <c r="L504" s="301">
        <v>416.65</v>
      </c>
      <c r="M504" s="301">
        <v>60.939019999999999</v>
      </c>
      <c r="N504" s="1"/>
      <c r="O504" s="1"/>
    </row>
    <row r="505" spans="1:15" ht="12.75" customHeight="1">
      <c r="A505" s="30">
        <v>495</v>
      </c>
      <c r="B505" s="270" t="s">
        <v>557</v>
      </c>
      <c r="C505" s="321">
        <v>220.5</v>
      </c>
      <c r="D505" s="321">
        <v>220.31666666666669</v>
      </c>
      <c r="E505" s="302">
        <v>217.18333333333339</v>
      </c>
      <c r="F505" s="302">
        <v>213.8666666666667</v>
      </c>
      <c r="G505" s="302">
        <v>210.73333333333341</v>
      </c>
      <c r="H505" s="302">
        <v>223.63333333333338</v>
      </c>
      <c r="I505" s="302">
        <v>226.76666666666665</v>
      </c>
      <c r="J505" s="302">
        <v>230.08333333333337</v>
      </c>
      <c r="K505" s="301">
        <v>223.45</v>
      </c>
      <c r="L505" s="301">
        <v>217</v>
      </c>
      <c r="M505" s="301">
        <v>3.2075100000000001</v>
      </c>
      <c r="N505" s="1"/>
      <c r="O505" s="1"/>
    </row>
    <row r="506" spans="1:15" ht="12.75" customHeight="1">
      <c r="A506" s="30">
        <v>496</v>
      </c>
      <c r="B506" s="270" t="s">
        <v>281</v>
      </c>
      <c r="C506" s="321">
        <v>12.6</v>
      </c>
      <c r="D506" s="321">
        <v>12.533333333333333</v>
      </c>
      <c r="E506" s="302">
        <v>12.416666666666666</v>
      </c>
      <c r="F506" s="302">
        <v>12.233333333333333</v>
      </c>
      <c r="G506" s="302">
        <v>12.116666666666665</v>
      </c>
      <c r="H506" s="302">
        <v>12.716666666666667</v>
      </c>
      <c r="I506" s="302">
        <v>12.833333333333334</v>
      </c>
      <c r="J506" s="302">
        <v>13.016666666666667</v>
      </c>
      <c r="K506" s="301">
        <v>12.65</v>
      </c>
      <c r="L506" s="301">
        <v>12.35</v>
      </c>
      <c r="M506" s="301">
        <v>392.74439999999998</v>
      </c>
      <c r="N506" s="1"/>
      <c r="O506" s="1"/>
    </row>
    <row r="507" spans="1:15" ht="12.75" customHeight="1">
      <c r="A507" s="377">
        <v>497</v>
      </c>
      <c r="B507" s="270" t="s">
        <v>213</v>
      </c>
      <c r="C507" s="321">
        <v>221.55</v>
      </c>
      <c r="D507" s="321">
        <v>218.41666666666666</v>
      </c>
      <c r="E507" s="302">
        <v>214.23333333333332</v>
      </c>
      <c r="F507" s="302">
        <v>206.91666666666666</v>
      </c>
      <c r="G507" s="302">
        <v>202.73333333333332</v>
      </c>
      <c r="H507" s="302">
        <v>225.73333333333332</v>
      </c>
      <c r="I507" s="302">
        <v>229.91666666666666</v>
      </c>
      <c r="J507" s="302">
        <v>237.23333333333332</v>
      </c>
      <c r="K507" s="301">
        <v>222.6</v>
      </c>
      <c r="L507" s="301">
        <v>211.1</v>
      </c>
      <c r="M507" s="301">
        <v>96.022800000000004</v>
      </c>
      <c r="N507" s="1"/>
      <c r="O507" s="1"/>
    </row>
    <row r="508" spans="1:15" ht="12.75" customHeight="1">
      <c r="A508" s="320">
        <v>498</v>
      </c>
      <c r="B508" s="270" t="s">
        <v>558</v>
      </c>
      <c r="C508" s="321">
        <v>262.39999999999998</v>
      </c>
      <c r="D508" s="321">
        <v>260.3</v>
      </c>
      <c r="E508" s="302">
        <v>256.60000000000002</v>
      </c>
      <c r="F508" s="302">
        <v>250.8</v>
      </c>
      <c r="G508" s="302">
        <v>247.10000000000002</v>
      </c>
      <c r="H508" s="302">
        <v>266.10000000000002</v>
      </c>
      <c r="I508" s="302">
        <v>269.79999999999995</v>
      </c>
      <c r="J508" s="302">
        <v>275.60000000000002</v>
      </c>
      <c r="K508" s="301">
        <v>264</v>
      </c>
      <c r="L508" s="301">
        <v>254.5</v>
      </c>
      <c r="M508" s="301">
        <v>2.6263000000000001</v>
      </c>
      <c r="N508" s="1"/>
      <c r="O508" s="1"/>
    </row>
    <row r="509" spans="1:15" ht="12.75" customHeight="1">
      <c r="A509" s="320">
        <v>499</v>
      </c>
      <c r="B509" s="270" t="s">
        <v>559</v>
      </c>
      <c r="C509" s="321">
        <v>1520.95</v>
      </c>
      <c r="D509" s="321">
        <v>1527.6166666666668</v>
      </c>
      <c r="E509" s="302">
        <v>1505.2333333333336</v>
      </c>
      <c r="F509" s="302">
        <v>1489.5166666666669</v>
      </c>
      <c r="G509" s="302">
        <v>1467.1333333333337</v>
      </c>
      <c r="H509" s="302">
        <v>1543.3333333333335</v>
      </c>
      <c r="I509" s="302">
        <v>1565.7166666666667</v>
      </c>
      <c r="J509" s="302">
        <v>1581.4333333333334</v>
      </c>
      <c r="K509" s="301">
        <v>1550</v>
      </c>
      <c r="L509" s="301">
        <v>1511.9</v>
      </c>
      <c r="M509" s="301">
        <v>0.3407</v>
      </c>
      <c r="N509" s="1"/>
      <c r="O509" s="1"/>
    </row>
    <row r="510" spans="1:15" ht="12.75" customHeight="1">
      <c r="A510" s="320"/>
      <c r="N510" s="1"/>
      <c r="O510" s="1"/>
    </row>
    <row r="511" spans="1:15" ht="12.75" customHeight="1">
      <c r="A511" s="320"/>
      <c r="J511" s="1"/>
      <c r="K511" s="1"/>
      <c r="L511" s="1"/>
      <c r="M511" s="1"/>
      <c r="N511" s="1"/>
      <c r="O511" s="1"/>
    </row>
    <row r="512" spans="1:15" ht="12.75" customHeight="1">
      <c r="A512" s="281"/>
      <c r="J512" s="1"/>
      <c r="K512" s="1"/>
      <c r="L512" s="1"/>
      <c r="M512" s="1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3" t="s">
        <v>284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214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215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227</v>
      </c>
      <c r="N529" s="1"/>
      <c r="O529" s="1"/>
    </row>
    <row r="530" spans="1:15" ht="12.75" customHeight="1">
      <c r="A530" s="67" t="s">
        <v>228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466"/>
  <sheetViews>
    <sheetView zoomScale="85" zoomScaleNormal="85" workbookViewId="0">
      <pane ySplit="9" topLeftCell="A10" activePane="bottomLeft" state="frozen"/>
      <selection pane="bottomLeft" activeCell="F66" sqref="F66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286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503"/>
      <c r="B5" s="504"/>
      <c r="C5" s="503"/>
      <c r="D5" s="504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15" t="s">
        <v>285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561</v>
      </c>
      <c r="B7" s="505" t="s">
        <v>562</v>
      </c>
      <c r="C7" s="504"/>
      <c r="D7" s="7">
        <f>Main!B10</f>
        <v>44734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563</v>
      </c>
      <c r="B9" s="85" t="s">
        <v>564</v>
      </c>
      <c r="C9" s="85" t="s">
        <v>565</v>
      </c>
      <c r="D9" s="85" t="s">
        <v>566</v>
      </c>
      <c r="E9" s="85" t="s">
        <v>567</v>
      </c>
      <c r="F9" s="85" t="s">
        <v>568</v>
      </c>
      <c r="G9" s="85" t="s">
        <v>569</v>
      </c>
      <c r="H9" s="85" t="s">
        <v>570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44733</v>
      </c>
      <c r="B10" s="29">
        <v>540135</v>
      </c>
      <c r="C10" s="28" t="s">
        <v>1071</v>
      </c>
      <c r="D10" s="28" t="s">
        <v>1072</v>
      </c>
      <c r="E10" s="28" t="s">
        <v>571</v>
      </c>
      <c r="F10" s="87">
        <v>2800000</v>
      </c>
      <c r="G10" s="29">
        <v>1.1399999999999999</v>
      </c>
      <c r="H10" s="29" t="s">
        <v>310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44733</v>
      </c>
      <c r="B11" s="29">
        <v>537069</v>
      </c>
      <c r="C11" s="28" t="s">
        <v>1073</v>
      </c>
      <c r="D11" s="28" t="s">
        <v>1074</v>
      </c>
      <c r="E11" s="28" t="s">
        <v>571</v>
      </c>
      <c r="F11" s="87">
        <v>750617</v>
      </c>
      <c r="G11" s="29">
        <v>10.5</v>
      </c>
      <c r="H11" s="29" t="s">
        <v>310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44733</v>
      </c>
      <c r="B12" s="29">
        <v>537069</v>
      </c>
      <c r="C12" s="28" t="s">
        <v>1073</v>
      </c>
      <c r="D12" s="28" t="s">
        <v>1075</v>
      </c>
      <c r="E12" s="28" t="s">
        <v>571</v>
      </c>
      <c r="F12" s="87">
        <v>781350</v>
      </c>
      <c r="G12" s="29">
        <v>10.52</v>
      </c>
      <c r="H12" s="29" t="s">
        <v>310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44733</v>
      </c>
      <c r="B13" s="29">
        <v>537069</v>
      </c>
      <c r="C13" s="28" t="s">
        <v>1073</v>
      </c>
      <c r="D13" s="28" t="s">
        <v>1074</v>
      </c>
      <c r="E13" s="28" t="s">
        <v>572</v>
      </c>
      <c r="F13" s="87">
        <v>32617</v>
      </c>
      <c r="G13" s="29">
        <v>11</v>
      </c>
      <c r="H13" s="29" t="s">
        <v>310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44733</v>
      </c>
      <c r="B14" s="29">
        <v>537069</v>
      </c>
      <c r="C14" s="28" t="s">
        <v>1073</v>
      </c>
      <c r="D14" s="28" t="s">
        <v>1076</v>
      </c>
      <c r="E14" s="28" t="s">
        <v>572</v>
      </c>
      <c r="F14" s="87">
        <v>1500000</v>
      </c>
      <c r="G14" s="29">
        <v>10.5</v>
      </c>
      <c r="H14" s="29" t="s">
        <v>310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44733</v>
      </c>
      <c r="B15" s="29">
        <v>512379</v>
      </c>
      <c r="C15" s="28" t="s">
        <v>1044</v>
      </c>
      <c r="D15" s="28" t="s">
        <v>1045</v>
      </c>
      <c r="E15" s="28" t="s">
        <v>572</v>
      </c>
      <c r="F15" s="87">
        <v>4208763</v>
      </c>
      <c r="G15" s="29">
        <v>26.55</v>
      </c>
      <c r="H15" s="29" t="s">
        <v>310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44733</v>
      </c>
      <c r="B16" s="29">
        <v>512379</v>
      </c>
      <c r="C16" s="28" t="s">
        <v>1044</v>
      </c>
      <c r="D16" s="28" t="s">
        <v>1045</v>
      </c>
      <c r="E16" s="28" t="s">
        <v>571</v>
      </c>
      <c r="F16" s="87">
        <v>2506702</v>
      </c>
      <c r="G16" s="29">
        <v>27.57</v>
      </c>
      <c r="H16" s="29" t="s">
        <v>310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44733</v>
      </c>
      <c r="B17" s="29">
        <v>531502</v>
      </c>
      <c r="C17" s="28" t="s">
        <v>1077</v>
      </c>
      <c r="D17" s="28" t="s">
        <v>1078</v>
      </c>
      <c r="E17" s="28" t="s">
        <v>571</v>
      </c>
      <c r="F17" s="87">
        <v>228868</v>
      </c>
      <c r="G17" s="29">
        <v>6.14</v>
      </c>
      <c r="H17" s="29" t="s">
        <v>310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44733</v>
      </c>
      <c r="B18" s="29">
        <v>531502</v>
      </c>
      <c r="C18" s="28" t="s">
        <v>1077</v>
      </c>
      <c r="D18" s="28" t="s">
        <v>1079</v>
      </c>
      <c r="E18" s="28" t="s">
        <v>572</v>
      </c>
      <c r="F18" s="87">
        <v>165000</v>
      </c>
      <c r="G18" s="29">
        <v>6.14</v>
      </c>
      <c r="H18" s="29" t="s">
        <v>310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44733</v>
      </c>
      <c r="B19" s="29">
        <v>543482</v>
      </c>
      <c r="C19" s="28" t="s">
        <v>1080</v>
      </c>
      <c r="D19" s="28" t="s">
        <v>1081</v>
      </c>
      <c r="E19" s="28" t="s">
        <v>572</v>
      </c>
      <c r="F19" s="87">
        <v>1000000</v>
      </c>
      <c r="G19" s="29">
        <v>293.45</v>
      </c>
      <c r="H19" s="29" t="s">
        <v>310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44733</v>
      </c>
      <c r="B20" s="29">
        <v>543482</v>
      </c>
      <c r="C20" s="28" t="s">
        <v>1080</v>
      </c>
      <c r="D20" s="28" t="s">
        <v>1082</v>
      </c>
      <c r="E20" s="28" t="s">
        <v>571</v>
      </c>
      <c r="F20" s="87">
        <v>1000000</v>
      </c>
      <c r="G20" s="29">
        <v>293.45</v>
      </c>
      <c r="H20" s="29" t="s">
        <v>310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44733</v>
      </c>
      <c r="B21" s="29">
        <v>531137</v>
      </c>
      <c r="C21" s="28" t="s">
        <v>1083</v>
      </c>
      <c r="D21" s="28" t="s">
        <v>1084</v>
      </c>
      <c r="E21" s="28" t="s">
        <v>571</v>
      </c>
      <c r="F21" s="87">
        <v>1169626</v>
      </c>
      <c r="G21" s="29">
        <v>1.22</v>
      </c>
      <c r="H21" s="29" t="s">
        <v>310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44733</v>
      </c>
      <c r="B22" s="29">
        <v>531137</v>
      </c>
      <c r="C22" s="28" t="s">
        <v>1083</v>
      </c>
      <c r="D22" s="28" t="s">
        <v>1085</v>
      </c>
      <c r="E22" s="28" t="s">
        <v>572</v>
      </c>
      <c r="F22" s="87">
        <v>1265830</v>
      </c>
      <c r="G22" s="29">
        <v>1.22</v>
      </c>
      <c r="H22" s="29" t="s">
        <v>310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44733</v>
      </c>
      <c r="B23" s="29">
        <v>540936</v>
      </c>
      <c r="C23" s="28" t="s">
        <v>1086</v>
      </c>
      <c r="D23" s="28" t="s">
        <v>1087</v>
      </c>
      <c r="E23" s="28" t="s">
        <v>572</v>
      </c>
      <c r="F23" s="87">
        <v>74043</v>
      </c>
      <c r="G23" s="29">
        <v>11.11</v>
      </c>
      <c r="H23" s="29" t="s">
        <v>310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44733</v>
      </c>
      <c r="B24" s="29">
        <v>540936</v>
      </c>
      <c r="C24" s="28" t="s">
        <v>1086</v>
      </c>
      <c r="D24" s="28" t="s">
        <v>1087</v>
      </c>
      <c r="E24" s="28" t="s">
        <v>571</v>
      </c>
      <c r="F24" s="87">
        <v>1644</v>
      </c>
      <c r="G24" s="29">
        <v>11.1</v>
      </c>
      <c r="H24" s="29" t="s">
        <v>310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44733</v>
      </c>
      <c r="B25" s="29">
        <v>542666</v>
      </c>
      <c r="C25" s="28" t="s">
        <v>1046</v>
      </c>
      <c r="D25" s="28" t="s">
        <v>1088</v>
      </c>
      <c r="E25" s="28" t="s">
        <v>571</v>
      </c>
      <c r="F25" s="87">
        <v>88000</v>
      </c>
      <c r="G25" s="29">
        <v>178.6</v>
      </c>
      <c r="H25" s="29" t="s">
        <v>310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44733</v>
      </c>
      <c r="B26" s="29">
        <v>537709</v>
      </c>
      <c r="C26" s="28" t="s">
        <v>1089</v>
      </c>
      <c r="D26" s="28" t="s">
        <v>1090</v>
      </c>
      <c r="E26" s="28" t="s">
        <v>572</v>
      </c>
      <c r="F26" s="87">
        <v>167367</v>
      </c>
      <c r="G26" s="29">
        <v>4.87</v>
      </c>
      <c r="H26" s="29" t="s">
        <v>310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44733</v>
      </c>
      <c r="B27" s="29">
        <v>540377</v>
      </c>
      <c r="C27" s="28" t="s">
        <v>1027</v>
      </c>
      <c r="D27" s="28" t="s">
        <v>1091</v>
      </c>
      <c r="E27" s="28" t="s">
        <v>572</v>
      </c>
      <c r="F27" s="87">
        <v>18000</v>
      </c>
      <c r="G27" s="29">
        <v>83.3</v>
      </c>
      <c r="H27" s="29" t="s">
        <v>310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44733</v>
      </c>
      <c r="B28" s="29">
        <v>540134</v>
      </c>
      <c r="C28" s="28" t="s">
        <v>1092</v>
      </c>
      <c r="D28" s="28" t="s">
        <v>1093</v>
      </c>
      <c r="E28" s="28" t="s">
        <v>572</v>
      </c>
      <c r="F28" s="87">
        <v>33949</v>
      </c>
      <c r="G28" s="29">
        <v>3.9</v>
      </c>
      <c r="H28" s="29" t="s">
        <v>310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44733</v>
      </c>
      <c r="B29" s="29">
        <v>540134</v>
      </c>
      <c r="C29" s="28" t="s">
        <v>1092</v>
      </c>
      <c r="D29" s="28" t="s">
        <v>1094</v>
      </c>
      <c r="E29" s="28" t="s">
        <v>571</v>
      </c>
      <c r="F29" s="87">
        <v>34700</v>
      </c>
      <c r="G29" s="29">
        <v>3.9</v>
      </c>
      <c r="H29" s="29" t="s">
        <v>310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44733</v>
      </c>
      <c r="B30" s="29">
        <v>543286</v>
      </c>
      <c r="C30" s="28" t="s">
        <v>1095</v>
      </c>
      <c r="D30" s="28" t="s">
        <v>1096</v>
      </c>
      <c r="E30" s="28" t="s">
        <v>571</v>
      </c>
      <c r="F30" s="87">
        <v>30000</v>
      </c>
      <c r="G30" s="29">
        <v>26.02</v>
      </c>
      <c r="H30" s="29" t="s">
        <v>310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44733</v>
      </c>
      <c r="B31" s="29">
        <v>543286</v>
      </c>
      <c r="C31" s="28" t="s">
        <v>1095</v>
      </c>
      <c r="D31" s="28" t="s">
        <v>1096</v>
      </c>
      <c r="E31" s="28" t="s">
        <v>572</v>
      </c>
      <c r="F31" s="87">
        <v>30000</v>
      </c>
      <c r="G31" s="29">
        <v>26.15</v>
      </c>
      <c r="H31" s="29" t="s">
        <v>310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44733</v>
      </c>
      <c r="B32" s="29">
        <v>543286</v>
      </c>
      <c r="C32" s="28" t="s">
        <v>1095</v>
      </c>
      <c r="D32" s="28" t="s">
        <v>1097</v>
      </c>
      <c r="E32" s="28" t="s">
        <v>571</v>
      </c>
      <c r="F32" s="87">
        <v>30000</v>
      </c>
      <c r="G32" s="29">
        <v>26.18</v>
      </c>
      <c r="H32" s="29" t="s">
        <v>310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44733</v>
      </c>
      <c r="B33" s="29">
        <v>543286</v>
      </c>
      <c r="C33" s="28" t="s">
        <v>1095</v>
      </c>
      <c r="D33" s="28" t="s">
        <v>1098</v>
      </c>
      <c r="E33" s="28" t="s">
        <v>572</v>
      </c>
      <c r="F33" s="87">
        <v>72000</v>
      </c>
      <c r="G33" s="29">
        <v>26</v>
      </c>
      <c r="H33" s="29" t="s">
        <v>310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44733</v>
      </c>
      <c r="B34" s="29">
        <v>543286</v>
      </c>
      <c r="C34" s="28" t="s">
        <v>1095</v>
      </c>
      <c r="D34" s="28" t="s">
        <v>1099</v>
      </c>
      <c r="E34" s="28" t="s">
        <v>571</v>
      </c>
      <c r="F34" s="87">
        <v>30000</v>
      </c>
      <c r="G34" s="29">
        <v>26.15</v>
      </c>
      <c r="H34" s="29" t="s">
        <v>310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44733</v>
      </c>
      <c r="B35" s="29">
        <v>540360</v>
      </c>
      <c r="C35" s="28" t="s">
        <v>1100</v>
      </c>
      <c r="D35" s="28" t="s">
        <v>1101</v>
      </c>
      <c r="E35" s="28" t="s">
        <v>571</v>
      </c>
      <c r="F35" s="87">
        <v>50000</v>
      </c>
      <c r="G35" s="29">
        <v>50</v>
      </c>
      <c r="H35" s="29" t="s">
        <v>310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44733</v>
      </c>
      <c r="B36" s="29">
        <v>540360</v>
      </c>
      <c r="C36" s="28" t="s">
        <v>1100</v>
      </c>
      <c r="D36" s="28" t="s">
        <v>1102</v>
      </c>
      <c r="E36" s="28" t="s">
        <v>571</v>
      </c>
      <c r="F36" s="87">
        <v>100000</v>
      </c>
      <c r="G36" s="29">
        <v>50</v>
      </c>
      <c r="H36" s="29" t="s">
        <v>310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44733</v>
      </c>
      <c r="B37" s="29">
        <v>539143</v>
      </c>
      <c r="C37" s="28" t="s">
        <v>952</v>
      </c>
      <c r="D37" s="28" t="s">
        <v>1103</v>
      </c>
      <c r="E37" s="28" t="s">
        <v>571</v>
      </c>
      <c r="F37" s="87">
        <v>70000</v>
      </c>
      <c r="G37" s="29">
        <v>30.55</v>
      </c>
      <c r="H37" s="29" t="s">
        <v>310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44733</v>
      </c>
      <c r="B38" s="29">
        <v>539143</v>
      </c>
      <c r="C38" s="28" t="s">
        <v>952</v>
      </c>
      <c r="D38" s="28" t="s">
        <v>1028</v>
      </c>
      <c r="E38" s="28" t="s">
        <v>572</v>
      </c>
      <c r="F38" s="87">
        <v>154002</v>
      </c>
      <c r="G38" s="29">
        <v>30.55</v>
      </c>
      <c r="H38" s="29" t="s">
        <v>310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44733</v>
      </c>
      <c r="B39" s="29">
        <v>539143</v>
      </c>
      <c r="C39" s="28" t="s">
        <v>952</v>
      </c>
      <c r="D39" s="28" t="s">
        <v>970</v>
      </c>
      <c r="E39" s="28" t="s">
        <v>572</v>
      </c>
      <c r="F39" s="87">
        <v>197909</v>
      </c>
      <c r="G39" s="29">
        <v>30.55</v>
      </c>
      <c r="H39" s="29" t="s">
        <v>310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44733</v>
      </c>
      <c r="B40" s="29">
        <v>539143</v>
      </c>
      <c r="C40" s="28" t="s">
        <v>952</v>
      </c>
      <c r="D40" s="28" t="s">
        <v>1028</v>
      </c>
      <c r="E40" s="28" t="s">
        <v>571</v>
      </c>
      <c r="F40" s="87">
        <v>2000</v>
      </c>
      <c r="G40" s="29">
        <v>30.55</v>
      </c>
      <c r="H40" s="29" t="s">
        <v>310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44733</v>
      </c>
      <c r="B41" s="29">
        <v>539143</v>
      </c>
      <c r="C41" s="28" t="s">
        <v>952</v>
      </c>
      <c r="D41" s="28" t="s">
        <v>970</v>
      </c>
      <c r="E41" s="28" t="s">
        <v>571</v>
      </c>
      <c r="F41" s="87">
        <v>97909</v>
      </c>
      <c r="G41" s="29">
        <v>30.39</v>
      </c>
      <c r="H41" s="29" t="s">
        <v>310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44733</v>
      </c>
      <c r="B42" s="29">
        <v>539143</v>
      </c>
      <c r="C42" s="28" t="s">
        <v>952</v>
      </c>
      <c r="D42" s="28" t="s">
        <v>1104</v>
      </c>
      <c r="E42" s="28" t="s">
        <v>572</v>
      </c>
      <c r="F42" s="87">
        <v>100000</v>
      </c>
      <c r="G42" s="29">
        <v>30.55</v>
      </c>
      <c r="H42" s="29" t="s">
        <v>310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44733</v>
      </c>
      <c r="B43" s="29">
        <v>539143</v>
      </c>
      <c r="C43" s="28" t="s">
        <v>952</v>
      </c>
      <c r="D43" s="28" t="s">
        <v>1105</v>
      </c>
      <c r="E43" s="28" t="s">
        <v>571</v>
      </c>
      <c r="F43" s="87">
        <v>82100</v>
      </c>
      <c r="G43" s="29">
        <v>30.55</v>
      </c>
      <c r="H43" s="29" t="s">
        <v>310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44733</v>
      </c>
      <c r="B44" s="29">
        <v>506605</v>
      </c>
      <c r="C44" s="28" t="s">
        <v>1106</v>
      </c>
      <c r="D44" s="28" t="s">
        <v>1107</v>
      </c>
      <c r="E44" s="28" t="s">
        <v>572</v>
      </c>
      <c r="F44" s="87">
        <v>5000</v>
      </c>
      <c r="G44" s="29">
        <v>541.09</v>
      </c>
      <c r="H44" s="29" t="s">
        <v>310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44733</v>
      </c>
      <c r="B45" s="29">
        <v>506605</v>
      </c>
      <c r="C45" s="28" t="s">
        <v>1106</v>
      </c>
      <c r="D45" s="28" t="s">
        <v>1108</v>
      </c>
      <c r="E45" s="28" t="s">
        <v>572</v>
      </c>
      <c r="F45" s="87">
        <v>38000</v>
      </c>
      <c r="G45" s="29">
        <v>542.25</v>
      </c>
      <c r="H45" s="29" t="s">
        <v>310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44733</v>
      </c>
      <c r="B46" s="29">
        <v>506605</v>
      </c>
      <c r="C46" s="28" t="s">
        <v>1106</v>
      </c>
      <c r="D46" s="28" t="s">
        <v>1109</v>
      </c>
      <c r="E46" s="28" t="s">
        <v>571</v>
      </c>
      <c r="F46" s="87">
        <v>21500</v>
      </c>
      <c r="G46" s="29">
        <v>541.80999999999995</v>
      </c>
      <c r="H46" s="29" t="s">
        <v>310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44733</v>
      </c>
      <c r="B47" s="29">
        <v>506605</v>
      </c>
      <c r="C47" s="28" t="s">
        <v>1106</v>
      </c>
      <c r="D47" s="28" t="s">
        <v>1110</v>
      </c>
      <c r="E47" s="28" t="s">
        <v>571</v>
      </c>
      <c r="F47" s="87">
        <v>21500</v>
      </c>
      <c r="G47" s="29">
        <v>542.44000000000005</v>
      </c>
      <c r="H47" s="29" t="s">
        <v>310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44733</v>
      </c>
      <c r="B48" s="29">
        <v>541601</v>
      </c>
      <c r="C48" s="28" t="s">
        <v>1047</v>
      </c>
      <c r="D48" s="28" t="s">
        <v>1045</v>
      </c>
      <c r="E48" s="28" t="s">
        <v>572</v>
      </c>
      <c r="F48" s="87">
        <v>108780</v>
      </c>
      <c r="G48" s="29">
        <v>209.01</v>
      </c>
      <c r="H48" s="29" t="s">
        <v>310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44733</v>
      </c>
      <c r="B49" s="29">
        <v>541601</v>
      </c>
      <c r="C49" s="28" t="s">
        <v>1047</v>
      </c>
      <c r="D49" s="28" t="s">
        <v>1045</v>
      </c>
      <c r="E49" s="28" t="s">
        <v>571</v>
      </c>
      <c r="F49" s="87">
        <v>93788</v>
      </c>
      <c r="G49" s="29">
        <v>208.02</v>
      </c>
      <c r="H49" s="29" t="s">
        <v>310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44733</v>
      </c>
      <c r="B50" s="29">
        <v>543285</v>
      </c>
      <c r="C50" s="28" t="s">
        <v>1111</v>
      </c>
      <c r="D50" s="28" t="s">
        <v>1112</v>
      </c>
      <c r="E50" s="28" t="s">
        <v>572</v>
      </c>
      <c r="F50" s="87">
        <v>138000</v>
      </c>
      <c r="G50" s="29">
        <v>23</v>
      </c>
      <c r="H50" s="29" t="s">
        <v>310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44733</v>
      </c>
      <c r="B51" s="29">
        <v>543285</v>
      </c>
      <c r="C51" s="28" t="s">
        <v>1111</v>
      </c>
      <c r="D51" s="28" t="s">
        <v>1113</v>
      </c>
      <c r="E51" s="28" t="s">
        <v>571</v>
      </c>
      <c r="F51" s="87">
        <v>30000</v>
      </c>
      <c r="G51" s="29">
        <v>23</v>
      </c>
      <c r="H51" s="29" t="s">
        <v>310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44733</v>
      </c>
      <c r="B52" s="29">
        <v>543285</v>
      </c>
      <c r="C52" s="28" t="s">
        <v>1111</v>
      </c>
      <c r="D52" s="28" t="s">
        <v>1114</v>
      </c>
      <c r="E52" s="28" t="s">
        <v>571</v>
      </c>
      <c r="F52" s="87">
        <v>30000</v>
      </c>
      <c r="G52" s="29">
        <v>23</v>
      </c>
      <c r="H52" s="29" t="s">
        <v>310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44733</v>
      </c>
      <c r="B53" s="29">
        <v>512115</v>
      </c>
      <c r="C53" s="28" t="s">
        <v>1115</v>
      </c>
      <c r="D53" s="28" t="s">
        <v>1116</v>
      </c>
      <c r="E53" s="28" t="s">
        <v>571</v>
      </c>
      <c r="F53" s="87">
        <v>7500</v>
      </c>
      <c r="G53" s="29">
        <v>21.99</v>
      </c>
      <c r="H53" s="29" t="s">
        <v>310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44733</v>
      </c>
      <c r="B54" s="29">
        <v>512115</v>
      </c>
      <c r="C54" s="28" t="s">
        <v>1115</v>
      </c>
      <c r="D54" s="28" t="s">
        <v>1117</v>
      </c>
      <c r="E54" s="28" t="s">
        <v>572</v>
      </c>
      <c r="F54" s="87">
        <v>9016</v>
      </c>
      <c r="G54" s="29">
        <v>21.99</v>
      </c>
      <c r="H54" s="29" t="s">
        <v>310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44733</v>
      </c>
      <c r="B55" s="29">
        <v>516110</v>
      </c>
      <c r="C55" s="28" t="s">
        <v>998</v>
      </c>
      <c r="D55" s="28" t="s">
        <v>1118</v>
      </c>
      <c r="E55" s="28" t="s">
        <v>572</v>
      </c>
      <c r="F55" s="87">
        <v>200000</v>
      </c>
      <c r="G55" s="29">
        <v>37.700000000000003</v>
      </c>
      <c r="H55" s="29" t="s">
        <v>310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44733</v>
      </c>
      <c r="B56" s="29">
        <v>516110</v>
      </c>
      <c r="C56" s="28" t="s">
        <v>998</v>
      </c>
      <c r="D56" s="28" t="s">
        <v>999</v>
      </c>
      <c r="E56" s="28" t="s">
        <v>572</v>
      </c>
      <c r="F56" s="87">
        <v>200866</v>
      </c>
      <c r="G56" s="29">
        <v>37.700000000000003</v>
      </c>
      <c r="H56" s="29" t="s">
        <v>310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44733</v>
      </c>
      <c r="B57" s="29">
        <v>516110</v>
      </c>
      <c r="C57" s="28" t="s">
        <v>998</v>
      </c>
      <c r="D57" s="28" t="s">
        <v>999</v>
      </c>
      <c r="E57" s="28" t="s">
        <v>571</v>
      </c>
      <c r="F57" s="87">
        <v>172661</v>
      </c>
      <c r="G57" s="29">
        <v>37.56</v>
      </c>
      <c r="H57" s="29" t="s">
        <v>310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44733</v>
      </c>
      <c r="B58" s="29">
        <v>537259</v>
      </c>
      <c r="C58" s="28" t="s">
        <v>1119</v>
      </c>
      <c r="D58" s="28" t="s">
        <v>1120</v>
      </c>
      <c r="E58" s="28" t="s">
        <v>572</v>
      </c>
      <c r="F58" s="87">
        <v>250000</v>
      </c>
      <c r="G58" s="29">
        <v>340.88</v>
      </c>
      <c r="H58" s="29" t="s">
        <v>310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44733</v>
      </c>
      <c r="B59" s="29">
        <v>532035</v>
      </c>
      <c r="C59" s="28" t="s">
        <v>1121</v>
      </c>
      <c r="D59" s="28" t="s">
        <v>1122</v>
      </c>
      <c r="E59" s="28" t="s">
        <v>571</v>
      </c>
      <c r="F59" s="87">
        <v>55000</v>
      </c>
      <c r="G59" s="29">
        <v>15.47</v>
      </c>
      <c r="H59" s="29" t="s">
        <v>310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44733</v>
      </c>
      <c r="B60" s="29">
        <v>536672</v>
      </c>
      <c r="C60" s="28" t="s">
        <v>1123</v>
      </c>
      <c r="D60" s="28" t="s">
        <v>1124</v>
      </c>
      <c r="E60" s="28" t="s">
        <v>571</v>
      </c>
      <c r="F60" s="87">
        <v>115740</v>
      </c>
      <c r="G60" s="29">
        <v>21.6</v>
      </c>
      <c r="H60" s="29" t="s">
        <v>310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44733</v>
      </c>
      <c r="B61" s="29">
        <v>536672</v>
      </c>
      <c r="C61" s="28" t="s">
        <v>1123</v>
      </c>
      <c r="D61" s="28" t="s">
        <v>1125</v>
      </c>
      <c r="E61" s="28" t="s">
        <v>572</v>
      </c>
      <c r="F61" s="87">
        <v>240000</v>
      </c>
      <c r="G61" s="29">
        <v>21.6</v>
      </c>
      <c r="H61" s="29" t="s">
        <v>310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44733</v>
      </c>
      <c r="B62" s="29">
        <v>506178</v>
      </c>
      <c r="C62" s="28" t="s">
        <v>1126</v>
      </c>
      <c r="D62" s="28" t="s">
        <v>1127</v>
      </c>
      <c r="E62" s="28" t="s">
        <v>571</v>
      </c>
      <c r="F62" s="87">
        <v>3000</v>
      </c>
      <c r="G62" s="29">
        <v>11.57</v>
      </c>
      <c r="H62" s="29" t="s">
        <v>310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44733</v>
      </c>
      <c r="B63" s="29">
        <v>506178</v>
      </c>
      <c r="C63" s="28" t="s">
        <v>1126</v>
      </c>
      <c r="D63" s="28" t="s">
        <v>1128</v>
      </c>
      <c r="E63" s="28" t="s">
        <v>572</v>
      </c>
      <c r="F63" s="87">
        <v>2000</v>
      </c>
      <c r="G63" s="29">
        <v>11.57</v>
      </c>
      <c r="H63" s="29" t="s">
        <v>310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44733</v>
      </c>
      <c r="B64" s="29" t="s">
        <v>362</v>
      </c>
      <c r="C64" s="28" t="s">
        <v>1129</v>
      </c>
      <c r="D64" s="28" t="s">
        <v>1130</v>
      </c>
      <c r="E64" s="28" t="s">
        <v>571</v>
      </c>
      <c r="F64" s="87">
        <v>15812337</v>
      </c>
      <c r="G64" s="29">
        <v>2.0699999999999998</v>
      </c>
      <c r="H64" s="29" t="s">
        <v>850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44733</v>
      </c>
      <c r="B65" s="29" t="s">
        <v>362</v>
      </c>
      <c r="C65" s="28" t="s">
        <v>1129</v>
      </c>
      <c r="D65" s="28" t="s">
        <v>1131</v>
      </c>
      <c r="E65" s="28" t="s">
        <v>571</v>
      </c>
      <c r="F65" s="87">
        <v>26072941</v>
      </c>
      <c r="G65" s="29">
        <v>2.06</v>
      </c>
      <c r="H65" s="29" t="s">
        <v>850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44733</v>
      </c>
      <c r="B66" s="29" t="s">
        <v>1132</v>
      </c>
      <c r="C66" s="28" t="s">
        <v>1133</v>
      </c>
      <c r="D66" s="28" t="s">
        <v>1134</v>
      </c>
      <c r="E66" s="28" t="s">
        <v>571</v>
      </c>
      <c r="F66" s="87">
        <v>26000</v>
      </c>
      <c r="G66" s="29">
        <v>200</v>
      </c>
      <c r="H66" s="29" t="s">
        <v>850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44733</v>
      </c>
      <c r="B67" s="29" t="s">
        <v>1048</v>
      </c>
      <c r="C67" s="28" t="s">
        <v>1049</v>
      </c>
      <c r="D67" s="28" t="s">
        <v>1135</v>
      </c>
      <c r="E67" s="28" t="s">
        <v>571</v>
      </c>
      <c r="F67" s="87">
        <v>300500</v>
      </c>
      <c r="G67" s="29">
        <v>20.64</v>
      </c>
      <c r="H67" s="29" t="s">
        <v>850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44733</v>
      </c>
      <c r="B68" s="29" t="s">
        <v>1018</v>
      </c>
      <c r="C68" s="28" t="s">
        <v>1019</v>
      </c>
      <c r="D68" s="28" t="s">
        <v>955</v>
      </c>
      <c r="E68" s="28" t="s">
        <v>571</v>
      </c>
      <c r="F68" s="87">
        <v>91356</v>
      </c>
      <c r="G68" s="29">
        <v>777.14</v>
      </c>
      <c r="H68" s="29" t="s">
        <v>850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44733</v>
      </c>
      <c r="B69" s="29" t="s">
        <v>1136</v>
      </c>
      <c r="C69" s="28" t="s">
        <v>1137</v>
      </c>
      <c r="D69" s="28" t="s">
        <v>1138</v>
      </c>
      <c r="E69" s="28" t="s">
        <v>572</v>
      </c>
      <c r="F69" s="87">
        <v>435796</v>
      </c>
      <c r="G69" s="29">
        <v>7.04</v>
      </c>
      <c r="H69" s="29" t="s">
        <v>850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44733</v>
      </c>
      <c r="B70" s="29" t="s">
        <v>362</v>
      </c>
      <c r="C70" s="28" t="s">
        <v>1129</v>
      </c>
      <c r="D70" s="28" t="s">
        <v>1131</v>
      </c>
      <c r="E70" s="28" t="s">
        <v>572</v>
      </c>
      <c r="F70" s="87">
        <v>23797465</v>
      </c>
      <c r="G70" s="29">
        <v>2.0499999999999998</v>
      </c>
      <c r="H70" s="29" t="s">
        <v>850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>
        <v>44733</v>
      </c>
      <c r="B71" s="29" t="s">
        <v>362</v>
      </c>
      <c r="C71" s="28" t="s">
        <v>1129</v>
      </c>
      <c r="D71" s="28" t="s">
        <v>1130</v>
      </c>
      <c r="E71" s="28" t="s">
        <v>572</v>
      </c>
      <c r="F71" s="87">
        <v>16914011</v>
      </c>
      <c r="G71" s="29">
        <v>2.0699999999999998</v>
      </c>
      <c r="H71" s="29" t="s">
        <v>850</v>
      </c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>
        <v>44733</v>
      </c>
      <c r="B72" s="29" t="s">
        <v>1132</v>
      </c>
      <c r="C72" s="28" t="s">
        <v>1133</v>
      </c>
      <c r="D72" s="28" t="s">
        <v>1139</v>
      </c>
      <c r="E72" s="28" t="s">
        <v>572</v>
      </c>
      <c r="F72" s="87">
        <v>26000</v>
      </c>
      <c r="G72" s="29">
        <v>200</v>
      </c>
      <c r="H72" s="29" t="s">
        <v>850</v>
      </c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>
        <v>44733</v>
      </c>
      <c r="B73" s="29" t="s">
        <v>1048</v>
      </c>
      <c r="C73" s="28" t="s">
        <v>1049</v>
      </c>
      <c r="D73" s="28" t="s">
        <v>1135</v>
      </c>
      <c r="E73" s="28" t="s">
        <v>572</v>
      </c>
      <c r="F73" s="87">
        <v>275500</v>
      </c>
      <c r="G73" s="29">
        <v>20.39</v>
      </c>
      <c r="H73" s="29" t="s">
        <v>850</v>
      </c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>
        <v>44733</v>
      </c>
      <c r="B74" s="29" t="s">
        <v>1018</v>
      </c>
      <c r="C74" s="28" t="s">
        <v>1019</v>
      </c>
      <c r="D74" s="28" t="s">
        <v>955</v>
      </c>
      <c r="E74" s="28" t="s">
        <v>572</v>
      </c>
      <c r="F74" s="87">
        <v>91356</v>
      </c>
      <c r="G74" s="29">
        <v>777.9</v>
      </c>
      <c r="H74" s="29" t="s">
        <v>850</v>
      </c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>
        <v>44733</v>
      </c>
      <c r="B75" s="29" t="s">
        <v>953</v>
      </c>
      <c r="C75" s="28" t="s">
        <v>954</v>
      </c>
      <c r="D75" s="28" t="s">
        <v>1140</v>
      </c>
      <c r="E75" s="28" t="s">
        <v>572</v>
      </c>
      <c r="F75" s="87">
        <v>186000</v>
      </c>
      <c r="G75" s="29">
        <v>160.69999999999999</v>
      </c>
      <c r="H75" s="29" t="s">
        <v>850</v>
      </c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>
        <v>44733</v>
      </c>
      <c r="B76" s="29" t="s">
        <v>1141</v>
      </c>
      <c r="C76" s="28" t="s">
        <v>1142</v>
      </c>
      <c r="D76" s="28" t="s">
        <v>1143</v>
      </c>
      <c r="E76" s="28" t="s">
        <v>572</v>
      </c>
      <c r="F76" s="87">
        <v>551627</v>
      </c>
      <c r="G76" s="29">
        <v>7.66</v>
      </c>
      <c r="H76" s="29" t="s">
        <v>850</v>
      </c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/>
      <c r="B77" s="29"/>
      <c r="C77" s="28"/>
      <c r="D77" s="28"/>
      <c r="E77" s="28"/>
      <c r="F77" s="87"/>
      <c r="G77" s="29"/>
      <c r="H77" s="29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/>
      <c r="B78" s="29"/>
      <c r="C78" s="28"/>
      <c r="D78" s="28"/>
      <c r="E78" s="28"/>
      <c r="F78" s="87"/>
      <c r="G78" s="29"/>
      <c r="H78" s="29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/>
      <c r="B79" s="29"/>
      <c r="C79" s="28"/>
      <c r="D79" s="28"/>
      <c r="E79" s="28"/>
      <c r="F79" s="87"/>
      <c r="G79" s="29"/>
      <c r="H79" s="29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/>
      <c r="B80" s="29"/>
      <c r="C80" s="28"/>
      <c r="D80" s="28"/>
      <c r="E80" s="28"/>
      <c r="F80" s="87"/>
      <c r="G80" s="29"/>
      <c r="H80" s="29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/>
      <c r="B81" s="29"/>
      <c r="C81" s="28"/>
      <c r="D81" s="28"/>
      <c r="E81" s="28"/>
      <c r="F81" s="87"/>
      <c r="G81" s="29"/>
      <c r="H81" s="29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/>
      <c r="B82" s="29"/>
      <c r="C82" s="28"/>
      <c r="D82" s="28"/>
      <c r="E82" s="28"/>
      <c r="F82" s="87"/>
      <c r="G82" s="29"/>
      <c r="H82" s="29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/>
      <c r="B83" s="29"/>
      <c r="C83" s="28"/>
      <c r="D83" s="28"/>
      <c r="E83" s="28"/>
      <c r="F83" s="87"/>
      <c r="G83" s="29"/>
      <c r="H83" s="29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88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88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88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88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88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88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88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88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88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88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88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88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88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88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88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88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88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88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88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88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88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88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88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88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88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88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88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88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88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88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88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88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88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88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16"/>
      <c r="C330" s="18"/>
      <c r="D330" s="18"/>
      <c r="E330" s="16"/>
      <c r="F330" s="16"/>
      <c r="G330" s="16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16"/>
      <c r="C331" s="18"/>
      <c r="D331" s="18"/>
      <c r="E331" s="16"/>
      <c r="F331" s="16"/>
      <c r="G331" s="16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16"/>
      <c r="C332" s="18"/>
      <c r="D332" s="18"/>
      <c r="E332" s="16"/>
      <c r="F332" s="16"/>
      <c r="G332" s="16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16"/>
      <c r="C333" s="18"/>
      <c r="D333" s="18"/>
      <c r="E333" s="16"/>
      <c r="F333" s="16"/>
      <c r="G333" s="16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16"/>
      <c r="C334" s="18"/>
      <c r="D334" s="18"/>
      <c r="E334" s="16"/>
      <c r="F334" s="16"/>
      <c r="G334" s="16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16"/>
      <c r="C335" s="18"/>
      <c r="D335" s="18"/>
      <c r="E335" s="16"/>
      <c r="F335" s="16"/>
      <c r="G335" s="16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16"/>
      <c r="C336" s="18"/>
      <c r="D336" s="18"/>
      <c r="E336" s="16"/>
      <c r="F336" s="16"/>
      <c r="G336" s="16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16"/>
      <c r="C337" s="18"/>
      <c r="D337" s="18"/>
      <c r="E337" s="16"/>
      <c r="F337" s="16"/>
      <c r="G337" s="16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16"/>
      <c r="C338" s="18"/>
      <c r="D338" s="18"/>
      <c r="E338" s="16"/>
      <c r="F338" s="16"/>
      <c r="G338" s="16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16"/>
      <c r="C339" s="18"/>
      <c r="D339" s="18"/>
      <c r="E339" s="16"/>
      <c r="F339" s="16"/>
      <c r="G339" s="16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16"/>
      <c r="C340" s="18"/>
      <c r="D340" s="18"/>
      <c r="E340" s="16"/>
      <c r="F340" s="16"/>
      <c r="G340" s="16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16"/>
      <c r="C341" s="18"/>
      <c r="D341" s="18"/>
      <c r="E341" s="16"/>
      <c r="F341" s="16"/>
      <c r="G341" s="16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16"/>
      <c r="C342" s="18"/>
      <c r="D342" s="18"/>
      <c r="E342" s="16"/>
      <c r="F342" s="16"/>
      <c r="G342" s="16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16"/>
      <c r="C343" s="18"/>
      <c r="D343" s="18"/>
      <c r="E343" s="16"/>
      <c r="F343" s="16"/>
      <c r="G343" s="16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16"/>
      <c r="C344" s="18"/>
      <c r="D344" s="18"/>
      <c r="E344" s="16"/>
      <c r="F344" s="16"/>
      <c r="G344" s="16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16"/>
      <c r="C345" s="18"/>
      <c r="D345" s="18"/>
      <c r="E345" s="16"/>
      <c r="F345" s="16"/>
      <c r="G345" s="16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16"/>
      <c r="C346" s="18"/>
      <c r="D346" s="18"/>
      <c r="E346" s="16"/>
      <c r="F346" s="16"/>
      <c r="G346" s="16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16"/>
      <c r="C347" s="18"/>
      <c r="D347" s="18"/>
      <c r="E347" s="16"/>
      <c r="F347" s="16"/>
      <c r="G347" s="16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16"/>
      <c r="C348" s="18"/>
      <c r="D348" s="18"/>
      <c r="E348" s="16"/>
      <c r="F348" s="16"/>
      <c r="G348" s="16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16"/>
      <c r="C349" s="18"/>
      <c r="D349" s="18"/>
      <c r="E349" s="16"/>
      <c r="F349" s="16"/>
      <c r="G349" s="16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16"/>
      <c r="C350" s="18"/>
      <c r="D350" s="18"/>
      <c r="E350" s="16"/>
      <c r="F350" s="16"/>
      <c r="G350" s="16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16"/>
      <c r="C351" s="18"/>
      <c r="D351" s="18"/>
      <c r="E351" s="16"/>
      <c r="F351" s="16"/>
      <c r="G351" s="16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16"/>
      <c r="C352" s="18"/>
      <c r="D352" s="18"/>
      <c r="E352" s="16"/>
      <c r="F352" s="16"/>
      <c r="G352" s="16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16"/>
      <c r="C353" s="18"/>
      <c r="D353" s="18"/>
      <c r="E353" s="16"/>
      <c r="F353" s="16"/>
      <c r="G353" s="16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16"/>
      <c r="C354" s="18"/>
      <c r="D354" s="18"/>
      <c r="E354" s="16"/>
      <c r="F354" s="16"/>
      <c r="G354" s="16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16"/>
      <c r="C355" s="18"/>
      <c r="D355" s="18"/>
      <c r="E355" s="16"/>
      <c r="F355" s="16"/>
      <c r="G355" s="16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16"/>
      <c r="C356" s="18"/>
      <c r="D356" s="18"/>
      <c r="E356" s="16"/>
      <c r="F356" s="16"/>
      <c r="G356" s="16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16"/>
      <c r="C357" s="18"/>
      <c r="D357" s="18"/>
      <c r="E357" s="16"/>
      <c r="F357" s="16"/>
      <c r="G357" s="16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16"/>
      <c r="C358" s="18"/>
      <c r="D358" s="18"/>
      <c r="E358" s="16"/>
      <c r="F358" s="16"/>
      <c r="G358" s="16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16"/>
      <c r="C359" s="18"/>
      <c r="D359" s="18"/>
      <c r="E359" s="16"/>
      <c r="F359" s="16"/>
      <c r="G359" s="16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16"/>
      <c r="C360" s="18"/>
      <c r="D360" s="18"/>
      <c r="E360" s="16"/>
      <c r="F360" s="16"/>
      <c r="G360" s="16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16"/>
      <c r="C361" s="18"/>
      <c r="D361" s="18"/>
      <c r="E361" s="16"/>
      <c r="F361" s="16"/>
      <c r="G361" s="16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16"/>
      <c r="C362" s="18"/>
      <c r="D362" s="18"/>
      <c r="E362" s="16"/>
      <c r="F362" s="16"/>
      <c r="G362" s="16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16"/>
      <c r="C363" s="18"/>
      <c r="D363" s="18"/>
      <c r="E363" s="16"/>
      <c r="F363" s="16"/>
      <c r="G363" s="16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12"/>
  <sheetViews>
    <sheetView zoomScale="85" zoomScaleNormal="85" workbookViewId="0">
      <selection activeCell="K17" sqref="K17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14" t="s">
        <v>285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878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44734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573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563</v>
      </c>
      <c r="C9" s="96"/>
      <c r="D9" s="97" t="s">
        <v>574</v>
      </c>
      <c r="E9" s="96" t="s">
        <v>575</v>
      </c>
      <c r="F9" s="96" t="s">
        <v>576</v>
      </c>
      <c r="G9" s="96" t="s">
        <v>577</v>
      </c>
      <c r="H9" s="96" t="s">
        <v>578</v>
      </c>
      <c r="I9" s="96" t="s">
        <v>579</v>
      </c>
      <c r="J9" s="95" t="s">
        <v>580</v>
      </c>
      <c r="K9" s="96" t="s">
        <v>581</v>
      </c>
      <c r="L9" s="98" t="s">
        <v>582</v>
      </c>
      <c r="M9" s="98" t="s">
        <v>583</v>
      </c>
      <c r="N9" s="96" t="s">
        <v>584</v>
      </c>
      <c r="O9" s="97" t="s">
        <v>585</v>
      </c>
      <c r="P9" s="96" t="s">
        <v>817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51">
        <v>1</v>
      </c>
      <c r="B10" s="248">
        <v>44700</v>
      </c>
      <c r="C10" s="319"/>
      <c r="D10" s="316" t="s">
        <v>75</v>
      </c>
      <c r="E10" s="317" t="s">
        <v>588</v>
      </c>
      <c r="F10" s="251" t="s">
        <v>867</v>
      </c>
      <c r="G10" s="251">
        <v>635</v>
      </c>
      <c r="H10" s="251"/>
      <c r="I10" s="318" t="s">
        <v>866</v>
      </c>
      <c r="J10" s="342" t="s">
        <v>589</v>
      </c>
      <c r="K10" s="284"/>
      <c r="L10" s="285"/>
      <c r="M10" s="286"/>
      <c r="N10" s="284"/>
      <c r="O10" s="308"/>
      <c r="P10" s="284">
        <f>VLOOKUP(D10,'MidCap Intra'!B37:C589,2,0)</f>
        <v>654.29999999999995</v>
      </c>
      <c r="Q10" s="246"/>
      <c r="R10" s="246" t="s">
        <v>587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65">
        <v>2</v>
      </c>
      <c r="B11" s="362">
        <v>44706</v>
      </c>
      <c r="C11" s="373"/>
      <c r="D11" s="374" t="s">
        <v>145</v>
      </c>
      <c r="E11" s="375" t="s">
        <v>588</v>
      </c>
      <c r="F11" s="365">
        <v>1595</v>
      </c>
      <c r="G11" s="365">
        <v>1475</v>
      </c>
      <c r="H11" s="365">
        <v>1672.5</v>
      </c>
      <c r="I11" s="376" t="s">
        <v>870</v>
      </c>
      <c r="J11" s="322" t="s">
        <v>888</v>
      </c>
      <c r="K11" s="322">
        <f t="shared" ref="K11" si="0">H11-F11</f>
        <v>77.5</v>
      </c>
      <c r="L11" s="323">
        <f t="shared" ref="L11" si="1">(F11*-0.7)/100</f>
        <v>-11.164999999999999</v>
      </c>
      <c r="M11" s="324">
        <f t="shared" ref="M11" si="2">(K11+L11)/F11</f>
        <v>4.1589341692789973E-2</v>
      </c>
      <c r="N11" s="322" t="s">
        <v>586</v>
      </c>
      <c r="O11" s="366">
        <v>44715</v>
      </c>
      <c r="P11" s="370"/>
      <c r="Q11" s="246"/>
      <c r="R11" s="246" t="s">
        <v>587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454">
        <v>3</v>
      </c>
      <c r="B12" s="455">
        <v>44708</v>
      </c>
      <c r="C12" s="456"/>
      <c r="D12" s="457" t="s">
        <v>487</v>
      </c>
      <c r="E12" s="458" t="s">
        <v>588</v>
      </c>
      <c r="F12" s="454">
        <v>131</v>
      </c>
      <c r="G12" s="454">
        <v>123</v>
      </c>
      <c r="H12" s="454">
        <f>(123+136)/2</f>
        <v>129.5</v>
      </c>
      <c r="I12" s="459" t="s">
        <v>872</v>
      </c>
      <c r="J12" s="460" t="s">
        <v>988</v>
      </c>
      <c r="K12" s="460">
        <f t="shared" ref="K12" si="3">H12-F12</f>
        <v>-1.5</v>
      </c>
      <c r="L12" s="461">
        <f t="shared" ref="L12" si="4">(F12*-0.7)/100</f>
        <v>-0.91699999999999993</v>
      </c>
      <c r="M12" s="462">
        <f t="shared" ref="M12" si="5">(K12+L12)/F12</f>
        <v>-1.8450381679389311E-2</v>
      </c>
      <c r="N12" s="330" t="s">
        <v>598</v>
      </c>
      <c r="O12" s="463">
        <v>44727</v>
      </c>
      <c r="P12" s="464"/>
      <c r="Q12" s="246"/>
      <c r="R12" s="246" t="s">
        <v>587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251">
        <v>4</v>
      </c>
      <c r="B13" s="248">
        <v>44719</v>
      </c>
      <c r="C13" s="319"/>
      <c r="D13" s="316" t="s">
        <v>122</v>
      </c>
      <c r="E13" s="317" t="s">
        <v>588</v>
      </c>
      <c r="F13" s="251">
        <v>2201</v>
      </c>
      <c r="G13" s="251">
        <v>2069</v>
      </c>
      <c r="H13" s="251"/>
      <c r="I13" s="318" t="s">
        <v>904</v>
      </c>
      <c r="J13" s="284" t="s">
        <v>589</v>
      </c>
      <c r="K13" s="284"/>
      <c r="L13" s="285"/>
      <c r="M13" s="286"/>
      <c r="N13" s="284"/>
      <c r="O13" s="308"/>
      <c r="P13" s="284">
        <f>VLOOKUP(D13,'MidCap Intra'!B40:C592,2,0)</f>
        <v>2205</v>
      </c>
      <c r="Q13" s="246"/>
      <c r="R13" s="246" t="s">
        <v>587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336">
        <v>5</v>
      </c>
      <c r="B14" s="451">
        <v>44722</v>
      </c>
      <c r="C14" s="465"/>
      <c r="D14" s="466" t="s">
        <v>201</v>
      </c>
      <c r="E14" s="467" t="s">
        <v>588</v>
      </c>
      <c r="F14" s="336">
        <v>1110</v>
      </c>
      <c r="G14" s="336">
        <v>1040</v>
      </c>
      <c r="H14" s="336">
        <v>1040</v>
      </c>
      <c r="I14" s="468" t="s">
        <v>950</v>
      </c>
      <c r="J14" s="460" t="s">
        <v>989</v>
      </c>
      <c r="K14" s="460">
        <f t="shared" ref="K14" si="6">H14-F14</f>
        <v>-70</v>
      </c>
      <c r="L14" s="461">
        <f t="shared" ref="L14" si="7">(F14*-0.7)/100</f>
        <v>-7.77</v>
      </c>
      <c r="M14" s="462">
        <f t="shared" ref="M14" si="8">(K14+L14)/F14</f>
        <v>-7.0063063063063064E-2</v>
      </c>
      <c r="N14" s="330" t="s">
        <v>598</v>
      </c>
      <c r="O14" s="463">
        <v>44726</v>
      </c>
      <c r="P14" s="464"/>
      <c r="Q14" s="246"/>
      <c r="R14" s="246" t="s">
        <v>587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407">
        <v>44722</v>
      </c>
      <c r="C15" s="319"/>
      <c r="D15" s="316" t="s">
        <v>39</v>
      </c>
      <c r="E15" s="317" t="s">
        <v>588</v>
      </c>
      <c r="F15" s="251" t="s">
        <v>951</v>
      </c>
      <c r="G15" s="251">
        <v>670</v>
      </c>
      <c r="H15" s="251"/>
      <c r="I15" s="318" t="s">
        <v>866</v>
      </c>
      <c r="J15" s="284" t="s">
        <v>589</v>
      </c>
      <c r="K15" s="284"/>
      <c r="L15" s="285"/>
      <c r="M15" s="286"/>
      <c r="N15" s="284"/>
      <c r="O15" s="308"/>
      <c r="P15" s="284">
        <f>VLOOKUP(D15,'MidCap Intra'!B1:C594,2,0)</f>
        <v>701.25</v>
      </c>
      <c r="Q15" s="246"/>
      <c r="R15" s="246" t="s">
        <v>587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485">
        <v>7</v>
      </c>
      <c r="B16" s="486">
        <v>44725</v>
      </c>
      <c r="C16" s="487"/>
      <c r="D16" s="488" t="s">
        <v>414</v>
      </c>
      <c r="E16" s="489" t="s">
        <v>588</v>
      </c>
      <c r="F16" s="485">
        <v>397.5</v>
      </c>
      <c r="G16" s="485">
        <v>365</v>
      </c>
      <c r="H16" s="485">
        <v>415</v>
      </c>
      <c r="I16" s="490" t="s">
        <v>969</v>
      </c>
      <c r="J16" s="326" t="s">
        <v>1070</v>
      </c>
      <c r="K16" s="326">
        <f t="shared" ref="K16" si="9">H16-F16</f>
        <v>17.5</v>
      </c>
      <c r="L16" s="327">
        <f t="shared" ref="L16" si="10">(F16*-0.7)/100</f>
        <v>-2.7825000000000002</v>
      </c>
      <c r="M16" s="328">
        <f t="shared" ref="M16" si="11">(K16+L16)/F16</f>
        <v>3.70251572327044E-2</v>
      </c>
      <c r="N16" s="326" t="s">
        <v>586</v>
      </c>
      <c r="O16" s="491">
        <v>44733</v>
      </c>
      <c r="P16" s="492"/>
      <c r="Q16" s="246"/>
      <c r="R16" s="246" t="s">
        <v>587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>
        <v>8</v>
      </c>
      <c r="B17" s="407">
        <v>44733</v>
      </c>
      <c r="C17" s="319"/>
      <c r="D17" s="316" t="s">
        <v>201</v>
      </c>
      <c r="E17" s="317" t="s">
        <v>588</v>
      </c>
      <c r="F17" s="251" t="s">
        <v>1068</v>
      </c>
      <c r="G17" s="251">
        <v>898</v>
      </c>
      <c r="H17" s="251"/>
      <c r="I17" s="318" t="s">
        <v>1069</v>
      </c>
      <c r="J17" s="284" t="s">
        <v>589</v>
      </c>
      <c r="K17" s="284"/>
      <c r="L17" s="285"/>
      <c r="M17" s="286"/>
      <c r="N17" s="284"/>
      <c r="O17" s="308"/>
      <c r="P17" s="284"/>
      <c r="Q17" s="246"/>
      <c r="R17" s="246" t="s">
        <v>587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51"/>
      <c r="B18" s="248"/>
      <c r="C18" s="319"/>
      <c r="D18" s="316"/>
      <c r="E18" s="317"/>
      <c r="F18" s="251"/>
      <c r="G18" s="251"/>
      <c r="H18" s="251"/>
      <c r="I18" s="318"/>
      <c r="J18" s="284"/>
      <c r="K18" s="284"/>
      <c r="L18" s="285"/>
      <c r="M18" s="286"/>
      <c r="N18" s="284"/>
      <c r="O18" s="308"/>
      <c r="P18" s="284"/>
      <c r="Q18" s="246"/>
      <c r="R18" s="246"/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ht="13.9" customHeight="1">
      <c r="A19" s="385"/>
      <c r="B19" s="382"/>
      <c r="C19" s="395"/>
      <c r="D19" s="396"/>
      <c r="E19" s="397"/>
      <c r="F19" s="385"/>
      <c r="G19" s="385"/>
      <c r="H19" s="385"/>
      <c r="I19" s="398"/>
      <c r="J19" s="399"/>
      <c r="K19" s="386"/>
      <c r="L19" s="387"/>
      <c r="M19" s="388"/>
      <c r="N19" s="386"/>
      <c r="O19" s="389"/>
      <c r="P19" s="387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4.25" customHeight="1">
      <c r="A20" s="107"/>
      <c r="B20" s="108"/>
      <c r="C20" s="109"/>
      <c r="D20" s="110"/>
      <c r="E20" s="111"/>
      <c r="F20" s="111"/>
      <c r="H20" s="111"/>
      <c r="I20" s="112"/>
      <c r="J20" s="113"/>
      <c r="K20" s="113"/>
      <c r="L20" s="114"/>
      <c r="M20" s="115"/>
      <c r="N20" s="116"/>
      <c r="O20" s="117"/>
      <c r="P20" s="118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107"/>
      <c r="B21" s="108"/>
      <c r="C21" s="109"/>
      <c r="D21" s="110"/>
      <c r="E21" s="111"/>
      <c r="F21" s="111"/>
      <c r="G21" s="107"/>
      <c r="H21" s="111"/>
      <c r="I21" s="112"/>
      <c r="J21" s="113"/>
      <c r="K21" s="113"/>
      <c r="L21" s="114"/>
      <c r="M21" s="115"/>
      <c r="N21" s="116"/>
      <c r="O21" s="117"/>
      <c r="P21" s="11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2" customHeight="1">
      <c r="A22" s="119" t="s">
        <v>590</v>
      </c>
      <c r="B22" s="120"/>
      <c r="C22" s="121"/>
      <c r="D22" s="122"/>
      <c r="E22" s="123"/>
      <c r="F22" s="123"/>
      <c r="G22" s="123"/>
      <c r="H22" s="123"/>
      <c r="I22" s="123"/>
      <c r="J22" s="124"/>
      <c r="K22" s="123"/>
      <c r="L22" s="125"/>
      <c r="M22" s="56"/>
      <c r="N22" s="124"/>
      <c r="O22" s="12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26" t="s">
        <v>591</v>
      </c>
      <c r="B23" s="119"/>
      <c r="C23" s="119"/>
      <c r="D23" s="119"/>
      <c r="E23" s="41"/>
      <c r="F23" s="127" t="s">
        <v>592</v>
      </c>
      <c r="G23" s="6"/>
      <c r="H23" s="6"/>
      <c r="I23" s="6"/>
      <c r="J23" s="128"/>
      <c r="K23" s="129"/>
      <c r="L23" s="129"/>
      <c r="M23" s="130"/>
      <c r="N23" s="1"/>
      <c r="O23" s="13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19" t="s">
        <v>593</v>
      </c>
      <c r="B24" s="119"/>
      <c r="C24" s="119"/>
      <c r="D24" s="119" t="s">
        <v>849</v>
      </c>
      <c r="E24" s="6"/>
      <c r="F24" s="127" t="s">
        <v>594</v>
      </c>
      <c r="G24" s="6"/>
      <c r="H24" s="6"/>
      <c r="I24" s="6"/>
      <c r="J24" s="128"/>
      <c r="K24" s="129"/>
      <c r="L24" s="129"/>
      <c r="M24" s="130"/>
      <c r="N24" s="1"/>
      <c r="O24" s="13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19"/>
      <c r="B25" s="119"/>
      <c r="C25" s="119"/>
      <c r="D25" s="119"/>
      <c r="E25" s="6"/>
      <c r="F25" s="6"/>
      <c r="G25" s="6"/>
      <c r="H25" s="6"/>
      <c r="I25" s="6"/>
      <c r="J25" s="132"/>
      <c r="K25" s="129"/>
      <c r="L25" s="129"/>
      <c r="M25" s="6"/>
      <c r="N25" s="133"/>
      <c r="O25" s="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.75" customHeight="1">
      <c r="A26" s="1"/>
      <c r="B26" s="134" t="s">
        <v>595</v>
      </c>
      <c r="C26" s="134"/>
      <c r="D26" s="134"/>
      <c r="E26" s="134"/>
      <c r="F26" s="135"/>
      <c r="G26" s="6"/>
      <c r="H26" s="6"/>
      <c r="I26" s="136"/>
      <c r="J26" s="137"/>
      <c r="K26" s="138"/>
      <c r="L26" s="137"/>
      <c r="M26" s="6"/>
      <c r="N26" s="1"/>
      <c r="O26" s="1"/>
      <c r="P26" s="1"/>
      <c r="R26" s="56"/>
      <c r="S26" s="1"/>
      <c r="T26" s="1"/>
      <c r="U26" s="1"/>
      <c r="V26" s="1"/>
      <c r="W26" s="1"/>
      <c r="X26" s="1"/>
      <c r="Y26" s="1"/>
      <c r="Z26" s="1"/>
    </row>
    <row r="27" spans="1:38" ht="38.25" customHeight="1">
      <c r="A27" s="95" t="s">
        <v>16</v>
      </c>
      <c r="B27" s="96" t="s">
        <v>563</v>
      </c>
      <c r="C27" s="98"/>
      <c r="D27" s="97" t="s">
        <v>574</v>
      </c>
      <c r="E27" s="96" t="s">
        <v>575</v>
      </c>
      <c r="F27" s="96" t="s">
        <v>576</v>
      </c>
      <c r="G27" s="96" t="s">
        <v>596</v>
      </c>
      <c r="H27" s="96" t="s">
        <v>578</v>
      </c>
      <c r="I27" s="96" t="s">
        <v>579</v>
      </c>
      <c r="J27" s="96" t="s">
        <v>580</v>
      </c>
      <c r="K27" s="96" t="s">
        <v>597</v>
      </c>
      <c r="L27" s="140" t="s">
        <v>582</v>
      </c>
      <c r="M27" s="98" t="s">
        <v>583</v>
      </c>
      <c r="N27" s="95" t="s">
        <v>584</v>
      </c>
      <c r="O27" s="291" t="s">
        <v>585</v>
      </c>
      <c r="P27" s="271"/>
      <c r="Q27" s="1"/>
      <c r="R27" s="288"/>
      <c r="S27" s="288"/>
      <c r="T27" s="288"/>
      <c r="U27" s="281"/>
      <c r="V27" s="281"/>
      <c r="W27" s="281"/>
      <c r="X27" s="281"/>
      <c r="Y27" s="28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s="257" customFormat="1" ht="15" customHeight="1">
      <c r="A28" s="419">
        <v>1</v>
      </c>
      <c r="B28" s="334">
        <v>44709</v>
      </c>
      <c r="C28" s="420"/>
      <c r="D28" s="421" t="s">
        <v>188</v>
      </c>
      <c r="E28" s="336" t="s">
        <v>588</v>
      </c>
      <c r="F28" s="336">
        <v>469.5</v>
      </c>
      <c r="G28" s="336">
        <v>457</v>
      </c>
      <c r="H28" s="336">
        <v>457</v>
      </c>
      <c r="I28" s="336" t="s">
        <v>871</v>
      </c>
      <c r="J28" s="330" t="s">
        <v>959</v>
      </c>
      <c r="K28" s="330">
        <f t="shared" ref="K28" si="12">H28-F28</f>
        <v>-12.5</v>
      </c>
      <c r="L28" s="422">
        <f t="shared" ref="L28" si="13">(F28*-0.7)/100</f>
        <v>-3.2864999999999998</v>
      </c>
      <c r="M28" s="423">
        <f t="shared" ref="M28" si="14">(K28+L28)/F28</f>
        <v>-3.3624068157614484E-2</v>
      </c>
      <c r="N28" s="330" t="s">
        <v>598</v>
      </c>
      <c r="O28" s="424">
        <v>44725</v>
      </c>
      <c r="P28" s="289"/>
      <c r="Q28" s="289"/>
      <c r="R28" s="290" t="s">
        <v>587</v>
      </c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87"/>
      <c r="AJ28" s="280"/>
      <c r="AK28" s="280"/>
      <c r="AL28" s="280"/>
    </row>
    <row r="29" spans="1:38" s="257" customFormat="1" ht="15" customHeight="1">
      <c r="A29" s="361">
        <v>2</v>
      </c>
      <c r="B29" s="362">
        <v>44711</v>
      </c>
      <c r="C29" s="363"/>
      <c r="D29" s="364" t="s">
        <v>205</v>
      </c>
      <c r="E29" s="365" t="s">
        <v>588</v>
      </c>
      <c r="F29" s="365">
        <v>1115</v>
      </c>
      <c r="G29" s="365">
        <v>1079</v>
      </c>
      <c r="H29" s="365">
        <v>1145</v>
      </c>
      <c r="I29" s="365" t="s">
        <v>873</v>
      </c>
      <c r="J29" s="322" t="s">
        <v>601</v>
      </c>
      <c r="K29" s="322">
        <f t="shared" ref="K29" si="15">H29-F29</f>
        <v>30</v>
      </c>
      <c r="L29" s="323">
        <f t="shared" ref="L29" si="16">(F29*-0.7)/100</f>
        <v>-7.8049999999999997</v>
      </c>
      <c r="M29" s="324">
        <f t="shared" ref="M29" si="17">(K29+L29)/F29</f>
        <v>1.9905829596412555E-2</v>
      </c>
      <c r="N29" s="322" t="s">
        <v>586</v>
      </c>
      <c r="O29" s="366">
        <v>44715</v>
      </c>
      <c r="P29" s="289"/>
      <c r="Q29" s="289"/>
      <c r="R29" s="290" t="s">
        <v>587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87"/>
      <c r="AJ29" s="280"/>
      <c r="AK29" s="280"/>
      <c r="AL29" s="280"/>
    </row>
    <row r="30" spans="1:38" s="257" customFormat="1" ht="15" customHeight="1">
      <c r="A30" s="361">
        <v>3</v>
      </c>
      <c r="B30" s="362">
        <v>44713</v>
      </c>
      <c r="C30" s="363"/>
      <c r="D30" s="364" t="s">
        <v>82</v>
      </c>
      <c r="E30" s="365" t="s">
        <v>588</v>
      </c>
      <c r="F30" s="365">
        <v>207</v>
      </c>
      <c r="G30" s="365">
        <v>199</v>
      </c>
      <c r="H30" s="365">
        <v>212.75</v>
      </c>
      <c r="I30" s="365" t="s">
        <v>877</v>
      </c>
      <c r="J30" s="322" t="s">
        <v>886</v>
      </c>
      <c r="K30" s="322">
        <f t="shared" ref="K30:K31" si="18">H30-F30</f>
        <v>5.75</v>
      </c>
      <c r="L30" s="323">
        <f t="shared" ref="L30:L31" si="19">(F30*-0.7)/100</f>
        <v>-1.4489999999999998</v>
      </c>
      <c r="M30" s="324">
        <f t="shared" ref="M30:M31" si="20">(K30+L30)/F30</f>
        <v>2.0777777777777777E-2</v>
      </c>
      <c r="N30" s="322" t="s">
        <v>586</v>
      </c>
      <c r="O30" s="366">
        <v>44714</v>
      </c>
      <c r="P30" s="289"/>
      <c r="Q30" s="289"/>
      <c r="R30" s="290" t="s">
        <v>587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87"/>
      <c r="AJ30" s="280"/>
      <c r="AK30" s="280"/>
      <c r="AL30" s="280"/>
    </row>
    <row r="31" spans="1:38" s="257" customFormat="1" ht="15" customHeight="1">
      <c r="A31" s="419">
        <v>4</v>
      </c>
      <c r="B31" s="334">
        <v>44713</v>
      </c>
      <c r="C31" s="420"/>
      <c r="D31" s="421" t="s">
        <v>117</v>
      </c>
      <c r="E31" s="336" t="s">
        <v>588</v>
      </c>
      <c r="F31" s="336">
        <v>602</v>
      </c>
      <c r="G31" s="336">
        <v>584</v>
      </c>
      <c r="H31" s="336">
        <v>584</v>
      </c>
      <c r="I31" s="336" t="s">
        <v>854</v>
      </c>
      <c r="J31" s="330" t="s">
        <v>971</v>
      </c>
      <c r="K31" s="330">
        <f t="shared" si="18"/>
        <v>-18</v>
      </c>
      <c r="L31" s="422">
        <f t="shared" si="19"/>
        <v>-4.2139999999999995</v>
      </c>
      <c r="M31" s="423">
        <f t="shared" si="20"/>
        <v>-3.6900332225913622E-2</v>
      </c>
      <c r="N31" s="330" t="s">
        <v>598</v>
      </c>
      <c r="O31" s="424">
        <v>44726</v>
      </c>
      <c r="P31" s="289"/>
      <c r="Q31" s="289"/>
      <c r="R31" s="290" t="s">
        <v>587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87"/>
      <c r="AJ31" s="280"/>
      <c r="AK31" s="280"/>
      <c r="AL31" s="280"/>
    </row>
    <row r="32" spans="1:38" s="257" customFormat="1" ht="15" customHeight="1">
      <c r="A32" s="361">
        <v>5</v>
      </c>
      <c r="B32" s="362">
        <v>44714</v>
      </c>
      <c r="C32" s="363"/>
      <c r="D32" s="364" t="s">
        <v>530</v>
      </c>
      <c r="E32" s="365" t="s">
        <v>588</v>
      </c>
      <c r="F32" s="365">
        <v>962.5</v>
      </c>
      <c r="G32" s="365">
        <v>934</v>
      </c>
      <c r="H32" s="365">
        <v>994.5</v>
      </c>
      <c r="I32" s="365" t="s">
        <v>884</v>
      </c>
      <c r="J32" s="322" t="s">
        <v>889</v>
      </c>
      <c r="K32" s="322">
        <f t="shared" ref="K32:K33" si="21">H32-F32</f>
        <v>32</v>
      </c>
      <c r="L32" s="323">
        <f t="shared" ref="L32:L33" si="22">(F32*-0.7)/100</f>
        <v>-6.7374999999999998</v>
      </c>
      <c r="M32" s="324">
        <f t="shared" ref="M32:M33" si="23">(K32+L32)/F32</f>
        <v>2.6246753246753247E-2</v>
      </c>
      <c r="N32" s="322" t="s">
        <v>586</v>
      </c>
      <c r="O32" s="366">
        <v>44715</v>
      </c>
      <c r="P32" s="289"/>
      <c r="Q32" s="289"/>
      <c r="R32" s="290" t="s">
        <v>587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287"/>
      <c r="AJ32" s="280"/>
      <c r="AK32" s="280"/>
      <c r="AL32" s="280"/>
    </row>
    <row r="33" spans="1:38" s="257" customFormat="1" ht="15" customHeight="1">
      <c r="A33" s="419">
        <v>6</v>
      </c>
      <c r="B33" s="334">
        <v>44714</v>
      </c>
      <c r="C33" s="420"/>
      <c r="D33" s="421" t="s">
        <v>68</v>
      </c>
      <c r="E33" s="336" t="s">
        <v>588</v>
      </c>
      <c r="F33" s="336">
        <v>103.4</v>
      </c>
      <c r="G33" s="336">
        <v>100</v>
      </c>
      <c r="H33" s="336">
        <v>100</v>
      </c>
      <c r="I33" s="336" t="s">
        <v>885</v>
      </c>
      <c r="J33" s="330" t="s">
        <v>1001</v>
      </c>
      <c r="K33" s="330">
        <f t="shared" si="21"/>
        <v>-3.4000000000000057</v>
      </c>
      <c r="L33" s="422">
        <f t="shared" si="22"/>
        <v>-0.7238</v>
      </c>
      <c r="M33" s="423">
        <f t="shared" si="23"/>
        <v>-3.9882011605415914E-2</v>
      </c>
      <c r="N33" s="330" t="s">
        <v>598</v>
      </c>
      <c r="O33" s="424">
        <v>44728</v>
      </c>
      <c r="P33" s="289"/>
      <c r="Q33" s="289"/>
      <c r="R33" s="290" t="s">
        <v>587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287"/>
      <c r="AJ33" s="280"/>
      <c r="AK33" s="280"/>
      <c r="AL33" s="280"/>
    </row>
    <row r="34" spans="1:38" s="380" customFormat="1" ht="15" customHeight="1">
      <c r="A34" s="419">
        <v>7</v>
      </c>
      <c r="B34" s="334">
        <v>44714</v>
      </c>
      <c r="C34" s="420"/>
      <c r="D34" s="421" t="s">
        <v>55</v>
      </c>
      <c r="E34" s="336" t="s">
        <v>588</v>
      </c>
      <c r="F34" s="336">
        <v>143.5</v>
      </c>
      <c r="G34" s="336">
        <v>139.69999999999999</v>
      </c>
      <c r="H34" s="336">
        <v>139.69999999999999</v>
      </c>
      <c r="I34" s="336">
        <v>150</v>
      </c>
      <c r="J34" s="330" t="s">
        <v>895</v>
      </c>
      <c r="K34" s="330">
        <f t="shared" ref="K34:K36" si="24">H34-F34</f>
        <v>-3.8000000000000114</v>
      </c>
      <c r="L34" s="422">
        <f t="shared" ref="L34:L36" si="25">(F34*-0.7)/100</f>
        <v>-1.0044999999999999</v>
      </c>
      <c r="M34" s="423">
        <f t="shared" ref="M34:M36" si="26">(K34+L34)/F34</f>
        <v>-3.3480836236933875E-2</v>
      </c>
      <c r="N34" s="330" t="s">
        <v>598</v>
      </c>
      <c r="O34" s="424">
        <v>44718</v>
      </c>
      <c r="P34" s="289"/>
      <c r="Q34" s="289"/>
      <c r="R34" s="290" t="s">
        <v>587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78"/>
      <c r="AJ34" s="379"/>
      <c r="AK34" s="379"/>
      <c r="AL34" s="379"/>
    </row>
    <row r="35" spans="1:38" s="393" customFormat="1" ht="15" customHeight="1">
      <c r="A35" s="425">
        <v>8</v>
      </c>
      <c r="B35" s="426">
        <v>44719</v>
      </c>
      <c r="C35" s="427"/>
      <c r="D35" s="428" t="s">
        <v>404</v>
      </c>
      <c r="E35" s="429" t="s">
        <v>588</v>
      </c>
      <c r="F35" s="429">
        <v>179.5</v>
      </c>
      <c r="G35" s="429">
        <v>174</v>
      </c>
      <c r="H35" s="429">
        <v>185.5</v>
      </c>
      <c r="I35" s="429" t="s">
        <v>905</v>
      </c>
      <c r="J35" s="322" t="s">
        <v>929</v>
      </c>
      <c r="K35" s="322">
        <f t="shared" si="24"/>
        <v>6</v>
      </c>
      <c r="L35" s="323">
        <f t="shared" si="25"/>
        <v>-1.2565</v>
      </c>
      <c r="M35" s="324">
        <f t="shared" si="26"/>
        <v>2.6426183844011141E-2</v>
      </c>
      <c r="N35" s="430" t="s">
        <v>586</v>
      </c>
      <c r="O35" s="431">
        <v>44721</v>
      </c>
      <c r="P35" s="289"/>
      <c r="Q35" s="289"/>
      <c r="R35" s="290" t="s">
        <v>587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394"/>
      <c r="AI35" s="394"/>
      <c r="AJ35" s="394"/>
      <c r="AK35" s="394"/>
      <c r="AL35" s="394"/>
    </row>
    <row r="36" spans="1:38" s="393" customFormat="1" ht="15" customHeight="1">
      <c r="A36" s="470">
        <v>9</v>
      </c>
      <c r="B36" s="471">
        <v>44719</v>
      </c>
      <c r="C36" s="472"/>
      <c r="D36" s="473" t="s">
        <v>145</v>
      </c>
      <c r="E36" s="474" t="s">
        <v>588</v>
      </c>
      <c r="F36" s="474">
        <v>1588</v>
      </c>
      <c r="G36" s="474">
        <v>1535</v>
      </c>
      <c r="H36" s="474">
        <v>1535</v>
      </c>
      <c r="I36" s="474" t="s">
        <v>906</v>
      </c>
      <c r="J36" s="330" t="s">
        <v>1004</v>
      </c>
      <c r="K36" s="330">
        <f t="shared" si="24"/>
        <v>-53</v>
      </c>
      <c r="L36" s="422">
        <f t="shared" si="25"/>
        <v>-11.116</v>
      </c>
      <c r="M36" s="423">
        <f t="shared" si="26"/>
        <v>-4.0375314861460954E-2</v>
      </c>
      <c r="N36" s="330" t="s">
        <v>598</v>
      </c>
      <c r="O36" s="424">
        <v>44728</v>
      </c>
      <c r="P36" s="289"/>
      <c r="Q36" s="289"/>
      <c r="R36" s="290" t="s">
        <v>587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394"/>
      <c r="AI36" s="394"/>
      <c r="AJ36" s="394"/>
      <c r="AK36" s="394"/>
      <c r="AL36" s="394"/>
    </row>
    <row r="37" spans="1:38" s="393" customFormat="1" ht="15" customHeight="1">
      <c r="A37" s="470">
        <v>10</v>
      </c>
      <c r="B37" s="471">
        <v>44720</v>
      </c>
      <c r="C37" s="472"/>
      <c r="D37" s="473" t="s">
        <v>520</v>
      </c>
      <c r="E37" s="474" t="s">
        <v>588</v>
      </c>
      <c r="F37" s="474">
        <v>484</v>
      </c>
      <c r="G37" s="474">
        <v>470</v>
      </c>
      <c r="H37" s="474">
        <v>470</v>
      </c>
      <c r="I37" s="474" t="s">
        <v>925</v>
      </c>
      <c r="J37" s="330" t="s">
        <v>1026</v>
      </c>
      <c r="K37" s="330">
        <f t="shared" ref="K37" si="27">H37-F37</f>
        <v>-14</v>
      </c>
      <c r="L37" s="422">
        <f t="shared" ref="L37" si="28">(F37*-0.7)/100</f>
        <v>-3.3879999999999995</v>
      </c>
      <c r="M37" s="423">
        <f t="shared" ref="M37" si="29">(K37+L37)/F37</f>
        <v>-3.5925619834710737E-2</v>
      </c>
      <c r="N37" s="330" t="s">
        <v>598</v>
      </c>
      <c r="O37" s="424">
        <v>44729</v>
      </c>
      <c r="P37" s="289"/>
      <c r="Q37" s="289"/>
      <c r="R37" s="290" t="s">
        <v>587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394"/>
      <c r="AI37" s="394"/>
      <c r="AJ37" s="394"/>
      <c r="AK37" s="394"/>
      <c r="AL37" s="394"/>
    </row>
    <row r="38" spans="1:38" s="393" customFormat="1" ht="15" customHeight="1">
      <c r="A38" s="470">
        <v>11</v>
      </c>
      <c r="B38" s="475">
        <v>44722</v>
      </c>
      <c r="C38" s="472"/>
      <c r="D38" s="473" t="s">
        <v>404</v>
      </c>
      <c r="E38" s="474" t="s">
        <v>588</v>
      </c>
      <c r="F38" s="474">
        <v>180.5</v>
      </c>
      <c r="G38" s="474">
        <v>174.5</v>
      </c>
      <c r="H38" s="474">
        <v>174.5</v>
      </c>
      <c r="I38" s="474" t="s">
        <v>949</v>
      </c>
      <c r="J38" s="330" t="s">
        <v>1002</v>
      </c>
      <c r="K38" s="330">
        <f t="shared" ref="K38" si="30">H38-F38</f>
        <v>-6</v>
      </c>
      <c r="L38" s="422">
        <f t="shared" ref="L38" si="31">(F38*-0.7)/100</f>
        <v>-1.2634999999999998</v>
      </c>
      <c r="M38" s="423">
        <f t="shared" ref="M38" si="32">(K38+L38)/F38</f>
        <v>-4.0240997229916899E-2</v>
      </c>
      <c r="N38" s="330" t="s">
        <v>598</v>
      </c>
      <c r="O38" s="424">
        <v>44728</v>
      </c>
      <c r="P38" s="289"/>
      <c r="Q38" s="289"/>
      <c r="R38" s="290" t="s">
        <v>587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394"/>
      <c r="AI38" s="394"/>
      <c r="AJ38" s="394"/>
      <c r="AK38" s="394"/>
      <c r="AL38" s="394"/>
    </row>
    <row r="39" spans="1:38" s="436" customFormat="1" ht="15" customHeight="1">
      <c r="A39" s="437">
        <v>12</v>
      </c>
      <c r="B39" s="438">
        <v>44725</v>
      </c>
      <c r="C39" s="439"/>
      <c r="D39" s="440" t="s">
        <v>136</v>
      </c>
      <c r="E39" s="441" t="s">
        <v>588</v>
      </c>
      <c r="F39" s="441">
        <v>624.5</v>
      </c>
      <c r="G39" s="441">
        <v>605</v>
      </c>
      <c r="H39" s="441">
        <v>627.5</v>
      </c>
      <c r="I39" s="441" t="s">
        <v>960</v>
      </c>
      <c r="J39" s="442" t="s">
        <v>961</v>
      </c>
      <c r="K39" s="442">
        <f t="shared" ref="K39:K41" si="33">H39-F39</f>
        <v>3</v>
      </c>
      <c r="L39" s="443">
        <f>(F39*-0.07)/100</f>
        <v>-0.43715000000000004</v>
      </c>
      <c r="M39" s="444">
        <f t="shared" ref="M39:M41" si="34">(K39+L39)/F39</f>
        <v>4.1038430744595681E-3</v>
      </c>
      <c r="N39" s="445" t="s">
        <v>708</v>
      </c>
      <c r="O39" s="446">
        <v>44725</v>
      </c>
      <c r="P39" s="289"/>
      <c r="Q39" s="289"/>
      <c r="R39" s="290" t="s">
        <v>587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433"/>
      <c r="AI39" s="434"/>
      <c r="AJ39" s="435"/>
      <c r="AK39" s="435"/>
      <c r="AL39" s="435"/>
    </row>
    <row r="40" spans="1:38" s="436" customFormat="1" ht="15" customHeight="1">
      <c r="A40" s="470">
        <v>13</v>
      </c>
      <c r="B40" s="475">
        <v>44725</v>
      </c>
      <c r="C40" s="472"/>
      <c r="D40" s="473" t="s">
        <v>113</v>
      </c>
      <c r="E40" s="474" t="s">
        <v>588</v>
      </c>
      <c r="F40" s="474">
        <v>995</v>
      </c>
      <c r="G40" s="474">
        <v>968</v>
      </c>
      <c r="H40" s="474">
        <v>968</v>
      </c>
      <c r="I40" s="474" t="s">
        <v>962</v>
      </c>
      <c r="J40" s="330" t="s">
        <v>1020</v>
      </c>
      <c r="K40" s="330">
        <f t="shared" si="33"/>
        <v>-27</v>
      </c>
      <c r="L40" s="422">
        <f t="shared" ref="L40" si="35">(F40*-0.7)/100</f>
        <v>-6.9649999999999999</v>
      </c>
      <c r="M40" s="423">
        <f t="shared" si="34"/>
        <v>-3.4135678391959801E-2</v>
      </c>
      <c r="N40" s="330" t="s">
        <v>598</v>
      </c>
      <c r="O40" s="424">
        <v>44729</v>
      </c>
      <c r="P40" s="289"/>
      <c r="Q40" s="289"/>
      <c r="R40" s="290" t="s">
        <v>587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433"/>
      <c r="AI40" s="434"/>
      <c r="AJ40" s="435"/>
      <c r="AK40" s="435"/>
      <c r="AL40" s="435"/>
    </row>
    <row r="41" spans="1:38" s="436" customFormat="1" ht="15" customHeight="1">
      <c r="A41" s="470">
        <v>14</v>
      </c>
      <c r="B41" s="475">
        <v>44725</v>
      </c>
      <c r="C41" s="472"/>
      <c r="D41" s="473" t="s">
        <v>71</v>
      </c>
      <c r="E41" s="474" t="s">
        <v>588</v>
      </c>
      <c r="F41" s="474">
        <v>240</v>
      </c>
      <c r="G41" s="474">
        <v>233</v>
      </c>
      <c r="H41" s="474">
        <v>233</v>
      </c>
      <c r="I41" s="474" t="s">
        <v>963</v>
      </c>
      <c r="J41" s="330" t="s">
        <v>1003</v>
      </c>
      <c r="K41" s="330">
        <f t="shared" si="33"/>
        <v>-7</v>
      </c>
      <c r="L41" s="422">
        <f>(F41*-0.7)/100</f>
        <v>-1.68</v>
      </c>
      <c r="M41" s="423">
        <f t="shared" si="34"/>
        <v>-3.6166666666666666E-2</v>
      </c>
      <c r="N41" s="330" t="s">
        <v>598</v>
      </c>
      <c r="O41" s="424">
        <v>44732</v>
      </c>
      <c r="P41" s="289"/>
      <c r="Q41" s="289"/>
      <c r="R41" s="290" t="s">
        <v>587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433"/>
      <c r="AI41" s="434"/>
      <c r="AJ41" s="435"/>
      <c r="AK41" s="435"/>
      <c r="AL41" s="435"/>
    </row>
    <row r="42" spans="1:38" s="436" customFormat="1" ht="15" customHeight="1">
      <c r="A42" s="470">
        <v>15</v>
      </c>
      <c r="B42" s="475">
        <v>44726</v>
      </c>
      <c r="C42" s="472"/>
      <c r="D42" s="473" t="s">
        <v>136</v>
      </c>
      <c r="E42" s="474" t="s">
        <v>588</v>
      </c>
      <c r="F42" s="474">
        <v>626</v>
      </c>
      <c r="G42" s="474">
        <v>605</v>
      </c>
      <c r="H42" s="474">
        <v>605</v>
      </c>
      <c r="I42" s="474" t="s">
        <v>960</v>
      </c>
      <c r="J42" s="330" t="s">
        <v>1003</v>
      </c>
      <c r="K42" s="330">
        <f t="shared" ref="K42" si="36">H42-F42</f>
        <v>-21</v>
      </c>
      <c r="L42" s="422">
        <f t="shared" ref="L42" si="37">(F42*-0.7)/100</f>
        <v>-4.3819999999999997</v>
      </c>
      <c r="M42" s="423">
        <f t="shared" ref="M42" si="38">(K42+L42)/F42</f>
        <v>-4.0546325878594247E-2</v>
      </c>
      <c r="N42" s="330" t="s">
        <v>598</v>
      </c>
      <c r="O42" s="424">
        <v>44728</v>
      </c>
      <c r="P42" s="289"/>
      <c r="Q42" s="289"/>
      <c r="R42" s="290" t="s">
        <v>587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433"/>
      <c r="AI42" s="434"/>
      <c r="AJ42" s="435"/>
      <c r="AK42" s="435"/>
      <c r="AL42" s="435"/>
    </row>
    <row r="43" spans="1:38" s="436" customFormat="1" ht="15" customHeight="1">
      <c r="A43" s="425">
        <v>16</v>
      </c>
      <c r="B43" s="469">
        <v>44727</v>
      </c>
      <c r="C43" s="427"/>
      <c r="D43" s="428" t="s">
        <v>295</v>
      </c>
      <c r="E43" s="429" t="s">
        <v>588</v>
      </c>
      <c r="F43" s="429">
        <v>224</v>
      </c>
      <c r="G43" s="429">
        <v>217</v>
      </c>
      <c r="H43" s="429">
        <v>229.5</v>
      </c>
      <c r="I43" s="429" t="s">
        <v>991</v>
      </c>
      <c r="J43" s="322" t="s">
        <v>992</v>
      </c>
      <c r="K43" s="322">
        <f t="shared" ref="K43" si="39">H43-F43</f>
        <v>5.5</v>
      </c>
      <c r="L43" s="323">
        <f>(F43*-0.07)/100</f>
        <v>-0.15680000000000002</v>
      </c>
      <c r="M43" s="324">
        <f t="shared" ref="M43" si="40">(K43+L43)/F43</f>
        <v>2.3853571428571429E-2</v>
      </c>
      <c r="N43" s="430" t="s">
        <v>586</v>
      </c>
      <c r="O43" s="431">
        <v>44727</v>
      </c>
      <c r="P43" s="289"/>
      <c r="Q43" s="289"/>
      <c r="R43" s="290" t="s">
        <v>587</v>
      </c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433"/>
      <c r="AI43" s="434"/>
      <c r="AJ43" s="435"/>
      <c r="AK43" s="435"/>
      <c r="AL43" s="435"/>
    </row>
    <row r="44" spans="1:38" s="436" customFormat="1" ht="15" customHeight="1">
      <c r="A44" s="425">
        <v>17</v>
      </c>
      <c r="B44" s="469">
        <v>44727</v>
      </c>
      <c r="C44" s="427"/>
      <c r="D44" s="428" t="s">
        <v>436</v>
      </c>
      <c r="E44" s="429" t="s">
        <v>588</v>
      </c>
      <c r="F44" s="429">
        <v>364</v>
      </c>
      <c r="G44" s="429">
        <v>353</v>
      </c>
      <c r="H44" s="429">
        <v>372.5</v>
      </c>
      <c r="I44" s="429" t="s">
        <v>993</v>
      </c>
      <c r="J44" s="322" t="s">
        <v>994</v>
      </c>
      <c r="K44" s="322">
        <f t="shared" ref="K44:K45" si="41">H44-F44</f>
        <v>8.5</v>
      </c>
      <c r="L44" s="323">
        <f>(F44*-0.07)/100</f>
        <v>-0.25480000000000003</v>
      </c>
      <c r="M44" s="324">
        <f t="shared" ref="M44:M45" si="42">(K44+L44)/F44</f>
        <v>2.2651648351648353E-2</v>
      </c>
      <c r="N44" s="430" t="s">
        <v>586</v>
      </c>
      <c r="O44" s="431">
        <v>44727</v>
      </c>
      <c r="P44" s="289"/>
      <c r="Q44" s="289"/>
      <c r="R44" s="290" t="s">
        <v>587</v>
      </c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433"/>
      <c r="AI44" s="434"/>
      <c r="AJ44" s="435"/>
      <c r="AK44" s="435"/>
      <c r="AL44" s="435"/>
    </row>
    <row r="45" spans="1:38" s="436" customFormat="1" ht="15" customHeight="1">
      <c r="A45" s="470">
        <v>18</v>
      </c>
      <c r="B45" s="475">
        <v>44728</v>
      </c>
      <c r="C45" s="472"/>
      <c r="D45" s="473" t="s">
        <v>347</v>
      </c>
      <c r="E45" s="474" t="s">
        <v>588</v>
      </c>
      <c r="F45" s="474">
        <v>706</v>
      </c>
      <c r="G45" s="474">
        <v>685</v>
      </c>
      <c r="H45" s="474">
        <v>685</v>
      </c>
      <c r="I45" s="474" t="s">
        <v>1016</v>
      </c>
      <c r="J45" s="330" t="s">
        <v>1003</v>
      </c>
      <c r="K45" s="330">
        <f t="shared" si="41"/>
        <v>-21</v>
      </c>
      <c r="L45" s="422">
        <f>(F45*-0.07)/100</f>
        <v>-0.49420000000000003</v>
      </c>
      <c r="M45" s="423">
        <f t="shared" si="42"/>
        <v>-3.0445042492917847E-2</v>
      </c>
      <c r="N45" s="330" t="s">
        <v>598</v>
      </c>
      <c r="O45" s="424">
        <v>44732</v>
      </c>
      <c r="P45" s="289"/>
      <c r="Q45" s="289"/>
      <c r="R45" s="290" t="s">
        <v>587</v>
      </c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433"/>
      <c r="AI45" s="434"/>
      <c r="AJ45" s="435"/>
      <c r="AK45" s="435"/>
      <c r="AL45" s="435"/>
    </row>
    <row r="46" spans="1:38" s="436" customFormat="1" ht="15" customHeight="1">
      <c r="A46" s="381">
        <v>19</v>
      </c>
      <c r="B46" s="432">
        <v>44732</v>
      </c>
      <c r="C46" s="383"/>
      <c r="D46" s="384" t="s">
        <v>61</v>
      </c>
      <c r="E46" s="385" t="s">
        <v>588</v>
      </c>
      <c r="F46" s="385" t="s">
        <v>1029</v>
      </c>
      <c r="G46" s="385">
        <v>615</v>
      </c>
      <c r="H46" s="385"/>
      <c r="I46" s="385" t="s">
        <v>1030</v>
      </c>
      <c r="J46" s="386" t="s">
        <v>589</v>
      </c>
      <c r="K46" s="386"/>
      <c r="L46" s="387"/>
      <c r="M46" s="388"/>
      <c r="N46" s="386"/>
      <c r="O46" s="389"/>
      <c r="P46" s="289"/>
      <c r="Q46" s="289"/>
      <c r="R46" s="290" t="s">
        <v>587</v>
      </c>
      <c r="S46" s="246"/>
      <c r="T46" s="246"/>
      <c r="U46" s="246"/>
      <c r="V46" s="246"/>
      <c r="W46" s="246"/>
      <c r="X46" s="246"/>
      <c r="Y46" s="246"/>
      <c r="Z46" s="246"/>
      <c r="AA46" s="246"/>
      <c r="AB46" s="246"/>
      <c r="AC46" s="246"/>
      <c r="AD46" s="246"/>
      <c r="AE46" s="246"/>
      <c r="AF46" s="246"/>
      <c r="AG46" s="246"/>
      <c r="AH46" s="433"/>
      <c r="AI46" s="434"/>
      <c r="AJ46" s="435"/>
      <c r="AK46" s="435"/>
      <c r="AL46" s="435"/>
    </row>
    <row r="47" spans="1:38" s="436" customFormat="1" ht="15" customHeight="1">
      <c r="A47" s="470">
        <v>20</v>
      </c>
      <c r="B47" s="475">
        <v>44732</v>
      </c>
      <c r="C47" s="472"/>
      <c r="D47" s="473" t="s">
        <v>404</v>
      </c>
      <c r="E47" s="474" t="s">
        <v>588</v>
      </c>
      <c r="F47" s="474">
        <v>172.5</v>
      </c>
      <c r="G47" s="474">
        <v>168</v>
      </c>
      <c r="H47" s="474">
        <v>168</v>
      </c>
      <c r="I47" s="474" t="s">
        <v>1031</v>
      </c>
      <c r="J47" s="330" t="s">
        <v>1033</v>
      </c>
      <c r="K47" s="330">
        <f t="shared" ref="K47" si="43">H47-F47</f>
        <v>-4.5</v>
      </c>
      <c r="L47" s="422">
        <f>(F47*-0.07)/100</f>
        <v>-0.12075000000000001</v>
      </c>
      <c r="M47" s="423">
        <f t="shared" ref="M47" si="44">(K47+L47)/F47</f>
        <v>-2.6786956521739132E-2</v>
      </c>
      <c r="N47" s="330" t="s">
        <v>598</v>
      </c>
      <c r="O47" s="424">
        <v>44732</v>
      </c>
      <c r="P47" s="289"/>
      <c r="Q47" s="289"/>
      <c r="R47" s="290" t="s">
        <v>587</v>
      </c>
      <c r="S47" s="246"/>
      <c r="T47" s="246"/>
      <c r="U47" s="246"/>
      <c r="V47" s="246"/>
      <c r="W47" s="246"/>
      <c r="X47" s="246"/>
      <c r="Y47" s="246"/>
      <c r="Z47" s="246"/>
      <c r="AA47" s="246"/>
      <c r="AB47" s="246"/>
      <c r="AC47" s="246"/>
      <c r="AD47" s="246"/>
      <c r="AE47" s="246"/>
      <c r="AF47" s="246"/>
      <c r="AG47" s="246"/>
      <c r="AH47" s="433"/>
      <c r="AI47" s="434"/>
      <c r="AJ47" s="435"/>
      <c r="AK47" s="435"/>
      <c r="AL47" s="435"/>
    </row>
    <row r="48" spans="1:38" s="436" customFormat="1" ht="15" customHeight="1">
      <c r="A48" s="425">
        <v>21</v>
      </c>
      <c r="B48" s="469">
        <v>44732</v>
      </c>
      <c r="C48" s="427"/>
      <c r="D48" s="428" t="s">
        <v>124</v>
      </c>
      <c r="E48" s="429" t="s">
        <v>588</v>
      </c>
      <c r="F48" s="429">
        <v>680</v>
      </c>
      <c r="G48" s="429">
        <v>662</v>
      </c>
      <c r="H48" s="429">
        <v>687.5</v>
      </c>
      <c r="I48" s="429" t="s">
        <v>1032</v>
      </c>
      <c r="J48" s="322" t="s">
        <v>923</v>
      </c>
      <c r="K48" s="322">
        <f t="shared" ref="K48" si="45">H48-F48</f>
        <v>7.5</v>
      </c>
      <c r="L48" s="323">
        <f>(F48*-0.07)/100</f>
        <v>-0.47600000000000003</v>
      </c>
      <c r="M48" s="324">
        <f t="shared" ref="M48" si="46">(K48+L48)/F48</f>
        <v>1.0329411764705882E-2</v>
      </c>
      <c r="N48" s="430" t="s">
        <v>586</v>
      </c>
      <c r="O48" s="431">
        <v>44732</v>
      </c>
      <c r="P48" s="289"/>
      <c r="Q48" s="289"/>
      <c r="R48" s="290" t="s">
        <v>587</v>
      </c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433"/>
      <c r="AI48" s="434"/>
      <c r="AJ48" s="435"/>
      <c r="AK48" s="435"/>
      <c r="AL48" s="435"/>
    </row>
    <row r="49" spans="1:38" s="436" customFormat="1" ht="15" customHeight="1">
      <c r="A49" s="425">
        <v>22</v>
      </c>
      <c r="B49" s="469">
        <v>44733</v>
      </c>
      <c r="C49" s="427"/>
      <c r="D49" s="428" t="s">
        <v>295</v>
      </c>
      <c r="E49" s="429" t="s">
        <v>588</v>
      </c>
      <c r="F49" s="429">
        <v>199.5</v>
      </c>
      <c r="G49" s="429">
        <v>193</v>
      </c>
      <c r="H49" s="429">
        <v>204.5</v>
      </c>
      <c r="I49" s="429" t="s">
        <v>1052</v>
      </c>
      <c r="J49" s="453" t="s">
        <v>997</v>
      </c>
      <c r="K49" s="453">
        <f t="shared" ref="K49:K50" si="47">H49-F49</f>
        <v>5</v>
      </c>
      <c r="L49" s="476">
        <f>(F49*-0.07)/100</f>
        <v>-0.13965000000000002</v>
      </c>
      <c r="M49" s="477">
        <f t="shared" ref="M49:M50" si="48">(K49+L49)/F49</f>
        <v>2.4362656641604013E-2</v>
      </c>
      <c r="N49" s="478" t="s">
        <v>586</v>
      </c>
      <c r="O49" s="479">
        <v>44733</v>
      </c>
      <c r="P49" s="289"/>
      <c r="Q49" s="289"/>
      <c r="R49" s="290" t="s">
        <v>863</v>
      </c>
      <c r="S49" s="246"/>
      <c r="T49" s="246"/>
      <c r="U49" s="246"/>
      <c r="V49" s="246"/>
      <c r="W49" s="246"/>
      <c r="X49" s="246"/>
      <c r="Y49" s="246"/>
      <c r="Z49" s="246"/>
      <c r="AA49" s="246"/>
      <c r="AB49" s="246"/>
      <c r="AC49" s="246"/>
      <c r="AD49" s="246"/>
      <c r="AE49" s="246"/>
      <c r="AF49" s="246"/>
      <c r="AG49" s="246"/>
      <c r="AH49" s="433"/>
      <c r="AI49" s="434"/>
      <c r="AJ49" s="435"/>
      <c r="AK49" s="435"/>
      <c r="AL49" s="435"/>
    </row>
    <row r="50" spans="1:38" s="436" customFormat="1" ht="15" customHeight="1">
      <c r="A50" s="437">
        <v>23</v>
      </c>
      <c r="B50" s="438">
        <v>44733</v>
      </c>
      <c r="C50" s="439"/>
      <c r="D50" s="440" t="s">
        <v>149</v>
      </c>
      <c r="E50" s="441" t="s">
        <v>588</v>
      </c>
      <c r="F50" s="441">
        <v>997</v>
      </c>
      <c r="G50" s="441">
        <v>968</v>
      </c>
      <c r="H50" s="441">
        <v>999</v>
      </c>
      <c r="I50" s="441" t="s">
        <v>962</v>
      </c>
      <c r="J50" s="417" t="s">
        <v>1055</v>
      </c>
      <c r="K50" s="417">
        <f t="shared" si="47"/>
        <v>2</v>
      </c>
      <c r="L50" s="480">
        <f>(F50*-0.07)/100</f>
        <v>-0.69790000000000008</v>
      </c>
      <c r="M50" s="481">
        <f t="shared" si="48"/>
        <v>1.3060180541624874E-3</v>
      </c>
      <c r="N50" s="417" t="s">
        <v>708</v>
      </c>
      <c r="O50" s="446">
        <v>44733</v>
      </c>
      <c r="P50" s="289"/>
      <c r="Q50" s="289"/>
      <c r="R50" s="290" t="s">
        <v>587</v>
      </c>
      <c r="S50" s="246"/>
      <c r="T50" s="246"/>
      <c r="U50" s="246"/>
      <c r="V50" s="246"/>
      <c r="W50" s="246"/>
      <c r="X50" s="246"/>
      <c r="Y50" s="246"/>
      <c r="Z50" s="246"/>
      <c r="AA50" s="246"/>
      <c r="AB50" s="246"/>
      <c r="AC50" s="246"/>
      <c r="AD50" s="246"/>
      <c r="AE50" s="246"/>
      <c r="AF50" s="246"/>
      <c r="AG50" s="246"/>
      <c r="AH50" s="433"/>
      <c r="AI50" s="434"/>
      <c r="AJ50" s="435"/>
      <c r="AK50" s="435"/>
      <c r="AL50" s="435"/>
    </row>
    <row r="51" spans="1:38" s="436" customFormat="1" ht="15" customHeight="1">
      <c r="A51" s="381">
        <v>24</v>
      </c>
      <c r="B51" s="432">
        <v>44733</v>
      </c>
      <c r="C51" s="383"/>
      <c r="D51" s="384" t="s">
        <v>330</v>
      </c>
      <c r="E51" s="385" t="s">
        <v>588</v>
      </c>
      <c r="F51" s="385" t="s">
        <v>1053</v>
      </c>
      <c r="G51" s="385">
        <v>640</v>
      </c>
      <c r="H51" s="385"/>
      <c r="I51" s="385" t="s">
        <v>1054</v>
      </c>
      <c r="J51" s="284" t="s">
        <v>589</v>
      </c>
      <c r="K51" s="284"/>
      <c r="L51" s="285"/>
      <c r="M51" s="286"/>
      <c r="N51" s="284"/>
      <c r="O51" s="308"/>
      <c r="P51" s="289"/>
      <c r="Q51" s="289"/>
      <c r="R51" s="290" t="s">
        <v>863</v>
      </c>
      <c r="S51" s="246"/>
      <c r="T51" s="246"/>
      <c r="U51" s="246"/>
      <c r="V51" s="246"/>
      <c r="W51" s="246"/>
      <c r="X51" s="246"/>
      <c r="Y51" s="246"/>
      <c r="Z51" s="246"/>
      <c r="AA51" s="246"/>
      <c r="AB51" s="246"/>
      <c r="AC51" s="246"/>
      <c r="AD51" s="246"/>
      <c r="AE51" s="246"/>
      <c r="AF51" s="246"/>
      <c r="AG51" s="246"/>
      <c r="AH51" s="433"/>
      <c r="AI51" s="434"/>
      <c r="AJ51" s="435"/>
      <c r="AK51" s="435"/>
      <c r="AL51" s="435"/>
    </row>
    <row r="52" spans="1:38" s="392" customFormat="1" ht="15" customHeight="1">
      <c r="A52" s="381"/>
      <c r="B52" s="382"/>
      <c r="C52" s="383"/>
      <c r="D52" s="384"/>
      <c r="E52" s="385"/>
      <c r="F52" s="385"/>
      <c r="G52" s="385"/>
      <c r="H52" s="385"/>
      <c r="I52" s="385"/>
      <c r="J52" s="284"/>
      <c r="K52" s="284"/>
      <c r="L52" s="285"/>
      <c r="M52" s="286"/>
      <c r="N52" s="284"/>
      <c r="O52" s="308"/>
      <c r="P52" s="289"/>
      <c r="Q52" s="289"/>
      <c r="R52" s="290"/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246"/>
      <c r="AG52" s="246"/>
      <c r="AH52" s="246"/>
      <c r="AI52" s="390"/>
      <c r="AJ52" s="391"/>
      <c r="AK52" s="391"/>
      <c r="AL52" s="391"/>
    </row>
    <row r="53" spans="1:38" ht="15" customHeight="1">
      <c r="A53" s="292"/>
      <c r="B53" s="293"/>
      <c r="C53" s="294"/>
      <c r="D53" s="295"/>
      <c r="E53" s="296"/>
      <c r="F53" s="296"/>
      <c r="G53" s="296"/>
      <c r="H53" s="296"/>
      <c r="I53" s="296"/>
      <c r="J53" s="297"/>
      <c r="K53" s="297"/>
      <c r="L53" s="298"/>
      <c r="M53" s="299"/>
      <c r="N53" s="297"/>
      <c r="O53" s="300"/>
      <c r="P53" s="289"/>
      <c r="Q53" s="289"/>
      <c r="R53" s="290"/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246"/>
      <c r="AG53" s="246"/>
      <c r="AH53" s="1"/>
      <c r="AI53" s="1"/>
      <c r="AJ53" s="1"/>
      <c r="AK53" s="1"/>
      <c r="AL53" s="1"/>
    </row>
    <row r="54" spans="1:38" ht="44.25" customHeight="1">
      <c r="A54" s="119" t="s">
        <v>590</v>
      </c>
      <c r="B54" s="142"/>
      <c r="C54" s="142"/>
      <c r="D54" s="1"/>
      <c r="E54" s="6"/>
      <c r="F54" s="6"/>
      <c r="G54" s="6"/>
      <c r="H54" s="6" t="s">
        <v>602</v>
      </c>
      <c r="I54" s="6"/>
      <c r="J54" s="6"/>
      <c r="K54" s="115"/>
      <c r="L54" s="144"/>
      <c r="M54" s="115"/>
      <c r="N54" s="116"/>
      <c r="O54" s="115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283"/>
      <c r="AD54" s="283"/>
      <c r="AE54" s="283"/>
      <c r="AF54" s="283"/>
      <c r="AG54" s="283"/>
      <c r="AH54" s="283"/>
    </row>
    <row r="55" spans="1:38" ht="12.75" customHeight="1">
      <c r="A55" s="126" t="s">
        <v>591</v>
      </c>
      <c r="B55" s="119"/>
      <c r="C55" s="119"/>
      <c r="D55" s="119"/>
      <c r="E55" s="41"/>
      <c r="F55" s="127" t="s">
        <v>592</v>
      </c>
      <c r="G55" s="56"/>
      <c r="H55" s="41"/>
      <c r="I55" s="56"/>
      <c r="J55" s="6"/>
      <c r="K55" s="145"/>
      <c r="L55" s="146"/>
      <c r="M55" s="6"/>
      <c r="N55" s="109"/>
      <c r="O55" s="147"/>
      <c r="P55" s="41"/>
      <c r="Q55" s="41"/>
      <c r="R55" s="6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</row>
    <row r="56" spans="1:38" ht="14.25" customHeight="1">
      <c r="A56" s="126"/>
      <c r="B56" s="119"/>
      <c r="C56" s="119"/>
      <c r="D56" s="119"/>
      <c r="E56" s="6"/>
      <c r="F56" s="127" t="s">
        <v>594</v>
      </c>
      <c r="G56" s="56"/>
      <c r="H56" s="41"/>
      <c r="I56" s="56"/>
      <c r="J56" s="6"/>
      <c r="K56" s="145"/>
      <c r="L56" s="146"/>
      <c r="M56" s="6"/>
      <c r="N56" s="109"/>
      <c r="O56" s="147"/>
      <c r="P56" s="41"/>
      <c r="Q56" s="41"/>
      <c r="R56" s="6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</row>
    <row r="57" spans="1:38" ht="14.25" customHeight="1">
      <c r="A57" s="119"/>
      <c r="B57" s="119"/>
      <c r="C57" s="119"/>
      <c r="D57" s="119"/>
      <c r="E57" s="6"/>
      <c r="F57" s="6"/>
      <c r="G57" s="6"/>
      <c r="H57" s="6"/>
      <c r="I57" s="6"/>
      <c r="J57" s="132"/>
      <c r="K57" s="129"/>
      <c r="L57" s="130"/>
      <c r="M57" s="6"/>
      <c r="N57" s="133"/>
      <c r="O57" s="1"/>
      <c r="P57" s="41"/>
      <c r="Q57" s="41"/>
      <c r="R57" s="6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</row>
    <row r="58" spans="1:38" ht="12.75" customHeight="1">
      <c r="A58" s="148" t="s">
        <v>603</v>
      </c>
      <c r="B58" s="148"/>
      <c r="C58" s="148"/>
      <c r="D58" s="148"/>
      <c r="E58" s="6"/>
      <c r="F58" s="6"/>
      <c r="G58" s="6"/>
      <c r="H58" s="6"/>
      <c r="I58" s="6"/>
      <c r="J58" s="6"/>
      <c r="K58" s="6"/>
      <c r="L58" s="6"/>
      <c r="M58" s="6"/>
      <c r="N58" s="6"/>
      <c r="O58" s="2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38.25" customHeight="1">
      <c r="A59" s="96" t="s">
        <v>16</v>
      </c>
      <c r="B59" s="96" t="s">
        <v>563</v>
      </c>
      <c r="C59" s="96"/>
      <c r="D59" s="97" t="s">
        <v>574</v>
      </c>
      <c r="E59" s="96" t="s">
        <v>575</v>
      </c>
      <c r="F59" s="96" t="s">
        <v>576</v>
      </c>
      <c r="G59" s="96" t="s">
        <v>596</v>
      </c>
      <c r="H59" s="96" t="s">
        <v>578</v>
      </c>
      <c r="I59" s="96" t="s">
        <v>579</v>
      </c>
      <c r="J59" s="95" t="s">
        <v>580</v>
      </c>
      <c r="K59" s="149" t="s">
        <v>604</v>
      </c>
      <c r="L59" s="98" t="s">
        <v>582</v>
      </c>
      <c r="M59" s="149" t="s">
        <v>605</v>
      </c>
      <c r="N59" s="96" t="s">
        <v>606</v>
      </c>
      <c r="O59" s="95" t="s">
        <v>584</v>
      </c>
      <c r="P59" s="97" t="s">
        <v>585</v>
      </c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s="247" customFormat="1" ht="12.75" customHeight="1">
      <c r="A60" s="336">
        <v>1</v>
      </c>
      <c r="B60" s="334">
        <v>44713</v>
      </c>
      <c r="C60" s="352"/>
      <c r="D60" s="335" t="s">
        <v>874</v>
      </c>
      <c r="E60" s="336" t="s">
        <v>588</v>
      </c>
      <c r="F60" s="336">
        <v>2750</v>
      </c>
      <c r="G60" s="336">
        <v>2700</v>
      </c>
      <c r="H60" s="331">
        <v>2700</v>
      </c>
      <c r="I60" s="331" t="s">
        <v>875</v>
      </c>
      <c r="J60" s="330" t="s">
        <v>881</v>
      </c>
      <c r="K60" s="331">
        <f t="shared" ref="K60" si="49">H60-F60</f>
        <v>-50</v>
      </c>
      <c r="L60" s="332">
        <f t="shared" ref="L60" si="50">(H60*N60)*0.07%</f>
        <v>472.50000000000006</v>
      </c>
      <c r="M60" s="333">
        <f t="shared" ref="M60" si="51">(K60*N60)-L60</f>
        <v>-12972.5</v>
      </c>
      <c r="N60" s="331">
        <v>250</v>
      </c>
      <c r="O60" s="340" t="s">
        <v>598</v>
      </c>
      <c r="P60" s="334">
        <v>44714</v>
      </c>
      <c r="Q60" s="249"/>
      <c r="R60" s="290" t="s">
        <v>587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296"/>
      <c r="AG60" s="293"/>
      <c r="AH60" s="249"/>
      <c r="AI60" s="249"/>
      <c r="AJ60" s="296"/>
      <c r="AK60" s="296"/>
      <c r="AL60" s="296"/>
    </row>
    <row r="61" spans="1:38" s="247" customFormat="1" ht="12.75" customHeight="1">
      <c r="A61" s="365">
        <v>2</v>
      </c>
      <c r="B61" s="362">
        <v>44713</v>
      </c>
      <c r="C61" s="367"/>
      <c r="D61" s="368" t="s">
        <v>876</v>
      </c>
      <c r="E61" s="365" t="s">
        <v>588</v>
      </c>
      <c r="F61" s="365">
        <v>16505</v>
      </c>
      <c r="G61" s="365">
        <v>16350</v>
      </c>
      <c r="H61" s="369">
        <v>16560</v>
      </c>
      <c r="I61" s="369">
        <v>16800</v>
      </c>
      <c r="J61" s="370" t="s">
        <v>725</v>
      </c>
      <c r="K61" s="369">
        <f t="shared" ref="K61" si="52">H61-F61</f>
        <v>55</v>
      </c>
      <c r="L61" s="371">
        <f t="shared" ref="L61" si="53">(H61*N61)*0.07%</f>
        <v>579.60000000000014</v>
      </c>
      <c r="M61" s="372">
        <f t="shared" ref="M61" si="54">(K61*N61)-L61</f>
        <v>2170.3999999999996</v>
      </c>
      <c r="N61" s="369">
        <v>50</v>
      </c>
      <c r="O61" s="322" t="s">
        <v>586</v>
      </c>
      <c r="P61" s="362">
        <v>44714</v>
      </c>
      <c r="Q61" s="249"/>
      <c r="R61" s="290" t="s">
        <v>587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296"/>
      <c r="AG61" s="293"/>
      <c r="AH61" s="249"/>
      <c r="AI61" s="249"/>
      <c r="AJ61" s="296"/>
      <c r="AK61" s="296"/>
      <c r="AL61" s="296"/>
    </row>
    <row r="62" spans="1:38" s="247" customFormat="1" ht="12.75" customHeight="1">
      <c r="A62" s="365">
        <v>3</v>
      </c>
      <c r="B62" s="362">
        <v>44714</v>
      </c>
      <c r="C62" s="367"/>
      <c r="D62" s="368" t="s">
        <v>882</v>
      </c>
      <c r="E62" s="365" t="s">
        <v>588</v>
      </c>
      <c r="F62" s="365">
        <v>16510</v>
      </c>
      <c r="G62" s="365">
        <v>16370</v>
      </c>
      <c r="H62" s="369">
        <v>16590</v>
      </c>
      <c r="I62" s="369" t="s">
        <v>883</v>
      </c>
      <c r="J62" s="370" t="s">
        <v>887</v>
      </c>
      <c r="K62" s="369">
        <f t="shared" ref="K62" si="55">H62-F62</f>
        <v>80</v>
      </c>
      <c r="L62" s="371">
        <f t="shared" ref="L62" si="56">(H62*N62)*0.07%</f>
        <v>580.65000000000009</v>
      </c>
      <c r="M62" s="372">
        <f t="shared" ref="M62" si="57">(K62*N62)-L62</f>
        <v>3419.35</v>
      </c>
      <c r="N62" s="369">
        <v>50</v>
      </c>
      <c r="O62" s="322" t="s">
        <v>586</v>
      </c>
      <c r="P62" s="362">
        <v>44714</v>
      </c>
      <c r="Q62" s="249"/>
      <c r="R62" s="290" t="s">
        <v>587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296"/>
      <c r="AG62" s="293"/>
      <c r="AH62" s="249"/>
      <c r="AI62" s="249"/>
      <c r="AJ62" s="296"/>
      <c r="AK62" s="296"/>
      <c r="AL62" s="296"/>
    </row>
    <row r="63" spans="1:38" s="247" customFormat="1" ht="12.75" customHeight="1">
      <c r="A63" s="365">
        <v>4</v>
      </c>
      <c r="B63" s="362">
        <v>44715</v>
      </c>
      <c r="C63" s="367"/>
      <c r="D63" s="368" t="s">
        <v>882</v>
      </c>
      <c r="E63" s="365" t="s">
        <v>890</v>
      </c>
      <c r="F63" s="365">
        <v>16765</v>
      </c>
      <c r="G63" s="365">
        <v>16910</v>
      </c>
      <c r="H63" s="369">
        <v>16700</v>
      </c>
      <c r="I63" s="369" t="s">
        <v>891</v>
      </c>
      <c r="J63" s="370" t="s">
        <v>892</v>
      </c>
      <c r="K63" s="369">
        <f>F63-H63</f>
        <v>65</v>
      </c>
      <c r="L63" s="371">
        <f t="shared" ref="L63:L64" si="58">(H63*N63)*0.07%</f>
        <v>584.50000000000011</v>
      </c>
      <c r="M63" s="372">
        <f t="shared" ref="M63:M64" si="59">(K63*N63)-L63</f>
        <v>2665.5</v>
      </c>
      <c r="N63" s="369">
        <v>50</v>
      </c>
      <c r="O63" s="322" t="s">
        <v>586</v>
      </c>
      <c r="P63" s="362">
        <v>44715</v>
      </c>
      <c r="Q63" s="249"/>
      <c r="R63" s="290" t="s">
        <v>587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296"/>
      <c r="AG63" s="293"/>
      <c r="AH63" s="249"/>
      <c r="AI63" s="249"/>
      <c r="AJ63" s="296"/>
      <c r="AK63" s="296"/>
      <c r="AL63" s="296"/>
    </row>
    <row r="64" spans="1:38" s="247" customFormat="1" ht="12.75" customHeight="1">
      <c r="A64" s="336">
        <v>5</v>
      </c>
      <c r="B64" s="334">
        <v>44715</v>
      </c>
      <c r="C64" s="352"/>
      <c r="D64" s="335" t="s">
        <v>893</v>
      </c>
      <c r="E64" s="336" t="s">
        <v>588</v>
      </c>
      <c r="F64" s="336">
        <v>1574</v>
      </c>
      <c r="G64" s="336">
        <v>1545</v>
      </c>
      <c r="H64" s="331">
        <v>1545</v>
      </c>
      <c r="I64" s="331" t="s">
        <v>894</v>
      </c>
      <c r="J64" s="330" t="s">
        <v>911</v>
      </c>
      <c r="K64" s="331">
        <f t="shared" ref="K64" si="60">H64-F64</f>
        <v>-29</v>
      </c>
      <c r="L64" s="332">
        <f t="shared" si="58"/>
        <v>378.52500000000003</v>
      </c>
      <c r="M64" s="333">
        <f t="shared" si="59"/>
        <v>-10528.525</v>
      </c>
      <c r="N64" s="331">
        <v>350</v>
      </c>
      <c r="O64" s="340" t="s">
        <v>598</v>
      </c>
      <c r="P64" s="334">
        <v>44718</v>
      </c>
      <c r="Q64" s="249"/>
      <c r="R64" s="253" t="s">
        <v>587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296"/>
      <c r="AG64" s="293"/>
      <c r="AH64" s="249"/>
      <c r="AI64" s="249"/>
      <c r="AJ64" s="296"/>
      <c r="AK64" s="296"/>
      <c r="AL64" s="296"/>
    </row>
    <row r="65" spans="1:38" s="247" customFormat="1" ht="12.75" customHeight="1">
      <c r="A65" s="365">
        <v>6</v>
      </c>
      <c r="B65" s="362">
        <v>44718</v>
      </c>
      <c r="C65" s="367"/>
      <c r="D65" s="368" t="s">
        <v>896</v>
      </c>
      <c r="E65" s="365" t="s">
        <v>890</v>
      </c>
      <c r="F65" s="365">
        <v>683</v>
      </c>
      <c r="G65" s="365">
        <v>693</v>
      </c>
      <c r="H65" s="369">
        <v>676</v>
      </c>
      <c r="I65" s="369" t="s">
        <v>897</v>
      </c>
      <c r="J65" s="370" t="s">
        <v>898</v>
      </c>
      <c r="K65" s="369">
        <f>F65-H65</f>
        <v>7</v>
      </c>
      <c r="L65" s="371">
        <f t="shared" ref="L65:L68" si="61">(H65*N65)*0.07%</f>
        <v>567.84</v>
      </c>
      <c r="M65" s="372">
        <f t="shared" ref="M65:M68" si="62">(K65*N65)-L65</f>
        <v>7832.16</v>
      </c>
      <c r="N65" s="369">
        <v>1200</v>
      </c>
      <c r="O65" s="322" t="s">
        <v>586</v>
      </c>
      <c r="P65" s="362">
        <v>44718</v>
      </c>
      <c r="Q65" s="249"/>
      <c r="R65" s="253" t="s">
        <v>587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296"/>
      <c r="AG65" s="293"/>
      <c r="AH65" s="249"/>
      <c r="AI65" s="249"/>
      <c r="AJ65" s="296"/>
      <c r="AK65" s="296"/>
      <c r="AL65" s="296"/>
    </row>
    <row r="66" spans="1:38" s="247" customFormat="1" ht="12.75" customHeight="1">
      <c r="A66" s="365">
        <v>7</v>
      </c>
      <c r="B66" s="362">
        <v>44718</v>
      </c>
      <c r="C66" s="367"/>
      <c r="D66" s="368" t="s">
        <v>899</v>
      </c>
      <c r="E66" s="365" t="s">
        <v>588</v>
      </c>
      <c r="F66" s="365">
        <v>239.5</v>
      </c>
      <c r="G66" s="365">
        <v>236.5</v>
      </c>
      <c r="H66" s="369">
        <v>242.25</v>
      </c>
      <c r="I66" s="369" t="s">
        <v>900</v>
      </c>
      <c r="J66" s="370" t="s">
        <v>901</v>
      </c>
      <c r="K66" s="369">
        <f t="shared" ref="K66" si="63">H66-F66</f>
        <v>2.75</v>
      </c>
      <c r="L66" s="371">
        <f t="shared" si="61"/>
        <v>644.3850000000001</v>
      </c>
      <c r="M66" s="372">
        <f t="shared" si="62"/>
        <v>9805.6149999999998</v>
      </c>
      <c r="N66" s="369">
        <v>3800</v>
      </c>
      <c r="O66" s="322" t="s">
        <v>586</v>
      </c>
      <c r="P66" s="362">
        <v>44718</v>
      </c>
      <c r="Q66" s="249"/>
      <c r="R66" s="253" t="s">
        <v>587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296"/>
      <c r="AG66" s="293"/>
      <c r="AH66" s="249"/>
      <c r="AI66" s="249"/>
      <c r="AJ66" s="296"/>
      <c r="AK66" s="296"/>
      <c r="AL66" s="296"/>
    </row>
    <row r="67" spans="1:38" s="247" customFormat="1" ht="12.75" customHeight="1">
      <c r="A67" s="336">
        <v>8</v>
      </c>
      <c r="B67" s="334">
        <v>44718</v>
      </c>
      <c r="C67" s="352"/>
      <c r="D67" s="335" t="s">
        <v>902</v>
      </c>
      <c r="E67" s="336" t="s">
        <v>890</v>
      </c>
      <c r="F67" s="336">
        <v>107.25</v>
      </c>
      <c r="G67" s="336">
        <v>111</v>
      </c>
      <c r="H67" s="336">
        <v>110</v>
      </c>
      <c r="I67" s="331" t="s">
        <v>903</v>
      </c>
      <c r="J67" s="330" t="s">
        <v>912</v>
      </c>
      <c r="K67" s="331">
        <f>F67-H67</f>
        <v>-2.75</v>
      </c>
      <c r="L67" s="332">
        <f t="shared" si="61"/>
        <v>223.30000000000004</v>
      </c>
      <c r="M67" s="333">
        <f t="shared" si="62"/>
        <v>-8198.2999999999993</v>
      </c>
      <c r="N67" s="331">
        <v>2900</v>
      </c>
      <c r="O67" s="340" t="s">
        <v>598</v>
      </c>
      <c r="P67" s="334">
        <v>44719</v>
      </c>
      <c r="Q67" s="249"/>
      <c r="R67" s="253" t="s">
        <v>587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296"/>
      <c r="AG67" s="293"/>
      <c r="AH67" s="249"/>
      <c r="AI67" s="249"/>
      <c r="AJ67" s="296"/>
      <c r="AK67" s="296"/>
      <c r="AL67" s="296"/>
    </row>
    <row r="68" spans="1:38" s="247" customFormat="1" ht="12.75" customHeight="1">
      <c r="A68" s="336">
        <v>9</v>
      </c>
      <c r="B68" s="334">
        <v>44719</v>
      </c>
      <c r="C68" s="352"/>
      <c r="D68" s="335" t="s">
        <v>913</v>
      </c>
      <c r="E68" s="336" t="s">
        <v>588</v>
      </c>
      <c r="F68" s="336">
        <v>3390</v>
      </c>
      <c r="G68" s="336">
        <v>3300</v>
      </c>
      <c r="H68" s="352">
        <v>3300</v>
      </c>
      <c r="I68" s="331" t="s">
        <v>914</v>
      </c>
      <c r="J68" s="330" t="s">
        <v>958</v>
      </c>
      <c r="K68" s="331">
        <f t="shared" ref="K68" si="64">H68-F68</f>
        <v>-90</v>
      </c>
      <c r="L68" s="332">
        <f t="shared" si="61"/>
        <v>346.50000000000006</v>
      </c>
      <c r="M68" s="333">
        <f t="shared" si="62"/>
        <v>-13846.5</v>
      </c>
      <c r="N68" s="331">
        <v>150</v>
      </c>
      <c r="O68" s="340" t="s">
        <v>598</v>
      </c>
      <c r="P68" s="334">
        <v>44725</v>
      </c>
      <c r="Q68" s="249"/>
      <c r="R68" s="253" t="s">
        <v>587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296"/>
      <c r="AG68" s="293"/>
      <c r="AH68" s="249"/>
      <c r="AI68" s="249"/>
      <c r="AJ68" s="296"/>
      <c r="AK68" s="296"/>
      <c r="AL68" s="296"/>
    </row>
    <row r="69" spans="1:38" s="247" customFormat="1" ht="12.75" customHeight="1">
      <c r="A69" s="408">
        <v>10</v>
      </c>
      <c r="B69" s="409">
        <v>44719</v>
      </c>
      <c r="C69" s="416"/>
      <c r="D69" s="410" t="s">
        <v>882</v>
      </c>
      <c r="E69" s="408" t="s">
        <v>588</v>
      </c>
      <c r="F69" s="408">
        <v>16440</v>
      </c>
      <c r="G69" s="408">
        <v>16340</v>
      </c>
      <c r="H69" s="411">
        <v>16455</v>
      </c>
      <c r="I69" s="411" t="s">
        <v>915</v>
      </c>
      <c r="J69" s="417" t="s">
        <v>928</v>
      </c>
      <c r="K69" s="411">
        <f t="shared" ref="K69:K70" si="65">H69-F69</f>
        <v>15</v>
      </c>
      <c r="L69" s="418">
        <f t="shared" ref="L69:L70" si="66">(H69*N69)*0.07%</f>
        <v>575.92500000000007</v>
      </c>
      <c r="M69" s="412">
        <f t="shared" ref="M69:M70" si="67">(K69*N69)-L69</f>
        <v>174.07499999999993</v>
      </c>
      <c r="N69" s="411">
        <v>50</v>
      </c>
      <c r="O69" s="406" t="s">
        <v>708</v>
      </c>
      <c r="P69" s="409">
        <v>44720</v>
      </c>
      <c r="Q69" s="249"/>
      <c r="R69" s="253" t="s">
        <v>587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296"/>
      <c r="AG69" s="293"/>
      <c r="AH69" s="249"/>
      <c r="AI69" s="249"/>
      <c r="AJ69" s="296"/>
      <c r="AK69" s="296"/>
      <c r="AL69" s="296"/>
    </row>
    <row r="70" spans="1:38" s="247" customFormat="1" ht="12.75" customHeight="1">
      <c r="A70" s="365">
        <v>11</v>
      </c>
      <c r="B70" s="362">
        <v>44720</v>
      </c>
      <c r="C70" s="367"/>
      <c r="D70" s="368" t="s">
        <v>926</v>
      </c>
      <c r="E70" s="365" t="s">
        <v>588</v>
      </c>
      <c r="F70" s="365">
        <v>2352.5</v>
      </c>
      <c r="G70" s="365">
        <v>2305</v>
      </c>
      <c r="H70" s="369">
        <v>2395</v>
      </c>
      <c r="I70" s="369" t="s">
        <v>927</v>
      </c>
      <c r="J70" s="370" t="s">
        <v>942</v>
      </c>
      <c r="K70" s="369">
        <f t="shared" si="65"/>
        <v>42.5</v>
      </c>
      <c r="L70" s="371">
        <f t="shared" si="66"/>
        <v>461.03750000000008</v>
      </c>
      <c r="M70" s="372">
        <f t="shared" si="67"/>
        <v>11226.4625</v>
      </c>
      <c r="N70" s="369">
        <v>275</v>
      </c>
      <c r="O70" s="322" t="s">
        <v>586</v>
      </c>
      <c r="P70" s="362">
        <v>44722</v>
      </c>
      <c r="Q70" s="249"/>
      <c r="R70" s="253" t="s">
        <v>863</v>
      </c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296"/>
      <c r="AG70" s="293"/>
      <c r="AH70" s="249"/>
      <c r="AI70" s="249"/>
      <c r="AJ70" s="296"/>
      <c r="AK70" s="296"/>
      <c r="AL70" s="296"/>
    </row>
    <row r="71" spans="1:38" s="247" customFormat="1" ht="12.75" customHeight="1">
      <c r="A71" s="336">
        <v>12</v>
      </c>
      <c r="B71" s="334">
        <v>44720</v>
      </c>
      <c r="C71" s="352"/>
      <c r="D71" s="335" t="s">
        <v>882</v>
      </c>
      <c r="E71" s="336" t="s">
        <v>588</v>
      </c>
      <c r="F71" s="336">
        <v>16400</v>
      </c>
      <c r="G71" s="336">
        <v>16330</v>
      </c>
      <c r="H71" s="331">
        <v>16295</v>
      </c>
      <c r="I71" s="331" t="s">
        <v>915</v>
      </c>
      <c r="J71" s="330" t="s">
        <v>930</v>
      </c>
      <c r="K71" s="331">
        <f t="shared" ref="K71:K72" si="68">H71-F71</f>
        <v>-105</v>
      </c>
      <c r="L71" s="332">
        <f t="shared" ref="L71:L72" si="69">(H71*N71)*0.07%</f>
        <v>570.32500000000005</v>
      </c>
      <c r="M71" s="333">
        <f t="shared" ref="M71:M72" si="70">(K71*N71)-L71</f>
        <v>-5820.3249999999998</v>
      </c>
      <c r="N71" s="331">
        <v>50</v>
      </c>
      <c r="O71" s="340" t="s">
        <v>598</v>
      </c>
      <c r="P71" s="334">
        <v>44721</v>
      </c>
      <c r="Q71" s="249"/>
      <c r="R71" s="253" t="s">
        <v>587</v>
      </c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296"/>
      <c r="AG71" s="293"/>
      <c r="AH71" s="249"/>
      <c r="AI71" s="249"/>
      <c r="AJ71" s="296"/>
      <c r="AK71" s="296"/>
      <c r="AL71" s="296"/>
    </row>
    <row r="72" spans="1:38" s="247" customFormat="1" ht="12.75" customHeight="1">
      <c r="A72" s="365">
        <v>13</v>
      </c>
      <c r="B72" s="362">
        <v>44721</v>
      </c>
      <c r="C72" s="367"/>
      <c r="D72" s="368" t="s">
        <v>937</v>
      </c>
      <c r="E72" s="365" t="s">
        <v>588</v>
      </c>
      <c r="F72" s="365">
        <v>3640</v>
      </c>
      <c r="G72" s="365">
        <v>3540</v>
      </c>
      <c r="H72" s="369">
        <v>3710</v>
      </c>
      <c r="I72" s="369" t="s">
        <v>938</v>
      </c>
      <c r="J72" s="370" t="s">
        <v>769</v>
      </c>
      <c r="K72" s="369">
        <f t="shared" si="68"/>
        <v>70</v>
      </c>
      <c r="L72" s="371">
        <f t="shared" si="69"/>
        <v>324.62500000000006</v>
      </c>
      <c r="M72" s="372">
        <f t="shared" si="70"/>
        <v>8425.375</v>
      </c>
      <c r="N72" s="369">
        <v>125</v>
      </c>
      <c r="O72" s="453" t="s">
        <v>586</v>
      </c>
      <c r="P72" s="362">
        <v>44722</v>
      </c>
      <c r="Q72" s="249"/>
      <c r="R72" s="253" t="s">
        <v>863</v>
      </c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296"/>
      <c r="AG72" s="293"/>
      <c r="AH72" s="249"/>
      <c r="AI72" s="249"/>
      <c r="AJ72" s="296"/>
      <c r="AK72" s="296"/>
      <c r="AL72" s="296"/>
    </row>
    <row r="73" spans="1:38" s="247" customFormat="1" ht="12.75" customHeight="1">
      <c r="A73" s="336">
        <v>14</v>
      </c>
      <c r="B73" s="334">
        <v>44721</v>
      </c>
      <c r="C73" s="352"/>
      <c r="D73" s="335" t="s">
        <v>939</v>
      </c>
      <c r="E73" s="336" t="s">
        <v>588</v>
      </c>
      <c r="F73" s="336">
        <v>1877.5</v>
      </c>
      <c r="G73" s="336">
        <v>1815</v>
      </c>
      <c r="H73" s="331">
        <v>1815</v>
      </c>
      <c r="I73" s="331" t="s">
        <v>940</v>
      </c>
      <c r="J73" s="330" t="s">
        <v>957</v>
      </c>
      <c r="K73" s="331">
        <f t="shared" ref="K73:K75" si="71">H73-F73</f>
        <v>-62.5</v>
      </c>
      <c r="L73" s="332">
        <f t="shared" ref="L73:L75" si="72">(H73*N73)*0.07%</f>
        <v>254.10000000000002</v>
      </c>
      <c r="M73" s="333">
        <f t="shared" ref="M73:M75" si="73">(K73*N73)-L73</f>
        <v>-12754.1</v>
      </c>
      <c r="N73" s="331">
        <v>200</v>
      </c>
      <c r="O73" s="340" t="s">
        <v>598</v>
      </c>
      <c r="P73" s="334">
        <v>44725</v>
      </c>
      <c r="Q73" s="249"/>
      <c r="R73" s="253" t="s">
        <v>863</v>
      </c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296"/>
      <c r="AG73" s="293"/>
      <c r="AH73" s="249"/>
      <c r="AI73" s="249"/>
      <c r="AJ73" s="296"/>
      <c r="AK73" s="296"/>
      <c r="AL73" s="296"/>
    </row>
    <row r="74" spans="1:38" s="247" customFormat="1" ht="12.75" customHeight="1">
      <c r="A74" s="336">
        <v>15</v>
      </c>
      <c r="B74" s="334">
        <v>44722</v>
      </c>
      <c r="C74" s="352"/>
      <c r="D74" s="335" t="s">
        <v>943</v>
      </c>
      <c r="E74" s="336" t="s">
        <v>588</v>
      </c>
      <c r="F74" s="336">
        <v>726</v>
      </c>
      <c r="G74" s="336">
        <v>717</v>
      </c>
      <c r="H74" s="331">
        <v>717</v>
      </c>
      <c r="I74" s="331" t="s">
        <v>944</v>
      </c>
      <c r="J74" s="330" t="s">
        <v>956</v>
      </c>
      <c r="K74" s="331">
        <f t="shared" si="71"/>
        <v>-9</v>
      </c>
      <c r="L74" s="332">
        <f t="shared" si="72"/>
        <v>690.11250000000007</v>
      </c>
      <c r="M74" s="333">
        <f t="shared" si="73"/>
        <v>-13065.112499999999</v>
      </c>
      <c r="N74" s="331">
        <v>1375</v>
      </c>
      <c r="O74" s="340" t="s">
        <v>598</v>
      </c>
      <c r="P74" s="334">
        <v>44725</v>
      </c>
      <c r="Q74" s="249"/>
      <c r="R74" s="253" t="s">
        <v>587</v>
      </c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296"/>
      <c r="AG74" s="293"/>
      <c r="AH74" s="249"/>
      <c r="AI74" s="249"/>
      <c r="AJ74" s="296"/>
      <c r="AK74" s="296"/>
      <c r="AL74" s="296"/>
    </row>
    <row r="75" spans="1:38" s="247" customFormat="1" ht="12.75" customHeight="1">
      <c r="A75" s="365">
        <v>16</v>
      </c>
      <c r="B75" s="362">
        <v>166</v>
      </c>
      <c r="C75" s="367"/>
      <c r="D75" s="368" t="s">
        <v>985</v>
      </c>
      <c r="E75" s="365" t="s">
        <v>588</v>
      </c>
      <c r="F75" s="365">
        <v>2550</v>
      </c>
      <c r="G75" s="365">
        <v>2498</v>
      </c>
      <c r="H75" s="369">
        <v>2593</v>
      </c>
      <c r="I75" s="369" t="s">
        <v>986</v>
      </c>
      <c r="J75" s="370" t="s">
        <v>987</v>
      </c>
      <c r="K75" s="369">
        <f t="shared" si="71"/>
        <v>43</v>
      </c>
      <c r="L75" s="371">
        <f t="shared" si="72"/>
        <v>453.77500000000009</v>
      </c>
      <c r="M75" s="372">
        <f t="shared" si="73"/>
        <v>10296.225</v>
      </c>
      <c r="N75" s="369">
        <v>250</v>
      </c>
      <c r="O75" s="453" t="s">
        <v>586</v>
      </c>
      <c r="P75" s="362">
        <v>44726</v>
      </c>
      <c r="Q75" s="249"/>
      <c r="R75" s="253" t="s">
        <v>863</v>
      </c>
      <c r="S75" s="246"/>
      <c r="T75" s="246"/>
      <c r="U75" s="246"/>
      <c r="V75" s="246"/>
      <c r="W75" s="246"/>
      <c r="X75" s="246"/>
      <c r="Y75" s="246"/>
      <c r="Z75" s="246"/>
      <c r="AA75" s="246"/>
      <c r="AB75" s="246"/>
      <c r="AC75" s="246"/>
      <c r="AD75" s="246"/>
      <c r="AE75" s="246"/>
      <c r="AF75" s="296"/>
      <c r="AG75" s="293"/>
      <c r="AH75" s="249"/>
      <c r="AI75" s="249"/>
      <c r="AJ75" s="296"/>
      <c r="AK75" s="296"/>
      <c r="AL75" s="296"/>
    </row>
    <row r="76" spans="1:38" s="247" customFormat="1" ht="12.75" customHeight="1">
      <c r="A76" s="365">
        <v>17</v>
      </c>
      <c r="B76" s="362">
        <v>166</v>
      </c>
      <c r="C76" s="367"/>
      <c r="D76" s="368" t="s">
        <v>926</v>
      </c>
      <c r="E76" s="365" t="s">
        <v>588</v>
      </c>
      <c r="F76" s="365">
        <v>2327.5</v>
      </c>
      <c r="G76" s="365">
        <v>2280</v>
      </c>
      <c r="H76" s="369">
        <v>2360</v>
      </c>
      <c r="I76" s="369" t="s">
        <v>972</v>
      </c>
      <c r="J76" s="370" t="s">
        <v>752</v>
      </c>
      <c r="K76" s="369">
        <f t="shared" ref="K76" si="74">H76-F76</f>
        <v>32.5</v>
      </c>
      <c r="L76" s="371">
        <f t="shared" ref="L76:L78" si="75">(H76*N76)*0.07%</f>
        <v>454.30000000000007</v>
      </c>
      <c r="M76" s="372">
        <f t="shared" ref="M76:M78" si="76">(K76*N76)-L76</f>
        <v>8483.2000000000007</v>
      </c>
      <c r="N76" s="369">
        <v>275</v>
      </c>
      <c r="O76" s="453" t="s">
        <v>586</v>
      </c>
      <c r="P76" s="362">
        <v>44726</v>
      </c>
      <c r="Q76" s="249"/>
      <c r="R76" s="253" t="s">
        <v>863</v>
      </c>
      <c r="S76" s="246"/>
      <c r="T76" s="246"/>
      <c r="U76" s="246"/>
      <c r="V76" s="246"/>
      <c r="W76" s="246"/>
      <c r="X76" s="246"/>
      <c r="Y76" s="246"/>
      <c r="Z76" s="246"/>
      <c r="AA76" s="246"/>
      <c r="AB76" s="246"/>
      <c r="AC76" s="246"/>
      <c r="AD76" s="246"/>
      <c r="AE76" s="246"/>
      <c r="AF76" s="296"/>
      <c r="AG76" s="293"/>
      <c r="AH76" s="249"/>
      <c r="AI76" s="249"/>
      <c r="AJ76" s="296"/>
      <c r="AK76" s="296"/>
      <c r="AL76" s="296"/>
    </row>
    <row r="77" spans="1:38" s="247" customFormat="1" ht="12.75" customHeight="1">
      <c r="A77" s="365">
        <v>18</v>
      </c>
      <c r="B77" s="362">
        <v>166</v>
      </c>
      <c r="C77" s="367"/>
      <c r="D77" s="368" t="s">
        <v>976</v>
      </c>
      <c r="E77" s="365" t="s">
        <v>890</v>
      </c>
      <c r="F77" s="365">
        <v>577</v>
      </c>
      <c r="G77" s="365">
        <v>588</v>
      </c>
      <c r="H77" s="369">
        <v>569</v>
      </c>
      <c r="I77" s="369" t="s">
        <v>977</v>
      </c>
      <c r="J77" s="370" t="s">
        <v>978</v>
      </c>
      <c r="K77" s="369">
        <f>F77-H77</f>
        <v>8</v>
      </c>
      <c r="L77" s="371">
        <f t="shared" si="75"/>
        <v>438.13000000000005</v>
      </c>
      <c r="M77" s="372">
        <f t="shared" si="76"/>
        <v>8361.8700000000008</v>
      </c>
      <c r="N77" s="369">
        <v>1100</v>
      </c>
      <c r="O77" s="453" t="s">
        <v>586</v>
      </c>
      <c r="P77" s="362">
        <v>44726</v>
      </c>
      <c r="Q77" s="249"/>
      <c r="R77" s="253" t="s">
        <v>863</v>
      </c>
      <c r="S77" s="246"/>
      <c r="T77" s="246"/>
      <c r="U77" s="246"/>
      <c r="V77" s="246"/>
      <c r="W77" s="246"/>
      <c r="X77" s="246"/>
      <c r="Y77" s="246"/>
      <c r="Z77" s="246"/>
      <c r="AA77" s="246"/>
      <c r="AB77" s="246"/>
      <c r="AC77" s="246"/>
      <c r="AD77" s="246"/>
      <c r="AE77" s="246"/>
      <c r="AF77" s="296"/>
      <c r="AG77" s="293"/>
      <c r="AH77" s="249"/>
      <c r="AI77" s="249"/>
      <c r="AJ77" s="296"/>
      <c r="AK77" s="296"/>
      <c r="AL77" s="296"/>
    </row>
    <row r="78" spans="1:38" s="247" customFormat="1" ht="12.75" customHeight="1">
      <c r="A78" s="336">
        <v>19</v>
      </c>
      <c r="B78" s="334">
        <v>166</v>
      </c>
      <c r="C78" s="352"/>
      <c r="D78" s="335" t="s">
        <v>983</v>
      </c>
      <c r="E78" s="336" t="s">
        <v>588</v>
      </c>
      <c r="F78" s="336">
        <v>362.5</v>
      </c>
      <c r="G78" s="336">
        <v>352</v>
      </c>
      <c r="H78" s="331">
        <v>352</v>
      </c>
      <c r="I78" s="331" t="s">
        <v>984</v>
      </c>
      <c r="J78" s="330" t="s">
        <v>1005</v>
      </c>
      <c r="K78" s="331">
        <f t="shared" ref="K78" si="77">H78-F78</f>
        <v>-10.5</v>
      </c>
      <c r="L78" s="332">
        <f t="shared" si="75"/>
        <v>264.88000000000005</v>
      </c>
      <c r="M78" s="333">
        <f t="shared" si="76"/>
        <v>-11552.38</v>
      </c>
      <c r="N78" s="331">
        <v>1075</v>
      </c>
      <c r="O78" s="340" t="s">
        <v>598</v>
      </c>
      <c r="P78" s="334">
        <v>44728</v>
      </c>
      <c r="Q78" s="249"/>
      <c r="R78" s="253" t="s">
        <v>587</v>
      </c>
      <c r="S78" s="246"/>
      <c r="T78" s="246"/>
      <c r="U78" s="246"/>
      <c r="V78" s="246"/>
      <c r="W78" s="246"/>
      <c r="X78" s="246"/>
      <c r="Y78" s="246"/>
      <c r="Z78" s="246"/>
      <c r="AA78" s="246"/>
      <c r="AB78" s="246"/>
      <c r="AC78" s="246"/>
      <c r="AD78" s="246"/>
      <c r="AE78" s="246"/>
      <c r="AF78" s="296"/>
      <c r="AG78" s="293"/>
      <c r="AH78" s="249"/>
      <c r="AI78" s="249"/>
      <c r="AJ78" s="296"/>
      <c r="AK78" s="296"/>
      <c r="AL78" s="296"/>
    </row>
    <row r="79" spans="1:38" s="247" customFormat="1" ht="12.75" customHeight="1">
      <c r="A79" s="365">
        <v>20</v>
      </c>
      <c r="B79" s="362">
        <v>166</v>
      </c>
      <c r="C79" s="367"/>
      <c r="D79" s="368" t="s">
        <v>985</v>
      </c>
      <c r="E79" s="365" t="s">
        <v>588</v>
      </c>
      <c r="F79" s="365">
        <v>2450</v>
      </c>
      <c r="G79" s="365">
        <v>2498</v>
      </c>
      <c r="H79" s="369">
        <v>2487.5</v>
      </c>
      <c r="I79" s="369" t="s">
        <v>986</v>
      </c>
      <c r="J79" s="370" t="s">
        <v>1000</v>
      </c>
      <c r="K79" s="369">
        <f t="shared" ref="K79" si="78">H79-F79</f>
        <v>37.5</v>
      </c>
      <c r="L79" s="371">
        <f t="shared" ref="L79:L81" si="79">(H79*N79)*0.07%</f>
        <v>435.31250000000006</v>
      </c>
      <c r="M79" s="372">
        <f t="shared" ref="M79:M81" si="80">(K79*N79)-L79</f>
        <v>8939.6875</v>
      </c>
      <c r="N79" s="369">
        <v>250</v>
      </c>
      <c r="O79" s="453" t="s">
        <v>586</v>
      </c>
      <c r="P79" s="362">
        <v>44727</v>
      </c>
      <c r="Q79" s="249"/>
      <c r="R79" s="253" t="s">
        <v>863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96"/>
      <c r="AG79" s="293"/>
      <c r="AH79" s="249"/>
      <c r="AI79" s="249"/>
      <c r="AJ79" s="296"/>
      <c r="AK79" s="296"/>
      <c r="AL79" s="296"/>
    </row>
    <row r="80" spans="1:38" s="247" customFormat="1" ht="12.75" customHeight="1">
      <c r="A80" s="365">
        <v>21</v>
      </c>
      <c r="B80" s="469">
        <v>44728</v>
      </c>
      <c r="C80" s="367"/>
      <c r="D80" s="368" t="s">
        <v>976</v>
      </c>
      <c r="E80" s="365" t="s">
        <v>890</v>
      </c>
      <c r="F80" s="365">
        <v>582</v>
      </c>
      <c r="G80" s="365">
        <v>593</v>
      </c>
      <c r="H80" s="369">
        <v>573</v>
      </c>
      <c r="I80" s="369" t="s">
        <v>1006</v>
      </c>
      <c r="J80" s="370" t="s">
        <v>794</v>
      </c>
      <c r="K80" s="369">
        <f>F80-H80</f>
        <v>9</v>
      </c>
      <c r="L80" s="371">
        <f t="shared" si="79"/>
        <v>441.21000000000004</v>
      </c>
      <c r="M80" s="372">
        <f t="shared" si="80"/>
        <v>9458.7900000000009</v>
      </c>
      <c r="N80" s="369">
        <v>1100</v>
      </c>
      <c r="O80" s="453" t="s">
        <v>586</v>
      </c>
      <c r="P80" s="362">
        <v>44728</v>
      </c>
      <c r="Q80" s="249"/>
      <c r="R80" s="253" t="s">
        <v>863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96"/>
      <c r="AG80" s="293"/>
      <c r="AH80" s="249"/>
      <c r="AI80" s="249"/>
      <c r="AJ80" s="296"/>
      <c r="AK80" s="296"/>
      <c r="AL80" s="296"/>
    </row>
    <row r="81" spans="1:38" s="247" customFormat="1" ht="12.75" customHeight="1">
      <c r="A81" s="336">
        <v>22</v>
      </c>
      <c r="B81" s="475">
        <v>44728</v>
      </c>
      <c r="C81" s="352"/>
      <c r="D81" s="335" t="s">
        <v>1007</v>
      </c>
      <c r="E81" s="336" t="s">
        <v>588</v>
      </c>
      <c r="F81" s="336">
        <v>2115</v>
      </c>
      <c r="G81" s="336">
        <v>2065</v>
      </c>
      <c r="H81" s="331">
        <v>2065</v>
      </c>
      <c r="I81" s="331" t="s">
        <v>1008</v>
      </c>
      <c r="J81" s="330" t="s">
        <v>881</v>
      </c>
      <c r="K81" s="331">
        <f t="shared" ref="K81" si="81">H81-F81</f>
        <v>-50</v>
      </c>
      <c r="L81" s="332">
        <f t="shared" si="79"/>
        <v>361.37500000000006</v>
      </c>
      <c r="M81" s="333">
        <f t="shared" si="80"/>
        <v>-12861.375</v>
      </c>
      <c r="N81" s="331">
        <v>250</v>
      </c>
      <c r="O81" s="340" t="s">
        <v>598</v>
      </c>
      <c r="P81" s="334">
        <v>44729</v>
      </c>
      <c r="Q81" s="249"/>
      <c r="R81" s="253" t="s">
        <v>587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96"/>
      <c r="AG81" s="293"/>
      <c r="AH81" s="249"/>
      <c r="AI81" s="249"/>
      <c r="AJ81" s="296"/>
      <c r="AK81" s="296"/>
      <c r="AL81" s="296"/>
    </row>
    <row r="82" spans="1:38" s="247" customFormat="1" ht="13.15" customHeight="1">
      <c r="A82" s="336">
        <v>23</v>
      </c>
      <c r="B82" s="475">
        <v>44728</v>
      </c>
      <c r="C82" s="352"/>
      <c r="D82" s="335" t="s">
        <v>882</v>
      </c>
      <c r="E82" s="336" t="s">
        <v>588</v>
      </c>
      <c r="F82" s="336">
        <v>16610</v>
      </c>
      <c r="G82" s="336">
        <v>16450</v>
      </c>
      <c r="H82" s="331">
        <v>16450</v>
      </c>
      <c r="I82" s="331" t="s">
        <v>1009</v>
      </c>
      <c r="J82" s="330" t="s">
        <v>1010</v>
      </c>
      <c r="K82" s="331">
        <f t="shared" ref="K82:K83" si="82">H82-F82</f>
        <v>-160</v>
      </c>
      <c r="L82" s="332">
        <f t="shared" ref="L82:L83" si="83">(H82*N82)*0.07%</f>
        <v>575.75000000000011</v>
      </c>
      <c r="M82" s="333">
        <f t="shared" ref="M82:M83" si="84">(K82*N82)-L82</f>
        <v>-8575.75</v>
      </c>
      <c r="N82" s="331">
        <v>50</v>
      </c>
      <c r="O82" s="340" t="s">
        <v>598</v>
      </c>
      <c r="P82" s="334">
        <v>44728</v>
      </c>
      <c r="Q82" s="249"/>
      <c r="R82" s="253" t="s">
        <v>587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96"/>
      <c r="AG82" s="293"/>
      <c r="AH82" s="249"/>
      <c r="AI82" s="249"/>
      <c r="AJ82" s="296"/>
      <c r="AK82" s="296"/>
      <c r="AL82" s="296"/>
    </row>
    <row r="83" spans="1:38" s="247" customFormat="1" ht="13.15" customHeight="1">
      <c r="A83" s="365">
        <v>24</v>
      </c>
      <c r="B83" s="469">
        <v>44729</v>
      </c>
      <c r="C83" s="367"/>
      <c r="D83" s="368" t="s">
        <v>937</v>
      </c>
      <c r="E83" s="365" t="s">
        <v>588</v>
      </c>
      <c r="F83" s="365">
        <v>3605</v>
      </c>
      <c r="G83" s="365">
        <v>3500</v>
      </c>
      <c r="H83" s="369">
        <v>3664</v>
      </c>
      <c r="I83" s="369" t="s">
        <v>1021</v>
      </c>
      <c r="J83" s="370" t="s">
        <v>1024</v>
      </c>
      <c r="K83" s="369">
        <f t="shared" si="82"/>
        <v>59</v>
      </c>
      <c r="L83" s="371">
        <f t="shared" si="83"/>
        <v>320.60000000000002</v>
      </c>
      <c r="M83" s="372">
        <f t="shared" si="84"/>
        <v>7054.4</v>
      </c>
      <c r="N83" s="369">
        <v>125</v>
      </c>
      <c r="O83" s="453" t="s">
        <v>586</v>
      </c>
      <c r="P83" s="362">
        <v>44729</v>
      </c>
      <c r="Q83" s="249"/>
      <c r="R83" s="253" t="s">
        <v>863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96"/>
      <c r="AG83" s="293"/>
      <c r="AH83" s="249"/>
      <c r="AI83" s="249"/>
      <c r="AJ83" s="296"/>
      <c r="AK83" s="296"/>
      <c r="AL83" s="296"/>
    </row>
    <row r="84" spans="1:38" s="247" customFormat="1" ht="13.15" customHeight="1">
      <c r="A84" s="365">
        <v>25</v>
      </c>
      <c r="B84" s="469">
        <v>44729</v>
      </c>
      <c r="C84" s="367"/>
      <c r="D84" s="368" t="s">
        <v>874</v>
      </c>
      <c r="E84" s="365" t="s">
        <v>588</v>
      </c>
      <c r="F84" s="365">
        <v>2495</v>
      </c>
      <c r="G84" s="365">
        <v>2440</v>
      </c>
      <c r="H84" s="369">
        <v>2540</v>
      </c>
      <c r="I84" s="369" t="s">
        <v>1022</v>
      </c>
      <c r="J84" s="370" t="s">
        <v>1025</v>
      </c>
      <c r="K84" s="369">
        <f t="shared" ref="K84" si="85">H84-F84</f>
        <v>45</v>
      </c>
      <c r="L84" s="371">
        <f t="shared" ref="L84:L86" si="86">(H84*N84)*0.07%</f>
        <v>444.50000000000006</v>
      </c>
      <c r="M84" s="372">
        <f t="shared" ref="M84:M86" si="87">(K84*N84)-L84</f>
        <v>10805.5</v>
      </c>
      <c r="N84" s="369">
        <v>250</v>
      </c>
      <c r="O84" s="453" t="s">
        <v>586</v>
      </c>
      <c r="P84" s="362">
        <v>44729</v>
      </c>
      <c r="Q84" s="249"/>
      <c r="R84" s="253" t="s">
        <v>863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96"/>
      <c r="AG84" s="293"/>
      <c r="AH84" s="249"/>
      <c r="AI84" s="249"/>
      <c r="AJ84" s="296"/>
      <c r="AK84" s="296"/>
      <c r="AL84" s="296"/>
    </row>
    <row r="85" spans="1:38" s="247" customFormat="1" ht="13.15" customHeight="1">
      <c r="A85" s="365">
        <v>26</v>
      </c>
      <c r="B85" s="469">
        <v>44729</v>
      </c>
      <c r="C85" s="367"/>
      <c r="D85" s="368" t="s">
        <v>976</v>
      </c>
      <c r="E85" s="365" t="s">
        <v>890</v>
      </c>
      <c r="F85" s="365">
        <v>566</v>
      </c>
      <c r="G85" s="365">
        <v>577</v>
      </c>
      <c r="H85" s="369">
        <v>557</v>
      </c>
      <c r="I85" s="369" t="s">
        <v>1023</v>
      </c>
      <c r="J85" s="370" t="s">
        <v>794</v>
      </c>
      <c r="K85" s="369">
        <f>F85-H85</f>
        <v>9</v>
      </c>
      <c r="L85" s="371">
        <f t="shared" si="86"/>
        <v>428.89000000000004</v>
      </c>
      <c r="M85" s="372">
        <f t="shared" si="87"/>
        <v>9471.11</v>
      </c>
      <c r="N85" s="369">
        <v>1100</v>
      </c>
      <c r="O85" s="453" t="s">
        <v>586</v>
      </c>
      <c r="P85" s="362">
        <v>44729</v>
      </c>
      <c r="Q85" s="249"/>
      <c r="R85" s="253" t="s">
        <v>863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96"/>
      <c r="AG85" s="293"/>
      <c r="AH85" s="249"/>
      <c r="AI85" s="249"/>
      <c r="AJ85" s="296"/>
      <c r="AK85" s="296"/>
      <c r="AL85" s="296"/>
    </row>
    <row r="86" spans="1:38" s="247" customFormat="1" ht="13.15" customHeight="1">
      <c r="A86" s="336">
        <v>27</v>
      </c>
      <c r="B86" s="334">
        <v>44729</v>
      </c>
      <c r="C86" s="335"/>
      <c r="D86" s="335" t="s">
        <v>926</v>
      </c>
      <c r="E86" s="336" t="s">
        <v>588</v>
      </c>
      <c r="F86" s="336">
        <v>2337.5</v>
      </c>
      <c r="G86" s="336">
        <v>2295</v>
      </c>
      <c r="H86" s="331">
        <v>2295</v>
      </c>
      <c r="I86" s="331" t="s">
        <v>972</v>
      </c>
      <c r="J86" s="330" t="s">
        <v>1035</v>
      </c>
      <c r="K86" s="331">
        <f t="shared" ref="K86:K87" si="88">H86-F86</f>
        <v>-42.5</v>
      </c>
      <c r="L86" s="332">
        <f t="shared" si="86"/>
        <v>441.78750000000008</v>
      </c>
      <c r="M86" s="333">
        <f t="shared" si="87"/>
        <v>-12129.2875</v>
      </c>
      <c r="N86" s="331">
        <v>275</v>
      </c>
      <c r="O86" s="340" t="s">
        <v>598</v>
      </c>
      <c r="P86" s="334">
        <v>44732</v>
      </c>
      <c r="Q86" s="249"/>
      <c r="R86" s="253" t="s">
        <v>863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96"/>
      <c r="AG86" s="293"/>
      <c r="AH86" s="249"/>
      <c r="AI86" s="249"/>
      <c r="AJ86" s="296"/>
      <c r="AK86" s="296"/>
      <c r="AL86" s="296"/>
    </row>
    <row r="87" spans="1:38" s="247" customFormat="1" ht="13.15" customHeight="1">
      <c r="A87" s="365">
        <v>28</v>
      </c>
      <c r="B87" s="426">
        <v>44732</v>
      </c>
      <c r="C87" s="368"/>
      <c r="D87" s="368" t="s">
        <v>874</v>
      </c>
      <c r="E87" s="365" t="s">
        <v>588</v>
      </c>
      <c r="F87" s="365">
        <v>2460</v>
      </c>
      <c r="G87" s="365">
        <v>2410</v>
      </c>
      <c r="H87" s="369">
        <v>2490</v>
      </c>
      <c r="I87" s="369" t="s">
        <v>1034</v>
      </c>
      <c r="J87" s="370" t="s">
        <v>601</v>
      </c>
      <c r="K87" s="369">
        <f t="shared" si="88"/>
        <v>30</v>
      </c>
      <c r="L87" s="371">
        <f t="shared" ref="L87" si="89">(H87*N87)*0.07%</f>
        <v>435.75000000000006</v>
      </c>
      <c r="M87" s="372">
        <f t="shared" ref="M87" si="90">(K87*N87)-L87</f>
        <v>7064.25</v>
      </c>
      <c r="N87" s="369">
        <v>250</v>
      </c>
      <c r="O87" s="453" t="s">
        <v>586</v>
      </c>
      <c r="P87" s="362">
        <v>44732</v>
      </c>
      <c r="Q87" s="249"/>
      <c r="R87" s="253" t="s">
        <v>863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96"/>
      <c r="AG87" s="293"/>
      <c r="AH87" s="249"/>
      <c r="AI87" s="249"/>
      <c r="AJ87" s="296"/>
      <c r="AK87" s="296"/>
      <c r="AL87" s="296"/>
    </row>
    <row r="88" spans="1:38" s="247" customFormat="1" ht="13.15" customHeight="1">
      <c r="A88" s="251">
        <v>29</v>
      </c>
      <c r="B88" s="382">
        <v>44732</v>
      </c>
      <c r="C88" s="257"/>
      <c r="D88" s="309" t="s">
        <v>893</v>
      </c>
      <c r="E88" s="251" t="s">
        <v>588</v>
      </c>
      <c r="F88" s="251" t="s">
        <v>1036</v>
      </c>
      <c r="G88" s="251">
        <v>1455</v>
      </c>
      <c r="H88" s="252"/>
      <c r="I88" s="252" t="s">
        <v>1037</v>
      </c>
      <c r="J88" s="284" t="s">
        <v>589</v>
      </c>
      <c r="K88" s="252"/>
      <c r="L88" s="272"/>
      <c r="M88" s="273"/>
      <c r="N88" s="252"/>
      <c r="O88" s="252"/>
      <c r="P88" s="248"/>
      <c r="Q88" s="249"/>
      <c r="R88" s="253" t="s">
        <v>587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96"/>
      <c r="AG88" s="293"/>
      <c r="AH88" s="249"/>
      <c r="AI88" s="249"/>
      <c r="AJ88" s="296"/>
      <c r="AK88" s="296"/>
      <c r="AL88" s="296"/>
    </row>
    <row r="89" spans="1:38" s="247" customFormat="1" ht="13.15" customHeight="1">
      <c r="A89" s="251">
        <v>30</v>
      </c>
      <c r="B89" s="382">
        <v>44732</v>
      </c>
      <c r="C89" s="257"/>
      <c r="D89" s="309" t="s">
        <v>976</v>
      </c>
      <c r="E89" s="251" t="s">
        <v>890</v>
      </c>
      <c r="F89" s="251" t="s">
        <v>1038</v>
      </c>
      <c r="G89" s="251">
        <v>588</v>
      </c>
      <c r="H89" s="252"/>
      <c r="I89" s="252" t="s">
        <v>1039</v>
      </c>
      <c r="J89" s="284" t="s">
        <v>589</v>
      </c>
      <c r="K89" s="252"/>
      <c r="L89" s="272"/>
      <c r="M89" s="273"/>
      <c r="N89" s="252"/>
      <c r="O89" s="252"/>
      <c r="P89" s="248"/>
      <c r="Q89" s="249"/>
      <c r="R89" s="253" t="s">
        <v>863</v>
      </c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96"/>
      <c r="AG89" s="293"/>
      <c r="AH89" s="249"/>
      <c r="AI89" s="249"/>
      <c r="AJ89" s="296"/>
      <c r="AK89" s="296"/>
      <c r="AL89" s="296"/>
    </row>
    <row r="90" spans="1:38" s="247" customFormat="1" ht="13.15" customHeight="1">
      <c r="A90" s="365">
        <v>31</v>
      </c>
      <c r="B90" s="426">
        <v>44732</v>
      </c>
      <c r="C90" s="367"/>
      <c r="D90" s="368" t="s">
        <v>874</v>
      </c>
      <c r="E90" s="365" t="s">
        <v>588</v>
      </c>
      <c r="F90" s="365">
        <v>2455</v>
      </c>
      <c r="G90" s="365">
        <v>2405</v>
      </c>
      <c r="H90" s="369">
        <v>2495</v>
      </c>
      <c r="I90" s="369" t="s">
        <v>1034</v>
      </c>
      <c r="J90" s="370" t="s">
        <v>630</v>
      </c>
      <c r="K90" s="369">
        <f t="shared" ref="K90" si="91">H90-F90</f>
        <v>40</v>
      </c>
      <c r="L90" s="371">
        <f t="shared" ref="L90" si="92">(H90*N90)*0.07%</f>
        <v>436.62500000000006</v>
      </c>
      <c r="M90" s="372">
        <f t="shared" ref="M90" si="93">(K90*N90)-L90</f>
        <v>9563.375</v>
      </c>
      <c r="N90" s="369">
        <v>250</v>
      </c>
      <c r="O90" s="453" t="s">
        <v>586</v>
      </c>
      <c r="P90" s="362">
        <v>44733</v>
      </c>
      <c r="Q90" s="249"/>
      <c r="R90" s="253" t="s">
        <v>863</v>
      </c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96"/>
      <c r="AG90" s="293"/>
      <c r="AH90" s="249"/>
      <c r="AI90" s="249"/>
      <c r="AJ90" s="296"/>
      <c r="AK90" s="296"/>
      <c r="AL90" s="296"/>
    </row>
    <row r="91" spans="1:38" s="247" customFormat="1" ht="13.15" customHeight="1">
      <c r="A91" s="365">
        <v>32</v>
      </c>
      <c r="B91" s="426">
        <v>44732</v>
      </c>
      <c r="C91" s="367"/>
      <c r="D91" s="368" t="s">
        <v>1040</v>
      </c>
      <c r="E91" s="365" t="s">
        <v>588</v>
      </c>
      <c r="F91" s="365">
        <v>901.5</v>
      </c>
      <c r="G91" s="365">
        <v>880</v>
      </c>
      <c r="H91" s="369">
        <v>918</v>
      </c>
      <c r="I91" s="369" t="s">
        <v>1041</v>
      </c>
      <c r="J91" s="370" t="s">
        <v>1051</v>
      </c>
      <c r="K91" s="369">
        <f t="shared" ref="K91" si="94">H91-F91</f>
        <v>16.5</v>
      </c>
      <c r="L91" s="371">
        <f t="shared" ref="L91" si="95">(H91*N91)*0.07%</f>
        <v>401.62500000000006</v>
      </c>
      <c r="M91" s="372">
        <f t="shared" ref="M91" si="96">(K91*N91)-L91</f>
        <v>9910.875</v>
      </c>
      <c r="N91" s="369">
        <v>625</v>
      </c>
      <c r="O91" s="453" t="s">
        <v>586</v>
      </c>
      <c r="P91" s="362">
        <v>44733</v>
      </c>
      <c r="Q91" s="249"/>
      <c r="R91" s="253" t="s">
        <v>863</v>
      </c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96"/>
      <c r="AG91" s="293"/>
      <c r="AH91" s="249"/>
      <c r="AI91" s="249"/>
      <c r="AJ91" s="296"/>
      <c r="AK91" s="296"/>
      <c r="AL91" s="296"/>
    </row>
    <row r="92" spans="1:38" s="247" customFormat="1" ht="13.15" customHeight="1">
      <c r="A92" s="336">
        <v>33</v>
      </c>
      <c r="B92" s="471">
        <v>44732</v>
      </c>
      <c r="C92" s="352"/>
      <c r="D92" s="335" t="s">
        <v>1042</v>
      </c>
      <c r="E92" s="336" t="s">
        <v>890</v>
      </c>
      <c r="F92" s="336">
        <v>1967.5</v>
      </c>
      <c r="G92" s="336">
        <v>2005</v>
      </c>
      <c r="H92" s="331">
        <v>2005</v>
      </c>
      <c r="I92" s="331" t="s">
        <v>1043</v>
      </c>
      <c r="J92" s="330" t="s">
        <v>1050</v>
      </c>
      <c r="K92" s="331">
        <f>F92-H92</f>
        <v>-37.5</v>
      </c>
      <c r="L92" s="332">
        <f t="shared" ref="L92:L93" si="97">(H92*N92)*0.07%</f>
        <v>526.31250000000011</v>
      </c>
      <c r="M92" s="333">
        <f t="shared" ref="M92:M93" si="98">(K92*N92)-L92</f>
        <v>-14588.8125</v>
      </c>
      <c r="N92" s="331">
        <v>375</v>
      </c>
      <c r="O92" s="340" t="s">
        <v>598</v>
      </c>
      <c r="P92" s="334">
        <v>44733</v>
      </c>
      <c r="Q92" s="249"/>
      <c r="R92" s="253" t="s">
        <v>863</v>
      </c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96"/>
      <c r="AG92" s="293"/>
      <c r="AH92" s="249"/>
      <c r="AI92" s="249"/>
      <c r="AJ92" s="296"/>
      <c r="AK92" s="296"/>
      <c r="AL92" s="296"/>
    </row>
    <row r="93" spans="1:38" s="247" customFormat="1" ht="13.15" customHeight="1">
      <c r="A93" s="365">
        <v>34</v>
      </c>
      <c r="B93" s="426">
        <v>44733</v>
      </c>
      <c r="C93" s="367"/>
      <c r="D93" s="368" t="s">
        <v>1058</v>
      </c>
      <c r="E93" s="365" t="s">
        <v>588</v>
      </c>
      <c r="F93" s="365">
        <v>642.5</v>
      </c>
      <c r="G93" s="365">
        <v>627</v>
      </c>
      <c r="H93" s="369">
        <v>651.5</v>
      </c>
      <c r="I93" s="369" t="s">
        <v>1059</v>
      </c>
      <c r="J93" s="370" t="s">
        <v>794</v>
      </c>
      <c r="K93" s="369">
        <f t="shared" ref="K93" si="99">H93-F93</f>
        <v>9</v>
      </c>
      <c r="L93" s="371">
        <f t="shared" si="97"/>
        <v>433.24750000000006</v>
      </c>
      <c r="M93" s="372">
        <f t="shared" si="98"/>
        <v>8116.7524999999996</v>
      </c>
      <c r="N93" s="369">
        <v>950</v>
      </c>
      <c r="O93" s="453" t="s">
        <v>586</v>
      </c>
      <c r="P93" s="362">
        <v>44733</v>
      </c>
      <c r="Q93" s="249"/>
      <c r="R93" s="253" t="s">
        <v>587</v>
      </c>
      <c r="S93" s="246"/>
      <c r="T93" s="246"/>
      <c r="U93" s="246"/>
      <c r="V93" s="246"/>
      <c r="W93" s="246"/>
      <c r="X93" s="246"/>
      <c r="Y93" s="246"/>
      <c r="Z93" s="246"/>
      <c r="AA93" s="246"/>
      <c r="AB93" s="246"/>
      <c r="AC93" s="246"/>
      <c r="AD93" s="246"/>
      <c r="AE93" s="246"/>
      <c r="AF93" s="296"/>
      <c r="AG93" s="293"/>
      <c r="AH93" s="249"/>
      <c r="AI93" s="249"/>
      <c r="AJ93" s="296"/>
      <c r="AK93" s="296"/>
      <c r="AL93" s="296"/>
    </row>
    <row r="94" spans="1:38" s="247" customFormat="1" ht="13.15" customHeight="1">
      <c r="A94" s="251">
        <v>35</v>
      </c>
      <c r="B94" s="382">
        <v>44733</v>
      </c>
      <c r="C94" s="257"/>
      <c r="D94" s="309" t="s">
        <v>882</v>
      </c>
      <c r="E94" s="251" t="s">
        <v>890</v>
      </c>
      <c r="F94" s="251" t="s">
        <v>1060</v>
      </c>
      <c r="G94" s="251">
        <v>15750</v>
      </c>
      <c r="H94" s="252"/>
      <c r="I94" s="252" t="s">
        <v>1061</v>
      </c>
      <c r="J94" s="284" t="s">
        <v>589</v>
      </c>
      <c r="K94" s="252"/>
      <c r="L94" s="272"/>
      <c r="M94" s="273"/>
      <c r="N94" s="252"/>
      <c r="O94" s="252"/>
      <c r="P94" s="248"/>
      <c r="Q94" s="249"/>
      <c r="R94" s="253" t="s">
        <v>587</v>
      </c>
      <c r="S94" s="246"/>
      <c r="T94" s="246"/>
      <c r="U94" s="246"/>
      <c r="V94" s="246"/>
      <c r="W94" s="246"/>
      <c r="X94" s="246"/>
      <c r="Y94" s="246"/>
      <c r="Z94" s="246"/>
      <c r="AA94" s="246"/>
      <c r="AB94" s="246"/>
      <c r="AC94" s="246"/>
      <c r="AD94" s="246"/>
      <c r="AE94" s="246"/>
      <c r="AF94" s="296"/>
      <c r="AG94" s="293"/>
      <c r="AH94" s="249"/>
      <c r="AI94" s="249"/>
      <c r="AJ94" s="296"/>
      <c r="AK94" s="296"/>
      <c r="AL94" s="296"/>
    </row>
    <row r="95" spans="1:38" s="247" customFormat="1" ht="13.15" customHeight="1">
      <c r="A95" s="251">
        <v>36</v>
      </c>
      <c r="B95" s="382">
        <v>44733</v>
      </c>
      <c r="C95" s="257"/>
      <c r="D95" s="309" t="s">
        <v>1007</v>
      </c>
      <c r="E95" s="251" t="s">
        <v>588</v>
      </c>
      <c r="F95" s="251" t="s">
        <v>1062</v>
      </c>
      <c r="G95" s="251">
        <v>2050</v>
      </c>
      <c r="H95" s="252"/>
      <c r="I95" s="252" t="s">
        <v>1063</v>
      </c>
      <c r="J95" s="284" t="s">
        <v>589</v>
      </c>
      <c r="K95" s="252"/>
      <c r="L95" s="272"/>
      <c r="M95" s="273"/>
      <c r="N95" s="252"/>
      <c r="O95" s="252"/>
      <c r="P95" s="248"/>
      <c r="Q95" s="249"/>
      <c r="R95" s="253" t="s">
        <v>863</v>
      </c>
      <c r="S95" s="246"/>
      <c r="T95" s="246"/>
      <c r="U95" s="246"/>
      <c r="V95" s="246"/>
      <c r="W95" s="246"/>
      <c r="X95" s="246"/>
      <c r="Y95" s="246"/>
      <c r="Z95" s="246"/>
      <c r="AA95" s="246"/>
      <c r="AB95" s="246"/>
      <c r="AC95" s="246"/>
      <c r="AD95" s="246"/>
      <c r="AE95" s="246"/>
      <c r="AF95" s="296"/>
      <c r="AG95" s="293"/>
      <c r="AH95" s="249"/>
      <c r="AI95" s="249"/>
      <c r="AJ95" s="296"/>
      <c r="AK95" s="296"/>
      <c r="AL95" s="296"/>
    </row>
    <row r="96" spans="1:38" s="247" customFormat="1" ht="13.15" customHeight="1">
      <c r="A96" s="251"/>
      <c r="B96" s="248"/>
      <c r="C96" s="309"/>
      <c r="D96" s="309"/>
      <c r="E96" s="251"/>
      <c r="F96" s="251"/>
      <c r="G96" s="251"/>
      <c r="H96" s="252"/>
      <c r="I96" s="252"/>
      <c r="J96" s="284"/>
      <c r="K96" s="309"/>
      <c r="L96" s="251"/>
      <c r="M96" s="251"/>
      <c r="N96" s="251"/>
      <c r="O96" s="252"/>
      <c r="P96" s="252"/>
      <c r="Q96" s="249"/>
      <c r="R96" s="253"/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96"/>
      <c r="AG96" s="293"/>
      <c r="AH96" s="249"/>
      <c r="AI96" s="249"/>
      <c r="AJ96" s="296"/>
      <c r="AK96" s="296"/>
      <c r="AL96" s="296"/>
    </row>
    <row r="97" spans="1:38" ht="13.5" customHeight="1">
      <c r="A97" s="296"/>
      <c r="B97" s="293"/>
      <c r="C97" s="249"/>
      <c r="D97" s="249"/>
      <c r="E97" s="296"/>
      <c r="F97" s="296"/>
      <c r="G97" s="296"/>
      <c r="H97" s="297"/>
      <c r="I97" s="297"/>
      <c r="J97" s="348"/>
      <c r="K97" s="297"/>
      <c r="L97" s="298"/>
      <c r="M97" s="349"/>
      <c r="N97" s="297"/>
      <c r="O97" s="350"/>
      <c r="P97" s="300"/>
      <c r="Q97" s="1"/>
      <c r="R97" s="6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>
      <c r="A98" s="107"/>
      <c r="B98" s="108"/>
      <c r="C98" s="142"/>
      <c r="D98" s="150"/>
      <c r="E98" s="151"/>
      <c r="F98" s="107"/>
      <c r="G98" s="107"/>
      <c r="H98" s="107"/>
      <c r="I98" s="143"/>
      <c r="J98" s="143"/>
      <c r="K98" s="143"/>
      <c r="L98" s="143"/>
      <c r="M98" s="143"/>
      <c r="N98" s="143"/>
      <c r="O98" s="143"/>
      <c r="P98" s="143"/>
      <c r="Q98" s="41"/>
      <c r="R98" s="6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41"/>
      <c r="AG98" s="41"/>
      <c r="AH98" s="41"/>
      <c r="AI98" s="41"/>
      <c r="AJ98" s="41"/>
      <c r="AK98" s="41"/>
      <c r="AL98" s="41"/>
    </row>
    <row r="99" spans="1:38" ht="12.75" customHeight="1">
      <c r="A99" s="152"/>
      <c r="B99" s="108"/>
      <c r="C99" s="109"/>
      <c r="D99" s="153"/>
      <c r="E99" s="112"/>
      <c r="F99" s="112"/>
      <c r="G99" s="112"/>
      <c r="H99" s="112"/>
      <c r="I99" s="112"/>
      <c r="J99" s="6"/>
      <c r="K99" s="112"/>
      <c r="L99" s="112"/>
      <c r="M99" s="6"/>
      <c r="N99" s="1"/>
      <c r="O99" s="109"/>
      <c r="P99" s="41"/>
      <c r="Q99" s="41"/>
      <c r="R99" s="6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41"/>
      <c r="AG99" s="41"/>
      <c r="AH99" s="41"/>
      <c r="AI99" s="41"/>
      <c r="AJ99" s="41"/>
      <c r="AK99" s="41"/>
      <c r="AL99" s="41"/>
    </row>
    <row r="100" spans="1:38" ht="38.25" customHeight="1">
      <c r="A100" s="154" t="s">
        <v>608</v>
      </c>
      <c r="B100" s="154"/>
      <c r="C100" s="154"/>
      <c r="D100" s="154"/>
      <c r="E100" s="155"/>
      <c r="F100" s="112"/>
      <c r="G100" s="112"/>
      <c r="H100" s="112"/>
      <c r="I100" s="112"/>
      <c r="J100" s="1"/>
      <c r="K100" s="6"/>
      <c r="L100" s="6"/>
      <c r="M100" s="6"/>
      <c r="N100" s="1"/>
      <c r="O100" s="1"/>
      <c r="P100" s="41"/>
      <c r="Q100" s="41"/>
      <c r="R100" s="6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41"/>
      <c r="AG100" s="41"/>
      <c r="AH100" s="41"/>
      <c r="AI100" s="41"/>
      <c r="AJ100" s="41"/>
      <c r="AK100" s="41"/>
      <c r="AL100" s="41"/>
    </row>
    <row r="101" spans="1:38" ht="14.45" customHeight="1">
      <c r="A101" s="96" t="s">
        <v>16</v>
      </c>
      <c r="B101" s="96" t="s">
        <v>563</v>
      </c>
      <c r="C101" s="96"/>
      <c r="D101" s="97" t="s">
        <v>574</v>
      </c>
      <c r="E101" s="96" t="s">
        <v>575</v>
      </c>
      <c r="F101" s="96" t="s">
        <v>576</v>
      </c>
      <c r="G101" s="96" t="s">
        <v>596</v>
      </c>
      <c r="H101" s="96" t="s">
        <v>578</v>
      </c>
      <c r="I101" s="96" t="s">
        <v>579</v>
      </c>
      <c r="J101" s="95" t="s">
        <v>580</v>
      </c>
      <c r="K101" s="95" t="s">
        <v>609</v>
      </c>
      <c r="L101" s="98" t="s">
        <v>582</v>
      </c>
      <c r="M101" s="149" t="s">
        <v>605</v>
      </c>
      <c r="N101" s="96" t="s">
        <v>606</v>
      </c>
      <c r="O101" s="96" t="s">
        <v>584</v>
      </c>
      <c r="P101" s="97" t="s">
        <v>585</v>
      </c>
      <c r="Q101" s="41"/>
      <c r="R101" s="6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41"/>
      <c r="AG101" s="41"/>
      <c r="AH101" s="41"/>
      <c r="AI101" s="41"/>
      <c r="AJ101" s="41"/>
      <c r="AK101" s="41"/>
      <c r="AL101" s="41"/>
    </row>
    <row r="102" spans="1:38" s="247" customFormat="1" ht="12.75" customHeight="1">
      <c r="A102" s="408">
        <v>1</v>
      </c>
      <c r="B102" s="409">
        <v>44719</v>
      </c>
      <c r="C102" s="410"/>
      <c r="D102" s="410" t="s">
        <v>907</v>
      </c>
      <c r="E102" s="408" t="s">
        <v>588</v>
      </c>
      <c r="F102" s="408">
        <v>220</v>
      </c>
      <c r="G102" s="408">
        <v>110</v>
      </c>
      <c r="H102" s="411">
        <v>225</v>
      </c>
      <c r="I102" s="411" t="s">
        <v>908</v>
      </c>
      <c r="J102" s="403" t="s">
        <v>916</v>
      </c>
      <c r="K102" s="400">
        <f>H102-F102</f>
        <v>5</v>
      </c>
      <c r="L102" s="404">
        <v>100</v>
      </c>
      <c r="M102" s="412">
        <f t="shared" ref="M102" si="100">(K102*N102)-L102</f>
        <v>25</v>
      </c>
      <c r="N102" s="400">
        <v>25</v>
      </c>
      <c r="O102" s="406" t="s">
        <v>708</v>
      </c>
      <c r="P102" s="401">
        <v>44720</v>
      </c>
      <c r="Q102" s="249"/>
      <c r="R102" s="6" t="s">
        <v>863</v>
      </c>
      <c r="S102" s="246"/>
      <c r="T102" s="246"/>
      <c r="U102" s="246"/>
      <c r="V102" s="246"/>
      <c r="W102" s="246"/>
      <c r="X102" s="246"/>
      <c r="Y102" s="246"/>
      <c r="Z102" s="246"/>
      <c r="AA102" s="246"/>
      <c r="AB102" s="246"/>
      <c r="AC102" s="246"/>
      <c r="AD102" s="246"/>
      <c r="AE102" s="246"/>
      <c r="AF102" s="246"/>
      <c r="AG102" s="246"/>
      <c r="AH102" s="246"/>
      <c r="AI102" s="246"/>
      <c r="AJ102" s="246"/>
      <c r="AK102" s="246"/>
      <c r="AL102" s="246"/>
    </row>
    <row r="103" spans="1:38" s="247" customFormat="1" ht="12.75" customHeight="1">
      <c r="A103" s="400">
        <v>2</v>
      </c>
      <c r="B103" s="401">
        <v>44719</v>
      </c>
      <c r="C103" s="402"/>
      <c r="D103" s="402" t="s">
        <v>909</v>
      </c>
      <c r="E103" s="400" t="s">
        <v>588</v>
      </c>
      <c r="F103" s="400">
        <v>72</v>
      </c>
      <c r="G103" s="400">
        <v>48</v>
      </c>
      <c r="H103" s="400">
        <v>72</v>
      </c>
      <c r="I103" s="400" t="s">
        <v>910</v>
      </c>
      <c r="J103" s="403" t="s">
        <v>916</v>
      </c>
      <c r="K103" s="400">
        <v>0</v>
      </c>
      <c r="L103" s="404">
        <v>100</v>
      </c>
      <c r="M103" s="405">
        <v>-100</v>
      </c>
      <c r="N103" s="400">
        <v>50</v>
      </c>
      <c r="O103" s="406" t="s">
        <v>708</v>
      </c>
      <c r="P103" s="401">
        <v>44719</v>
      </c>
      <c r="Q103" s="249"/>
      <c r="R103" s="250" t="s">
        <v>587</v>
      </c>
      <c r="S103" s="246"/>
      <c r="T103" s="246"/>
      <c r="U103" s="246"/>
      <c r="V103" s="246"/>
      <c r="W103" s="246"/>
      <c r="X103" s="246"/>
      <c r="Y103" s="246"/>
      <c r="Z103" s="246"/>
      <c r="AA103" s="246"/>
      <c r="AB103" s="246"/>
      <c r="AC103" s="246"/>
      <c r="AD103" s="246"/>
      <c r="AE103" s="246"/>
      <c r="AF103" s="246"/>
      <c r="AG103" s="246"/>
      <c r="AH103" s="246"/>
      <c r="AI103" s="246"/>
      <c r="AJ103" s="246"/>
      <c r="AK103" s="246"/>
      <c r="AL103" s="246"/>
    </row>
    <row r="104" spans="1:38" s="247" customFormat="1" ht="12.75" customHeight="1">
      <c r="A104" s="413">
        <v>3</v>
      </c>
      <c r="B104" s="414">
        <v>44720</v>
      </c>
      <c r="C104" s="415"/>
      <c r="D104" s="368" t="s">
        <v>917</v>
      </c>
      <c r="E104" s="365" t="s">
        <v>588</v>
      </c>
      <c r="F104" s="365">
        <v>85</v>
      </c>
      <c r="G104" s="365">
        <v>48</v>
      </c>
      <c r="H104" s="413">
        <v>105</v>
      </c>
      <c r="I104" s="413" t="s">
        <v>918</v>
      </c>
      <c r="J104" s="370" t="s">
        <v>922</v>
      </c>
      <c r="K104" s="369">
        <f t="shared" ref="K104" si="101">H104-F104</f>
        <v>20</v>
      </c>
      <c r="L104" s="371">
        <v>100</v>
      </c>
      <c r="M104" s="372">
        <f t="shared" ref="M104" si="102">(K104*N104)-L104</f>
        <v>900</v>
      </c>
      <c r="N104" s="369">
        <v>50</v>
      </c>
      <c r="O104" s="322" t="s">
        <v>586</v>
      </c>
      <c r="P104" s="362">
        <v>44720</v>
      </c>
      <c r="Q104" s="249"/>
      <c r="R104" s="250" t="s">
        <v>587</v>
      </c>
      <c r="S104" s="246"/>
      <c r="T104" s="246"/>
      <c r="U104" s="246"/>
      <c r="V104" s="246"/>
      <c r="W104" s="246"/>
      <c r="X104" s="246"/>
      <c r="Y104" s="246"/>
      <c r="Z104" s="246"/>
      <c r="AA104" s="246"/>
      <c r="AB104" s="246"/>
      <c r="AC104" s="246"/>
      <c r="AD104" s="246"/>
      <c r="AE104" s="246"/>
      <c r="AF104" s="246"/>
      <c r="AG104" s="246"/>
      <c r="AH104" s="246"/>
      <c r="AI104" s="246"/>
      <c r="AJ104" s="246"/>
      <c r="AK104" s="246"/>
      <c r="AL104" s="246"/>
    </row>
    <row r="105" spans="1:38" s="247" customFormat="1" ht="12.75" customHeight="1">
      <c r="A105" s="413">
        <v>4</v>
      </c>
      <c r="B105" s="414">
        <v>44720</v>
      </c>
      <c r="C105" s="415"/>
      <c r="D105" s="415" t="s">
        <v>919</v>
      </c>
      <c r="E105" s="413" t="s">
        <v>588</v>
      </c>
      <c r="F105" s="413">
        <v>26</v>
      </c>
      <c r="G105" s="413">
        <v>17</v>
      </c>
      <c r="H105" s="413">
        <v>33.5</v>
      </c>
      <c r="I105" s="413" t="s">
        <v>920</v>
      </c>
      <c r="J105" s="370" t="s">
        <v>923</v>
      </c>
      <c r="K105" s="369">
        <f t="shared" ref="K105:K106" si="103">H105-F105</f>
        <v>7.5</v>
      </c>
      <c r="L105" s="371">
        <v>100</v>
      </c>
      <c r="M105" s="372">
        <f t="shared" ref="M105:M106" si="104">(K105*N105)-L105</f>
        <v>4025</v>
      </c>
      <c r="N105" s="369">
        <v>550</v>
      </c>
      <c r="O105" s="322" t="s">
        <v>586</v>
      </c>
      <c r="P105" s="362">
        <v>44720</v>
      </c>
      <c r="Q105" s="249"/>
      <c r="R105" s="250" t="s">
        <v>587</v>
      </c>
      <c r="S105" s="246"/>
      <c r="T105" s="246"/>
      <c r="U105" s="246"/>
      <c r="V105" s="246"/>
      <c r="W105" s="246"/>
      <c r="X105" s="246"/>
      <c r="Y105" s="246"/>
      <c r="Z105" s="246"/>
      <c r="AA105" s="246"/>
      <c r="AB105" s="246"/>
      <c r="AC105" s="246"/>
      <c r="AD105" s="246"/>
      <c r="AE105" s="246"/>
      <c r="AF105" s="246"/>
      <c r="AG105" s="246"/>
      <c r="AH105" s="246"/>
      <c r="AI105" s="246"/>
      <c r="AJ105" s="246"/>
      <c r="AK105" s="246"/>
      <c r="AL105" s="246"/>
    </row>
    <row r="106" spans="1:38" s="247" customFormat="1" ht="12.75" customHeight="1">
      <c r="A106" s="413">
        <v>5</v>
      </c>
      <c r="B106" s="414">
        <v>44720</v>
      </c>
      <c r="C106" s="415"/>
      <c r="D106" s="415" t="s">
        <v>909</v>
      </c>
      <c r="E106" s="413" t="s">
        <v>588</v>
      </c>
      <c r="F106" s="413">
        <v>52</v>
      </c>
      <c r="G106" s="413">
        <v>18</v>
      </c>
      <c r="H106" s="413">
        <v>71.5</v>
      </c>
      <c r="I106" s="413" t="s">
        <v>921</v>
      </c>
      <c r="J106" s="370" t="s">
        <v>924</v>
      </c>
      <c r="K106" s="369">
        <f t="shared" si="103"/>
        <v>19.5</v>
      </c>
      <c r="L106" s="371">
        <v>100</v>
      </c>
      <c r="M106" s="372">
        <f t="shared" si="104"/>
        <v>875</v>
      </c>
      <c r="N106" s="369">
        <v>50</v>
      </c>
      <c r="O106" s="322" t="s">
        <v>586</v>
      </c>
      <c r="P106" s="362">
        <v>44720</v>
      </c>
      <c r="Q106" s="249"/>
      <c r="R106" s="250" t="s">
        <v>587</v>
      </c>
      <c r="S106" s="246"/>
      <c r="T106" s="246"/>
      <c r="U106" s="246"/>
      <c r="V106" s="246"/>
      <c r="W106" s="246"/>
      <c r="X106" s="246"/>
      <c r="Y106" s="246"/>
      <c r="Z106" s="246"/>
      <c r="AA106" s="246"/>
      <c r="AB106" s="246"/>
      <c r="AC106" s="246"/>
      <c r="AD106" s="246"/>
      <c r="AE106" s="246"/>
      <c r="AF106" s="246"/>
      <c r="AG106" s="246"/>
      <c r="AH106" s="246"/>
      <c r="AI106" s="246"/>
      <c r="AJ106" s="246"/>
      <c r="AK106" s="246"/>
      <c r="AL106" s="246"/>
    </row>
    <row r="107" spans="1:38" s="247" customFormat="1" ht="12.75" customHeight="1">
      <c r="A107" s="413">
        <v>6</v>
      </c>
      <c r="B107" s="414">
        <v>44721</v>
      </c>
      <c r="C107" s="415"/>
      <c r="D107" s="415" t="s">
        <v>931</v>
      </c>
      <c r="E107" s="413" t="s">
        <v>588</v>
      </c>
      <c r="F107" s="413">
        <v>85</v>
      </c>
      <c r="G107" s="413">
        <v>10</v>
      </c>
      <c r="H107" s="413">
        <v>135</v>
      </c>
      <c r="I107" s="413" t="s">
        <v>932</v>
      </c>
      <c r="J107" s="370" t="s">
        <v>933</v>
      </c>
      <c r="K107" s="369">
        <f t="shared" ref="K107" si="105">H107-F107</f>
        <v>50</v>
      </c>
      <c r="L107" s="371">
        <v>100</v>
      </c>
      <c r="M107" s="372">
        <f t="shared" ref="M107" si="106">(K107*N107)-L107</f>
        <v>1150</v>
      </c>
      <c r="N107" s="369">
        <v>25</v>
      </c>
      <c r="O107" s="322" t="s">
        <v>586</v>
      </c>
      <c r="P107" s="362">
        <v>44721</v>
      </c>
      <c r="Q107" s="249"/>
      <c r="R107" s="250" t="s">
        <v>863</v>
      </c>
      <c r="S107" s="246"/>
      <c r="T107" s="246"/>
      <c r="U107" s="246"/>
      <c r="V107" s="246"/>
      <c r="W107" s="246"/>
      <c r="X107" s="246"/>
      <c r="Y107" s="246"/>
      <c r="Z107" s="246"/>
      <c r="AA107" s="246"/>
      <c r="AB107" s="246"/>
      <c r="AC107" s="246"/>
      <c r="AD107" s="246"/>
      <c r="AE107" s="246"/>
      <c r="AF107" s="246"/>
      <c r="AG107" s="246"/>
      <c r="AH107" s="246"/>
      <c r="AI107" s="246"/>
      <c r="AJ107" s="246"/>
      <c r="AK107" s="246"/>
      <c r="AL107" s="246"/>
    </row>
    <row r="108" spans="1:38" s="247" customFormat="1" ht="12.75" customHeight="1">
      <c r="A108" s="413">
        <v>7</v>
      </c>
      <c r="B108" s="414">
        <v>44721</v>
      </c>
      <c r="C108" s="415"/>
      <c r="D108" s="415" t="s">
        <v>934</v>
      </c>
      <c r="E108" s="413" t="s">
        <v>588</v>
      </c>
      <c r="F108" s="413">
        <v>21</v>
      </c>
      <c r="G108" s="413"/>
      <c r="H108" s="413">
        <v>35</v>
      </c>
      <c r="I108" s="413" t="s">
        <v>935</v>
      </c>
      <c r="J108" s="370" t="s">
        <v>936</v>
      </c>
      <c r="K108" s="369">
        <f t="shared" ref="K108" si="107">H108-F108</f>
        <v>14</v>
      </c>
      <c r="L108" s="371">
        <v>100</v>
      </c>
      <c r="M108" s="372">
        <f t="shared" ref="M108" si="108">(K108*N108)-L108</f>
        <v>600</v>
      </c>
      <c r="N108" s="369">
        <v>50</v>
      </c>
      <c r="O108" s="322" t="s">
        <v>586</v>
      </c>
      <c r="P108" s="362">
        <v>44721</v>
      </c>
      <c r="Q108" s="249"/>
      <c r="R108" s="250" t="s">
        <v>863</v>
      </c>
      <c r="S108" s="246"/>
      <c r="T108" s="246"/>
      <c r="U108" s="246"/>
      <c r="V108" s="246"/>
      <c r="W108" s="246"/>
      <c r="X108" s="246"/>
      <c r="Y108" s="246"/>
      <c r="Z108" s="246"/>
      <c r="AA108" s="246"/>
      <c r="AB108" s="246"/>
      <c r="AC108" s="246"/>
      <c r="AD108" s="246"/>
      <c r="AE108" s="246"/>
      <c r="AF108" s="246"/>
      <c r="AG108" s="246"/>
      <c r="AH108" s="246"/>
      <c r="AI108" s="246"/>
      <c r="AJ108" s="246"/>
      <c r="AK108" s="246"/>
      <c r="AL108" s="246"/>
    </row>
    <row r="109" spans="1:38" s="247" customFormat="1" ht="12.75" customHeight="1">
      <c r="A109" s="450">
        <v>8</v>
      </c>
      <c r="B109" s="451">
        <v>44722</v>
      </c>
      <c r="C109" s="452"/>
      <c r="D109" s="452" t="s">
        <v>946</v>
      </c>
      <c r="E109" s="450" t="s">
        <v>588</v>
      </c>
      <c r="F109" s="450">
        <v>24.5</v>
      </c>
      <c r="G109" s="450">
        <v>10</v>
      </c>
      <c r="H109" s="450">
        <v>10</v>
      </c>
      <c r="I109" s="450" t="s">
        <v>945</v>
      </c>
      <c r="J109" s="330" t="s">
        <v>967</v>
      </c>
      <c r="K109" s="331">
        <f t="shared" ref="K109:K110" si="109">H109-F109</f>
        <v>-14.5</v>
      </c>
      <c r="L109" s="332">
        <v>100</v>
      </c>
      <c r="M109" s="333">
        <f t="shared" ref="M109:M110" si="110">(K109*N109)-L109</f>
        <v>-4450</v>
      </c>
      <c r="N109" s="331">
        <v>300</v>
      </c>
      <c r="O109" s="340" t="s">
        <v>598</v>
      </c>
      <c r="P109" s="334">
        <v>44725</v>
      </c>
      <c r="Q109" s="249"/>
      <c r="R109" s="250" t="s">
        <v>863</v>
      </c>
      <c r="S109" s="246"/>
      <c r="T109" s="246"/>
      <c r="U109" s="246"/>
      <c r="V109" s="246"/>
      <c r="W109" s="246"/>
      <c r="X109" s="246"/>
      <c r="Y109" s="246"/>
      <c r="Z109" s="246"/>
      <c r="AA109" s="246"/>
      <c r="AB109" s="246"/>
      <c r="AC109" s="246"/>
      <c r="AD109" s="246"/>
      <c r="AE109" s="246"/>
      <c r="AF109" s="246"/>
      <c r="AG109" s="246"/>
      <c r="AH109" s="246"/>
      <c r="AI109" s="246"/>
      <c r="AJ109" s="246"/>
      <c r="AK109" s="246"/>
      <c r="AL109" s="246"/>
    </row>
    <row r="110" spans="1:38" s="247" customFormat="1" ht="12.75" customHeight="1">
      <c r="A110" s="450">
        <v>9</v>
      </c>
      <c r="B110" s="451">
        <v>44722</v>
      </c>
      <c r="C110" s="452"/>
      <c r="D110" s="452" t="s">
        <v>947</v>
      </c>
      <c r="E110" s="450" t="s">
        <v>588</v>
      </c>
      <c r="F110" s="450">
        <v>27.5</v>
      </c>
      <c r="G110" s="450">
        <v>19</v>
      </c>
      <c r="H110" s="450">
        <v>19</v>
      </c>
      <c r="I110" s="450" t="s">
        <v>948</v>
      </c>
      <c r="J110" s="330" t="s">
        <v>968</v>
      </c>
      <c r="K110" s="331">
        <f t="shared" si="109"/>
        <v>-8.5</v>
      </c>
      <c r="L110" s="332">
        <v>100</v>
      </c>
      <c r="M110" s="333">
        <f t="shared" si="110"/>
        <v>-4775</v>
      </c>
      <c r="N110" s="331">
        <v>550</v>
      </c>
      <c r="O110" s="340" t="s">
        <v>598</v>
      </c>
      <c r="P110" s="334">
        <v>44725</v>
      </c>
      <c r="Q110" s="249"/>
      <c r="R110" s="250" t="s">
        <v>863</v>
      </c>
      <c r="S110" s="246"/>
      <c r="T110" s="246"/>
      <c r="U110" s="246"/>
      <c r="V110" s="246"/>
      <c r="W110" s="246"/>
      <c r="X110" s="246"/>
      <c r="Y110" s="246"/>
      <c r="Z110" s="246"/>
      <c r="AA110" s="246"/>
      <c r="AB110" s="246"/>
      <c r="AC110" s="246"/>
      <c r="AD110" s="246"/>
      <c r="AE110" s="246"/>
      <c r="AF110" s="246"/>
      <c r="AG110" s="246"/>
      <c r="AH110" s="246"/>
      <c r="AI110" s="246"/>
      <c r="AJ110" s="246"/>
      <c r="AK110" s="246"/>
      <c r="AL110" s="246"/>
    </row>
    <row r="111" spans="1:38" s="247" customFormat="1" ht="12.75" customHeight="1">
      <c r="A111" s="447">
        <v>10</v>
      </c>
      <c r="B111" s="448">
        <v>44725</v>
      </c>
      <c r="C111" s="449"/>
      <c r="D111" s="449" t="s">
        <v>966</v>
      </c>
      <c r="E111" s="447" t="s">
        <v>588</v>
      </c>
      <c r="F111" s="447">
        <v>80</v>
      </c>
      <c r="G111" s="447">
        <v>48</v>
      </c>
      <c r="H111" s="447">
        <v>84</v>
      </c>
      <c r="I111" s="447" t="s">
        <v>964</v>
      </c>
      <c r="J111" s="417" t="s">
        <v>965</v>
      </c>
      <c r="K111" s="411">
        <f t="shared" ref="K111:K112" si="111">H111-F111</f>
        <v>4</v>
      </c>
      <c r="L111" s="418">
        <v>100</v>
      </c>
      <c r="M111" s="412">
        <f t="shared" ref="M111:M112" si="112">(K111*N111)-L111</f>
        <v>100</v>
      </c>
      <c r="N111" s="411">
        <v>50</v>
      </c>
      <c r="O111" s="406" t="s">
        <v>708</v>
      </c>
      <c r="P111" s="409">
        <v>44725</v>
      </c>
      <c r="Q111" s="249"/>
      <c r="R111" s="250" t="s">
        <v>587</v>
      </c>
      <c r="S111" s="246"/>
      <c r="T111" s="246"/>
      <c r="U111" s="246"/>
      <c r="V111" s="246"/>
      <c r="W111" s="246"/>
      <c r="X111" s="246"/>
      <c r="Y111" s="246"/>
      <c r="Z111" s="246"/>
      <c r="AA111" s="246"/>
      <c r="AB111" s="246"/>
      <c r="AC111" s="246"/>
      <c r="AD111" s="246"/>
      <c r="AE111" s="246"/>
      <c r="AF111" s="246"/>
      <c r="AG111" s="246"/>
      <c r="AH111" s="246"/>
      <c r="AI111" s="246"/>
      <c r="AJ111" s="246"/>
      <c r="AK111" s="246"/>
      <c r="AL111" s="246"/>
    </row>
    <row r="112" spans="1:38" s="247" customFormat="1" ht="12.75" customHeight="1">
      <c r="A112" s="413">
        <v>11</v>
      </c>
      <c r="B112" s="414">
        <v>44726</v>
      </c>
      <c r="C112" s="415"/>
      <c r="D112" s="415" t="s">
        <v>973</v>
      </c>
      <c r="E112" s="413" t="s">
        <v>588</v>
      </c>
      <c r="F112" s="413">
        <v>21</v>
      </c>
      <c r="G112" s="413">
        <v>12</v>
      </c>
      <c r="H112" s="413">
        <v>25.5</v>
      </c>
      <c r="I112" s="413" t="s">
        <v>974</v>
      </c>
      <c r="J112" s="370" t="s">
        <v>975</v>
      </c>
      <c r="K112" s="369">
        <f t="shared" si="111"/>
        <v>4.5</v>
      </c>
      <c r="L112" s="371">
        <v>100</v>
      </c>
      <c r="M112" s="372">
        <f t="shared" si="112"/>
        <v>2375</v>
      </c>
      <c r="N112" s="369">
        <v>550</v>
      </c>
      <c r="O112" s="322" t="s">
        <v>586</v>
      </c>
      <c r="P112" s="362">
        <v>44726</v>
      </c>
      <c r="Q112" s="249"/>
      <c r="R112" s="250" t="s">
        <v>587</v>
      </c>
      <c r="S112" s="246"/>
      <c r="T112" s="246"/>
      <c r="U112" s="246"/>
      <c r="V112" s="246"/>
      <c r="W112" s="246"/>
      <c r="X112" s="246"/>
      <c r="Y112" s="246"/>
      <c r="Z112" s="246"/>
      <c r="AA112" s="246"/>
      <c r="AB112" s="246"/>
      <c r="AC112" s="246"/>
      <c r="AD112" s="246"/>
      <c r="AE112" s="246"/>
      <c r="AF112" s="246"/>
      <c r="AG112" s="246"/>
      <c r="AH112" s="246"/>
      <c r="AI112" s="246"/>
      <c r="AJ112" s="246"/>
      <c r="AK112" s="246"/>
      <c r="AL112" s="246"/>
    </row>
    <row r="113" spans="1:38" s="247" customFormat="1" ht="12.75" customHeight="1">
      <c r="A113" s="413">
        <v>12</v>
      </c>
      <c r="B113" s="414">
        <v>44726</v>
      </c>
      <c r="C113" s="415"/>
      <c r="D113" s="415" t="s">
        <v>979</v>
      </c>
      <c r="E113" s="413" t="s">
        <v>588</v>
      </c>
      <c r="F113" s="413">
        <v>80</v>
      </c>
      <c r="G113" s="413">
        <v>47</v>
      </c>
      <c r="H113" s="413">
        <v>102</v>
      </c>
      <c r="I113" s="413" t="s">
        <v>964</v>
      </c>
      <c r="J113" s="370" t="s">
        <v>981</v>
      </c>
      <c r="K113" s="369">
        <f t="shared" ref="K113:K114" si="113">H113-F113</f>
        <v>22</v>
      </c>
      <c r="L113" s="371">
        <v>100</v>
      </c>
      <c r="M113" s="372">
        <f t="shared" ref="M113:M114" si="114">(K113*N113)-L113</f>
        <v>1000</v>
      </c>
      <c r="N113" s="369">
        <v>50</v>
      </c>
      <c r="O113" s="322" t="s">
        <v>586</v>
      </c>
      <c r="P113" s="362">
        <v>44726</v>
      </c>
      <c r="Q113" s="249"/>
      <c r="R113" s="250" t="s">
        <v>587</v>
      </c>
      <c r="S113" s="246"/>
      <c r="T113" s="246"/>
      <c r="U113" s="246"/>
      <c r="V113" s="246"/>
      <c r="W113" s="246"/>
      <c r="X113" s="246"/>
      <c r="Y113" s="246"/>
      <c r="Z113" s="246"/>
      <c r="AA113" s="246"/>
      <c r="AB113" s="246"/>
      <c r="AC113" s="246"/>
      <c r="AD113" s="246"/>
      <c r="AE113" s="246"/>
      <c r="AF113" s="246"/>
      <c r="AG113" s="246"/>
      <c r="AH113" s="246"/>
      <c r="AI113" s="246"/>
      <c r="AJ113" s="246"/>
      <c r="AK113" s="246"/>
      <c r="AL113" s="246"/>
    </row>
    <row r="114" spans="1:38" s="247" customFormat="1" ht="12.75" customHeight="1">
      <c r="A114" s="413">
        <v>13</v>
      </c>
      <c r="B114" s="414">
        <v>44726</v>
      </c>
      <c r="C114" s="415"/>
      <c r="D114" s="415" t="s">
        <v>980</v>
      </c>
      <c r="E114" s="413" t="s">
        <v>588</v>
      </c>
      <c r="F114" s="413">
        <v>82.5</v>
      </c>
      <c r="G114" s="413">
        <v>48</v>
      </c>
      <c r="H114" s="413">
        <v>92</v>
      </c>
      <c r="I114" s="413" t="s">
        <v>964</v>
      </c>
      <c r="J114" s="370" t="s">
        <v>982</v>
      </c>
      <c r="K114" s="369">
        <f t="shared" si="113"/>
        <v>9.5</v>
      </c>
      <c r="L114" s="371">
        <v>100</v>
      </c>
      <c r="M114" s="372">
        <f t="shared" si="114"/>
        <v>375</v>
      </c>
      <c r="N114" s="369">
        <v>50</v>
      </c>
      <c r="O114" s="322" t="s">
        <v>586</v>
      </c>
      <c r="P114" s="362">
        <v>44726</v>
      </c>
      <c r="Q114" s="249"/>
      <c r="R114" s="250" t="s">
        <v>587</v>
      </c>
      <c r="S114" s="246"/>
      <c r="T114" s="246"/>
      <c r="U114" s="246"/>
      <c r="V114" s="246"/>
      <c r="W114" s="246"/>
      <c r="X114" s="246"/>
      <c r="Y114" s="246"/>
      <c r="Z114" s="246"/>
      <c r="AA114" s="246"/>
      <c r="AB114" s="246"/>
      <c r="AC114" s="246"/>
      <c r="AD114" s="246"/>
      <c r="AE114" s="246"/>
      <c r="AF114" s="246"/>
      <c r="AG114" s="246"/>
      <c r="AH114" s="246"/>
      <c r="AI114" s="246"/>
      <c r="AJ114" s="246"/>
      <c r="AK114" s="246"/>
      <c r="AL114" s="246"/>
    </row>
    <row r="115" spans="1:38" s="247" customFormat="1" ht="12.75" customHeight="1">
      <c r="A115" s="413">
        <v>14</v>
      </c>
      <c r="B115" s="469">
        <v>44727</v>
      </c>
      <c r="C115" s="415"/>
      <c r="D115" s="415" t="s">
        <v>990</v>
      </c>
      <c r="E115" s="413" t="s">
        <v>588</v>
      </c>
      <c r="F115" s="413">
        <v>78</v>
      </c>
      <c r="G115" s="413">
        <v>40</v>
      </c>
      <c r="H115" s="413">
        <v>98</v>
      </c>
      <c r="I115" s="413" t="s">
        <v>964</v>
      </c>
      <c r="J115" s="370" t="s">
        <v>922</v>
      </c>
      <c r="K115" s="369">
        <f t="shared" ref="K115" si="115">H115-F115</f>
        <v>20</v>
      </c>
      <c r="L115" s="371">
        <v>100</v>
      </c>
      <c r="M115" s="372">
        <f t="shared" ref="M115" si="116">(K115*N115)-L115</f>
        <v>900</v>
      </c>
      <c r="N115" s="369">
        <v>50</v>
      </c>
      <c r="O115" s="322" t="s">
        <v>586</v>
      </c>
      <c r="P115" s="362">
        <v>44727</v>
      </c>
      <c r="Q115" s="249"/>
      <c r="R115" s="250" t="s">
        <v>863</v>
      </c>
      <c r="S115" s="246"/>
      <c r="T115" s="246"/>
      <c r="U115" s="246"/>
      <c r="V115" s="246"/>
      <c r="W115" s="246"/>
      <c r="X115" s="246"/>
      <c r="Y115" s="246"/>
      <c r="Z115" s="246"/>
      <c r="AA115" s="246"/>
      <c r="AB115" s="246"/>
      <c r="AC115" s="246"/>
      <c r="AD115" s="246"/>
      <c r="AE115" s="246"/>
      <c r="AF115" s="246"/>
      <c r="AG115" s="246"/>
      <c r="AH115" s="246"/>
      <c r="AI115" s="246"/>
      <c r="AJ115" s="246"/>
      <c r="AK115" s="246"/>
      <c r="AL115" s="246"/>
    </row>
    <row r="116" spans="1:38" s="247" customFormat="1" ht="12.75" customHeight="1">
      <c r="A116" s="413">
        <v>15</v>
      </c>
      <c r="B116" s="469">
        <v>44727</v>
      </c>
      <c r="C116" s="415"/>
      <c r="D116" s="415" t="s">
        <v>995</v>
      </c>
      <c r="E116" s="413" t="s">
        <v>588</v>
      </c>
      <c r="F116" s="413">
        <v>72</v>
      </c>
      <c r="G116" s="413">
        <v>35</v>
      </c>
      <c r="H116" s="413">
        <v>92</v>
      </c>
      <c r="I116" s="413" t="s">
        <v>964</v>
      </c>
      <c r="J116" s="370" t="s">
        <v>922</v>
      </c>
      <c r="K116" s="369">
        <f t="shared" ref="K116:K117" si="117">H116-F116</f>
        <v>20</v>
      </c>
      <c r="L116" s="371">
        <v>100</v>
      </c>
      <c r="M116" s="372">
        <f t="shared" ref="M116:M117" si="118">(K116*N116)-L116</f>
        <v>900</v>
      </c>
      <c r="N116" s="369">
        <v>50</v>
      </c>
      <c r="O116" s="322" t="s">
        <v>586</v>
      </c>
      <c r="P116" s="362">
        <v>44727</v>
      </c>
      <c r="Q116" s="249"/>
      <c r="R116" s="250" t="s">
        <v>863</v>
      </c>
      <c r="S116" s="246"/>
      <c r="T116" s="246"/>
      <c r="U116" s="246"/>
      <c r="V116" s="246"/>
      <c r="W116" s="246"/>
      <c r="X116" s="246"/>
      <c r="Y116" s="246"/>
      <c r="Z116" s="246"/>
      <c r="AA116" s="246"/>
      <c r="AB116" s="246"/>
      <c r="AC116" s="246"/>
      <c r="AD116" s="246"/>
      <c r="AE116" s="246"/>
      <c r="AF116" s="246"/>
      <c r="AG116" s="246"/>
      <c r="AH116" s="246"/>
      <c r="AI116" s="246"/>
      <c r="AJ116" s="246"/>
      <c r="AK116" s="246"/>
      <c r="AL116" s="246"/>
    </row>
    <row r="117" spans="1:38" s="247" customFormat="1" ht="12.75" customHeight="1">
      <c r="A117" s="450">
        <v>16</v>
      </c>
      <c r="B117" s="475">
        <v>44727</v>
      </c>
      <c r="C117" s="452"/>
      <c r="D117" s="452" t="s">
        <v>973</v>
      </c>
      <c r="E117" s="450" t="s">
        <v>588</v>
      </c>
      <c r="F117" s="450">
        <v>17.5</v>
      </c>
      <c r="G117" s="450">
        <v>9</v>
      </c>
      <c r="H117" s="450">
        <v>9</v>
      </c>
      <c r="I117" s="450" t="s">
        <v>1017</v>
      </c>
      <c r="J117" s="330" t="s">
        <v>968</v>
      </c>
      <c r="K117" s="331">
        <f t="shared" si="117"/>
        <v>-8.5</v>
      </c>
      <c r="L117" s="332">
        <v>100</v>
      </c>
      <c r="M117" s="333">
        <f t="shared" si="118"/>
        <v>-4775</v>
      </c>
      <c r="N117" s="331">
        <v>550</v>
      </c>
      <c r="O117" s="340" t="s">
        <v>598</v>
      </c>
      <c r="P117" s="334">
        <v>44729</v>
      </c>
      <c r="Q117" s="249"/>
      <c r="R117" s="250" t="s">
        <v>587</v>
      </c>
      <c r="S117" s="246"/>
      <c r="T117" s="246"/>
      <c r="U117" s="246"/>
      <c r="V117" s="246"/>
      <c r="W117" s="246"/>
      <c r="X117" s="246"/>
      <c r="Y117" s="246"/>
      <c r="Z117" s="246"/>
      <c r="AA117" s="246"/>
      <c r="AB117" s="246"/>
      <c r="AC117" s="246"/>
      <c r="AD117" s="246"/>
      <c r="AE117" s="246"/>
      <c r="AF117" s="246"/>
      <c r="AG117" s="246"/>
      <c r="AH117" s="246"/>
      <c r="AI117" s="246"/>
      <c r="AJ117" s="246"/>
      <c r="AK117" s="246"/>
      <c r="AL117" s="246"/>
    </row>
    <row r="118" spans="1:38" s="247" customFormat="1" ht="12.75" customHeight="1">
      <c r="A118" s="447">
        <v>17</v>
      </c>
      <c r="B118" s="438">
        <v>44727</v>
      </c>
      <c r="C118" s="449"/>
      <c r="D118" s="449" t="s">
        <v>996</v>
      </c>
      <c r="E118" s="447" t="s">
        <v>588</v>
      </c>
      <c r="F118" s="447">
        <v>87.5</v>
      </c>
      <c r="G118" s="447">
        <v>55</v>
      </c>
      <c r="H118" s="447">
        <v>92.5</v>
      </c>
      <c r="I118" s="447" t="s">
        <v>964</v>
      </c>
      <c r="J118" s="417" t="s">
        <v>997</v>
      </c>
      <c r="K118" s="411">
        <f t="shared" ref="K118:K120" si="119">H118-F118</f>
        <v>5</v>
      </c>
      <c r="L118" s="418">
        <v>100</v>
      </c>
      <c r="M118" s="412">
        <f t="shared" ref="M118:M120" si="120">(K118*N118)-L118</f>
        <v>150</v>
      </c>
      <c r="N118" s="411">
        <v>50</v>
      </c>
      <c r="O118" s="406" t="s">
        <v>708</v>
      </c>
      <c r="P118" s="409">
        <v>44727</v>
      </c>
      <c r="Q118" s="249"/>
      <c r="R118" s="250" t="s">
        <v>587</v>
      </c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:38" s="247" customFormat="1" ht="13.5" customHeight="1">
      <c r="A119" s="450">
        <v>19</v>
      </c>
      <c r="B119" s="475">
        <v>44728</v>
      </c>
      <c r="C119" s="452"/>
      <c r="D119" s="452" t="s">
        <v>1011</v>
      </c>
      <c r="E119" s="450" t="s">
        <v>588</v>
      </c>
      <c r="F119" s="450">
        <v>52</v>
      </c>
      <c r="G119" s="450">
        <v>19</v>
      </c>
      <c r="H119" s="450">
        <v>19</v>
      </c>
      <c r="I119" s="450" t="s">
        <v>921</v>
      </c>
      <c r="J119" s="330" t="s">
        <v>1014</v>
      </c>
      <c r="K119" s="331">
        <f t="shared" si="119"/>
        <v>-33</v>
      </c>
      <c r="L119" s="332">
        <v>100</v>
      </c>
      <c r="M119" s="333">
        <f t="shared" si="120"/>
        <v>-1750</v>
      </c>
      <c r="N119" s="331">
        <v>50</v>
      </c>
      <c r="O119" s="340" t="s">
        <v>598</v>
      </c>
      <c r="P119" s="334">
        <v>44728</v>
      </c>
      <c r="Q119" s="249"/>
      <c r="R119" s="250" t="s">
        <v>863</v>
      </c>
      <c r="S119" s="246"/>
      <c r="T119" s="246"/>
      <c r="U119" s="246"/>
      <c r="V119" s="246"/>
      <c r="W119" s="246"/>
      <c r="X119" s="246"/>
      <c r="Y119" s="246"/>
      <c r="Z119" s="246"/>
      <c r="AA119" s="246"/>
      <c r="AB119" s="246"/>
      <c r="AC119" s="246"/>
      <c r="AD119" s="246"/>
      <c r="AE119" s="246"/>
      <c r="AF119" s="246"/>
      <c r="AG119" s="246"/>
      <c r="AH119" s="246"/>
      <c r="AI119" s="246"/>
      <c r="AJ119" s="246"/>
      <c r="AK119" s="246"/>
      <c r="AL119" s="246"/>
    </row>
    <row r="120" spans="1:38" s="247" customFormat="1" ht="12.75" customHeight="1">
      <c r="A120" s="450">
        <v>20</v>
      </c>
      <c r="B120" s="475">
        <v>44728</v>
      </c>
      <c r="C120" s="452"/>
      <c r="D120" s="452" t="s">
        <v>1012</v>
      </c>
      <c r="E120" s="450" t="s">
        <v>588</v>
      </c>
      <c r="F120" s="450">
        <v>85</v>
      </c>
      <c r="G120" s="450">
        <v>19</v>
      </c>
      <c r="H120" s="450">
        <v>19</v>
      </c>
      <c r="I120" s="450" t="s">
        <v>1013</v>
      </c>
      <c r="J120" s="330" t="s">
        <v>1015</v>
      </c>
      <c r="K120" s="331">
        <f t="shared" si="119"/>
        <v>-66</v>
      </c>
      <c r="L120" s="332">
        <v>100</v>
      </c>
      <c r="M120" s="333">
        <f t="shared" si="120"/>
        <v>-1750</v>
      </c>
      <c r="N120" s="331">
        <v>25</v>
      </c>
      <c r="O120" s="340" t="s">
        <v>598</v>
      </c>
      <c r="P120" s="334">
        <v>44728</v>
      </c>
      <c r="Q120" s="249"/>
      <c r="R120" s="250" t="s">
        <v>863</v>
      </c>
      <c r="S120" s="246"/>
      <c r="T120" s="246"/>
      <c r="U120" s="246"/>
      <c r="V120" s="246"/>
      <c r="W120" s="246"/>
      <c r="X120" s="246"/>
      <c r="Y120" s="246"/>
      <c r="Z120" s="246"/>
      <c r="AA120" s="246"/>
      <c r="AB120" s="246"/>
      <c r="AC120" s="246"/>
      <c r="AD120" s="246"/>
      <c r="AE120" s="246"/>
      <c r="AF120" s="246"/>
      <c r="AG120" s="246"/>
      <c r="AH120" s="246"/>
      <c r="AI120" s="246"/>
      <c r="AJ120" s="246"/>
      <c r="AK120" s="246"/>
      <c r="AL120" s="246"/>
    </row>
    <row r="121" spans="1:38" s="247" customFormat="1" ht="12.75" customHeight="1">
      <c r="A121" s="450">
        <v>21</v>
      </c>
      <c r="B121" s="475">
        <v>44733</v>
      </c>
      <c r="C121" s="452"/>
      <c r="D121" s="452" t="s">
        <v>1056</v>
      </c>
      <c r="E121" s="450" t="s">
        <v>588</v>
      </c>
      <c r="F121" s="450">
        <v>92.5</v>
      </c>
      <c r="G121" s="450">
        <v>50</v>
      </c>
      <c r="H121" s="450">
        <v>50</v>
      </c>
      <c r="I121" s="450" t="s">
        <v>1057</v>
      </c>
      <c r="J121" s="330" t="s">
        <v>1035</v>
      </c>
      <c r="K121" s="331">
        <f t="shared" ref="K121:K122" si="121">H121-F121</f>
        <v>-42.5</v>
      </c>
      <c r="L121" s="332">
        <v>100</v>
      </c>
      <c r="M121" s="333">
        <f t="shared" ref="M121:M122" si="122">(K121*N121)-L121</f>
        <v>-2225</v>
      </c>
      <c r="N121" s="331">
        <v>50</v>
      </c>
      <c r="O121" s="460" t="s">
        <v>598</v>
      </c>
      <c r="P121" s="334">
        <v>44733</v>
      </c>
      <c r="Q121" s="249"/>
      <c r="R121" s="250" t="s">
        <v>863</v>
      </c>
      <c r="S121" s="246"/>
      <c r="T121" s="246"/>
      <c r="U121" s="246"/>
      <c r="V121" s="246"/>
      <c r="W121" s="246"/>
      <c r="X121" s="246"/>
      <c r="Y121" s="246"/>
      <c r="Z121" s="246"/>
      <c r="AA121" s="246"/>
      <c r="AB121" s="246"/>
      <c r="AC121" s="246"/>
      <c r="AD121" s="246"/>
      <c r="AE121" s="246"/>
      <c r="AF121" s="246"/>
      <c r="AG121" s="246"/>
      <c r="AH121" s="246"/>
      <c r="AI121" s="246"/>
      <c r="AJ121" s="246"/>
      <c r="AK121" s="246"/>
      <c r="AL121" s="246"/>
    </row>
    <row r="122" spans="1:38" s="247" customFormat="1" ht="12.75" customHeight="1">
      <c r="A122" s="413">
        <v>22</v>
      </c>
      <c r="B122" s="469">
        <v>44733</v>
      </c>
      <c r="C122" s="415"/>
      <c r="D122" s="415" t="s">
        <v>1064</v>
      </c>
      <c r="E122" s="413" t="s">
        <v>588</v>
      </c>
      <c r="F122" s="413">
        <v>47.5</v>
      </c>
      <c r="G122" s="413">
        <v>28</v>
      </c>
      <c r="H122" s="413">
        <v>56.5</v>
      </c>
      <c r="I122" s="413" t="s">
        <v>1065</v>
      </c>
      <c r="J122" s="370" t="s">
        <v>794</v>
      </c>
      <c r="K122" s="369">
        <f t="shared" si="121"/>
        <v>9</v>
      </c>
      <c r="L122" s="371">
        <v>100</v>
      </c>
      <c r="M122" s="372">
        <f t="shared" si="122"/>
        <v>2150</v>
      </c>
      <c r="N122" s="369">
        <v>250</v>
      </c>
      <c r="O122" s="322" t="s">
        <v>586</v>
      </c>
      <c r="P122" s="362">
        <v>44733</v>
      </c>
      <c r="Q122" s="249"/>
      <c r="R122" s="250" t="s">
        <v>587</v>
      </c>
      <c r="S122" s="246"/>
      <c r="T122" s="246"/>
      <c r="U122" s="246"/>
      <c r="V122" s="246"/>
      <c r="W122" s="246"/>
      <c r="X122" s="246"/>
      <c r="Y122" s="246"/>
      <c r="Z122" s="246"/>
      <c r="AA122" s="246"/>
      <c r="AB122" s="246"/>
      <c r="AC122" s="246"/>
      <c r="AD122" s="246"/>
      <c r="AE122" s="246"/>
      <c r="AF122" s="246"/>
      <c r="AG122" s="246"/>
      <c r="AH122" s="246"/>
      <c r="AI122" s="246"/>
      <c r="AJ122" s="246"/>
      <c r="AK122" s="246"/>
      <c r="AL122" s="246"/>
    </row>
    <row r="123" spans="1:38" s="247" customFormat="1" ht="12.75" customHeight="1">
      <c r="A123" s="482">
        <v>23</v>
      </c>
      <c r="B123" s="432">
        <v>44733</v>
      </c>
      <c r="C123" s="483"/>
      <c r="D123" s="483" t="s">
        <v>1066</v>
      </c>
      <c r="E123" s="482" t="s">
        <v>890</v>
      </c>
      <c r="F123" s="484" t="s">
        <v>1067</v>
      </c>
      <c r="G123" s="482">
        <v>22</v>
      </c>
      <c r="H123" s="482"/>
      <c r="I123" s="482">
        <v>0.5</v>
      </c>
      <c r="J123" s="284" t="s">
        <v>589</v>
      </c>
      <c r="K123" s="252"/>
      <c r="L123" s="272"/>
      <c r="M123" s="273"/>
      <c r="N123" s="252"/>
      <c r="O123" s="284"/>
      <c r="P123" s="248"/>
      <c r="Q123" s="249"/>
      <c r="R123" s="250" t="s">
        <v>587</v>
      </c>
      <c r="S123" s="246"/>
      <c r="T123" s="246"/>
      <c r="U123" s="246"/>
      <c r="V123" s="246"/>
      <c r="W123" s="246"/>
      <c r="X123" s="246"/>
      <c r="Y123" s="246"/>
      <c r="Z123" s="246"/>
      <c r="AA123" s="246"/>
      <c r="AB123" s="246"/>
      <c r="AC123" s="246"/>
      <c r="AD123" s="246"/>
      <c r="AE123" s="246"/>
      <c r="AF123" s="246"/>
      <c r="AG123" s="246"/>
      <c r="AH123" s="246"/>
      <c r="AI123" s="246"/>
      <c r="AJ123" s="246"/>
      <c r="AK123" s="246"/>
      <c r="AL123" s="246"/>
    </row>
    <row r="124" spans="1:38" ht="14.25" customHeight="1">
      <c r="A124" s="343"/>
      <c r="B124" s="248"/>
      <c r="C124" s="344"/>
      <c r="D124" s="345"/>
      <c r="E124" s="343"/>
      <c r="F124" s="343"/>
      <c r="G124" s="343"/>
      <c r="H124" s="346"/>
      <c r="I124" s="347"/>
      <c r="J124" s="284"/>
      <c r="K124" s="252"/>
      <c r="L124" s="272"/>
      <c r="M124" s="273"/>
      <c r="N124" s="252"/>
      <c r="O124" s="284"/>
      <c r="P124" s="248"/>
      <c r="Q124" s="1"/>
      <c r="R124" s="250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2.75" customHeight="1">
      <c r="A125" s="151"/>
      <c r="B125" s="156"/>
      <c r="C125" s="156"/>
      <c r="D125" s="157"/>
      <c r="E125" s="151"/>
      <c r="F125" s="158"/>
      <c r="G125" s="151"/>
      <c r="H125" s="151"/>
      <c r="I125" s="151"/>
      <c r="J125" s="156"/>
      <c r="K125" s="159"/>
      <c r="L125" s="151"/>
      <c r="M125" s="151"/>
      <c r="N125" s="151"/>
      <c r="O125" s="160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38.25" customHeight="1">
      <c r="A126" s="94" t="s">
        <v>610</v>
      </c>
      <c r="B126" s="161"/>
      <c r="C126" s="161"/>
      <c r="D126" s="162"/>
      <c r="E126" s="135"/>
      <c r="F126" s="6"/>
      <c r="G126" s="6"/>
      <c r="H126" s="136"/>
      <c r="I126" s="163"/>
      <c r="J126" s="1"/>
      <c r="K126" s="6"/>
      <c r="L126" s="6"/>
      <c r="M126" s="6"/>
      <c r="N126" s="1"/>
      <c r="O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s="247" customFormat="1" ht="14.25" customHeight="1">
      <c r="A127" s="95" t="s">
        <v>16</v>
      </c>
      <c r="B127" s="96" t="s">
        <v>563</v>
      </c>
      <c r="C127" s="96"/>
      <c r="D127" s="97" t="s">
        <v>574</v>
      </c>
      <c r="E127" s="96" t="s">
        <v>575</v>
      </c>
      <c r="F127" s="96" t="s">
        <v>576</v>
      </c>
      <c r="G127" s="96" t="s">
        <v>577</v>
      </c>
      <c r="H127" s="96" t="s">
        <v>578</v>
      </c>
      <c r="I127" s="96" t="s">
        <v>579</v>
      </c>
      <c r="J127" s="95" t="s">
        <v>580</v>
      </c>
      <c r="K127" s="139" t="s">
        <v>597</v>
      </c>
      <c r="L127" s="140" t="s">
        <v>582</v>
      </c>
      <c r="M127" s="98" t="s">
        <v>583</v>
      </c>
      <c r="N127" s="96" t="s">
        <v>584</v>
      </c>
      <c r="O127" s="97" t="s">
        <v>585</v>
      </c>
      <c r="P127" s="96" t="s">
        <v>817</v>
      </c>
      <c r="Q127" s="246"/>
      <c r="R127" s="6"/>
      <c r="S127" s="246"/>
      <c r="T127" s="246"/>
      <c r="U127" s="246"/>
      <c r="V127" s="246"/>
      <c r="W127" s="246"/>
      <c r="X127" s="246"/>
      <c r="Y127" s="246"/>
      <c r="Z127" s="246"/>
      <c r="AA127" s="246"/>
      <c r="AB127" s="246"/>
      <c r="AC127" s="246"/>
      <c r="AD127" s="246"/>
      <c r="AE127" s="246"/>
      <c r="AF127" s="246"/>
      <c r="AG127" s="246"/>
      <c r="AH127" s="246"/>
      <c r="AI127" s="246"/>
      <c r="AJ127" s="246"/>
      <c r="AK127" s="246"/>
      <c r="AL127" s="246"/>
    </row>
    <row r="128" spans="1:38" s="247" customFormat="1" ht="12.75" customHeight="1">
      <c r="A128" s="351">
        <v>1</v>
      </c>
      <c r="B128" s="337">
        <v>44488</v>
      </c>
      <c r="C128" s="337"/>
      <c r="D128" s="338" t="s">
        <v>869</v>
      </c>
      <c r="E128" s="339" t="s">
        <v>860</v>
      </c>
      <c r="F128" s="339">
        <v>235.25</v>
      </c>
      <c r="G128" s="339">
        <v>198</v>
      </c>
      <c r="H128" s="339">
        <v>273</v>
      </c>
      <c r="I128" s="339" t="s">
        <v>822</v>
      </c>
      <c r="J128" s="326" t="s">
        <v>868</v>
      </c>
      <c r="K128" s="326">
        <f t="shared" ref="K128" si="123">H128-F128</f>
        <v>37.75</v>
      </c>
      <c r="L128" s="327">
        <f t="shared" ref="L128" si="124">(F128*-0.7)/100</f>
        <v>-1.6467499999999999</v>
      </c>
      <c r="M128" s="328">
        <f t="shared" ref="M128" si="125">(K128+L128)/F128</f>
        <v>0.15346758767268864</v>
      </c>
      <c r="N128" s="326" t="s">
        <v>586</v>
      </c>
      <c r="O128" s="329">
        <v>44700</v>
      </c>
      <c r="P128" s="326"/>
      <c r="Q128" s="246"/>
      <c r="R128" s="1" t="s">
        <v>587</v>
      </c>
      <c r="S128" s="246"/>
      <c r="T128" s="246"/>
      <c r="U128" s="246"/>
      <c r="V128" s="246"/>
      <c r="W128" s="246"/>
      <c r="X128" s="246"/>
      <c r="Y128" s="246"/>
      <c r="Z128" s="246"/>
      <c r="AA128" s="246"/>
      <c r="AB128" s="246"/>
      <c r="AC128" s="246"/>
      <c r="AD128" s="246"/>
      <c r="AE128" s="246"/>
      <c r="AF128" s="246"/>
      <c r="AG128" s="246"/>
      <c r="AH128" s="246"/>
      <c r="AI128" s="246"/>
      <c r="AJ128" s="246"/>
      <c r="AK128" s="246"/>
      <c r="AL128" s="246"/>
    </row>
    <row r="129" spans="1:38" s="247" customFormat="1" ht="12.75" customHeight="1">
      <c r="A129" s="356">
        <v>2</v>
      </c>
      <c r="B129" s="357">
        <v>44651</v>
      </c>
      <c r="C129" s="358"/>
      <c r="D129" s="359" t="s">
        <v>436</v>
      </c>
      <c r="E129" s="360" t="s">
        <v>588</v>
      </c>
      <c r="F129" s="360">
        <v>379</v>
      </c>
      <c r="G129" s="360">
        <v>348</v>
      </c>
      <c r="H129" s="360">
        <v>403.5</v>
      </c>
      <c r="I129" s="360" t="s">
        <v>862</v>
      </c>
      <c r="J129" s="322" t="s">
        <v>880</v>
      </c>
      <c r="K129" s="322">
        <f t="shared" ref="K129" si="126">H129-F129</f>
        <v>24.5</v>
      </c>
      <c r="L129" s="323">
        <f t="shared" ref="L129" si="127">(F129*-0.7)/100</f>
        <v>-2.653</v>
      </c>
      <c r="M129" s="324">
        <f t="shared" ref="M129" si="128">(K129+L129)/F129</f>
        <v>5.7643799472295518E-2</v>
      </c>
      <c r="N129" s="322" t="s">
        <v>586</v>
      </c>
      <c r="O129" s="325">
        <v>44713</v>
      </c>
      <c r="P129" s="322"/>
      <c r="Q129" s="246"/>
      <c r="R129" s="246" t="s">
        <v>587</v>
      </c>
      <c r="S129" s="246"/>
      <c r="T129" s="246"/>
      <c r="U129" s="246"/>
      <c r="V129" s="246"/>
      <c r="W129" s="246"/>
      <c r="X129" s="246"/>
      <c r="Y129" s="246"/>
      <c r="Z129" s="246"/>
      <c r="AA129" s="246"/>
      <c r="AB129" s="246"/>
      <c r="AC129" s="246"/>
      <c r="AD129" s="246"/>
      <c r="AE129" s="246"/>
      <c r="AF129" s="246"/>
      <c r="AG129" s="246"/>
      <c r="AH129" s="246"/>
      <c r="AI129" s="246"/>
      <c r="AJ129" s="246"/>
      <c r="AK129" s="246"/>
      <c r="AL129" s="246"/>
    </row>
    <row r="130" spans="1:38" ht="14.25" customHeight="1">
      <c r="A130" s="356">
        <v>3</v>
      </c>
      <c r="B130" s="357">
        <v>44687</v>
      </c>
      <c r="C130" s="358"/>
      <c r="D130" s="359" t="s">
        <v>71</v>
      </c>
      <c r="E130" s="360" t="s">
        <v>588</v>
      </c>
      <c r="F130" s="360">
        <v>228</v>
      </c>
      <c r="G130" s="360">
        <v>206</v>
      </c>
      <c r="H130" s="360">
        <v>244</v>
      </c>
      <c r="I130" s="360" t="s">
        <v>865</v>
      </c>
      <c r="J130" s="322" t="s">
        <v>879</v>
      </c>
      <c r="K130" s="322">
        <f t="shared" ref="K130" si="129">H130-F130</f>
        <v>16</v>
      </c>
      <c r="L130" s="323">
        <f t="shared" ref="L130" si="130">(F130*-0.7)/100</f>
        <v>-1.5959999999999999</v>
      </c>
      <c r="M130" s="324">
        <f t="shared" ref="M130" si="131">(K130+L130)/F130</f>
        <v>6.3175438596491232E-2</v>
      </c>
      <c r="N130" s="322" t="s">
        <v>586</v>
      </c>
      <c r="O130" s="325">
        <v>44713</v>
      </c>
      <c r="P130" s="360"/>
      <c r="R130" s="246" t="s">
        <v>587</v>
      </c>
      <c r="S130" s="41"/>
      <c r="T130" s="1"/>
      <c r="U130" s="1"/>
      <c r="V130" s="1"/>
      <c r="W130" s="1"/>
      <c r="X130" s="1"/>
      <c r="Y130" s="1"/>
      <c r="Z130" s="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41"/>
    </row>
    <row r="131" spans="1:38" ht="12.75" customHeight="1">
      <c r="A131" s="164"/>
      <c r="B131" s="141"/>
      <c r="C131" s="165"/>
      <c r="D131" s="100"/>
      <c r="E131" s="166"/>
      <c r="F131" s="166"/>
      <c r="G131" s="166"/>
      <c r="H131" s="166"/>
      <c r="I131" s="166"/>
      <c r="J131" s="166"/>
      <c r="K131" s="167"/>
      <c r="L131" s="168"/>
      <c r="M131" s="166"/>
      <c r="N131" s="169"/>
      <c r="O131" s="170"/>
      <c r="P131" s="170"/>
      <c r="R131" s="6"/>
      <c r="S131" s="1"/>
      <c r="T131" s="1"/>
      <c r="U131" s="1"/>
      <c r="V131" s="1"/>
      <c r="W131" s="1"/>
      <c r="X131" s="1"/>
      <c r="Y131" s="1"/>
    </row>
    <row r="132" spans="1:38" ht="12.75" customHeight="1">
      <c r="A132" s="119" t="s">
        <v>590</v>
      </c>
      <c r="B132" s="119"/>
      <c r="C132" s="119"/>
      <c r="D132" s="119"/>
      <c r="E132" s="41"/>
      <c r="F132" s="127" t="s">
        <v>592</v>
      </c>
      <c r="G132" s="56"/>
      <c r="H132" s="56"/>
      <c r="I132" s="56"/>
      <c r="J132" s="6"/>
      <c r="K132" s="145"/>
      <c r="L132" s="146"/>
      <c r="M132" s="6"/>
      <c r="N132" s="109"/>
      <c r="O132" s="17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38" ht="12.75" customHeight="1">
      <c r="A133" s="126" t="s">
        <v>591</v>
      </c>
      <c r="B133" s="119"/>
      <c r="C133" s="119"/>
      <c r="D133" s="119"/>
      <c r="E133" s="6"/>
      <c r="F133" s="127" t="s">
        <v>594</v>
      </c>
      <c r="G133" s="6"/>
      <c r="H133" s="6" t="s">
        <v>813</v>
      </c>
      <c r="I133" s="6"/>
      <c r="J133" s="1"/>
      <c r="K133" s="6"/>
      <c r="L133" s="6"/>
      <c r="M133" s="6"/>
      <c r="N133" s="1"/>
      <c r="O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38" ht="12.75" customHeight="1">
      <c r="A134" s="126"/>
      <c r="B134" s="119"/>
      <c r="C134" s="119"/>
      <c r="D134" s="119"/>
      <c r="E134" s="6"/>
      <c r="F134" s="127"/>
      <c r="G134" s="6"/>
      <c r="H134" s="6"/>
      <c r="I134" s="6"/>
      <c r="J134" s="1"/>
      <c r="K134" s="6"/>
      <c r="L134" s="6"/>
      <c r="M134" s="6"/>
      <c r="N134" s="1"/>
      <c r="O134" s="1"/>
      <c r="Q134" s="1"/>
      <c r="R134" s="56"/>
      <c r="S134" s="1"/>
      <c r="T134" s="1"/>
      <c r="U134" s="1"/>
      <c r="V134" s="1"/>
      <c r="W134" s="1"/>
      <c r="X134" s="1"/>
      <c r="Y134" s="1"/>
      <c r="Z134" s="1"/>
    </row>
    <row r="135" spans="1:38" ht="38.25" customHeight="1">
      <c r="A135" s="1"/>
      <c r="B135" s="134" t="s">
        <v>611</v>
      </c>
      <c r="C135" s="134"/>
      <c r="D135" s="134"/>
      <c r="E135" s="134"/>
      <c r="F135" s="135"/>
      <c r="G135" s="6"/>
      <c r="H135" s="6"/>
      <c r="I135" s="136"/>
      <c r="J135" s="137"/>
      <c r="K135" s="138"/>
      <c r="L135" s="137"/>
      <c r="M135" s="6"/>
      <c r="N135" s="1"/>
      <c r="O135" s="1"/>
      <c r="Q135" s="1"/>
      <c r="R135" s="56"/>
      <c r="S135" s="1"/>
      <c r="T135" s="1"/>
      <c r="U135" s="1"/>
      <c r="V135" s="1"/>
      <c r="W135" s="1"/>
      <c r="X135" s="1"/>
      <c r="Y135" s="1"/>
      <c r="Z135" s="1"/>
    </row>
    <row r="136" spans="1:38" ht="14.25" customHeight="1">
      <c r="A136" s="95" t="s">
        <v>16</v>
      </c>
      <c r="B136" s="96" t="s">
        <v>563</v>
      </c>
      <c r="C136" s="96"/>
      <c r="D136" s="97" t="s">
        <v>574</v>
      </c>
      <c r="E136" s="96" t="s">
        <v>575</v>
      </c>
      <c r="F136" s="96" t="s">
        <v>576</v>
      </c>
      <c r="G136" s="96" t="s">
        <v>596</v>
      </c>
      <c r="H136" s="96" t="s">
        <v>578</v>
      </c>
      <c r="I136" s="96" t="s">
        <v>579</v>
      </c>
      <c r="J136" s="172" t="s">
        <v>580</v>
      </c>
      <c r="K136" s="139" t="s">
        <v>597</v>
      </c>
      <c r="L136" s="149" t="s">
        <v>605</v>
      </c>
      <c r="M136" s="96" t="s">
        <v>606</v>
      </c>
      <c r="N136" s="140" t="s">
        <v>582</v>
      </c>
      <c r="O136" s="98" t="s">
        <v>583</v>
      </c>
      <c r="P136" s="96" t="s">
        <v>584</v>
      </c>
      <c r="Q136" s="97" t="s">
        <v>585</v>
      </c>
      <c r="R136" s="56"/>
      <c r="S136" s="113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38" ht="14.25" customHeight="1">
      <c r="A137" s="101"/>
      <c r="B137" s="102"/>
      <c r="C137" s="173"/>
      <c r="D137" s="103"/>
      <c r="E137" s="104"/>
      <c r="F137" s="174"/>
      <c r="G137" s="101"/>
      <c r="H137" s="104"/>
      <c r="I137" s="105"/>
      <c r="J137" s="175"/>
      <c r="K137" s="175"/>
      <c r="L137" s="176"/>
      <c r="M137" s="99"/>
      <c r="N137" s="176"/>
      <c r="O137" s="177"/>
      <c r="P137" s="178"/>
      <c r="Q137" s="179"/>
      <c r="R137" s="144"/>
      <c r="S137" s="113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38" ht="14.25" customHeight="1">
      <c r="A138" s="101"/>
      <c r="B138" s="102"/>
      <c r="C138" s="173"/>
      <c r="D138" s="103"/>
      <c r="E138" s="104"/>
      <c r="F138" s="174"/>
      <c r="G138" s="101"/>
      <c r="H138" s="104"/>
      <c r="I138" s="105"/>
      <c r="J138" s="175"/>
      <c r="K138" s="175"/>
      <c r="L138" s="176"/>
      <c r="M138" s="99"/>
      <c r="N138" s="176"/>
      <c r="O138" s="177"/>
      <c r="P138" s="178"/>
      <c r="Q138" s="179"/>
      <c r="R138" s="144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101"/>
      <c r="B139" s="102"/>
      <c r="C139" s="173"/>
      <c r="D139" s="103"/>
      <c r="E139" s="104"/>
      <c r="F139" s="174"/>
      <c r="G139" s="101"/>
      <c r="H139" s="104"/>
      <c r="I139" s="105"/>
      <c r="J139" s="175"/>
      <c r="K139" s="175"/>
      <c r="L139" s="176"/>
      <c r="M139" s="99"/>
      <c r="N139" s="176"/>
      <c r="O139" s="177"/>
      <c r="P139" s="178"/>
      <c r="Q139" s="179"/>
      <c r="R139" s="6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101"/>
      <c r="B140" s="102"/>
      <c r="C140" s="173"/>
      <c r="D140" s="103"/>
      <c r="E140" s="104"/>
      <c r="F140" s="175"/>
      <c r="G140" s="101"/>
      <c r="H140" s="104"/>
      <c r="I140" s="105"/>
      <c r="J140" s="175"/>
      <c r="K140" s="175"/>
      <c r="L140" s="176"/>
      <c r="M140" s="99"/>
      <c r="N140" s="176"/>
      <c r="O140" s="177"/>
      <c r="P140" s="178"/>
      <c r="Q140" s="179"/>
      <c r="R140" s="6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4.25" customHeight="1">
      <c r="A141" s="101"/>
      <c r="B141" s="102"/>
      <c r="C141" s="173"/>
      <c r="D141" s="103"/>
      <c r="E141" s="104"/>
      <c r="F141" s="175"/>
      <c r="G141" s="101"/>
      <c r="H141" s="104"/>
      <c r="I141" s="105"/>
      <c r="J141" s="175"/>
      <c r="K141" s="175"/>
      <c r="L141" s="176"/>
      <c r="M141" s="99"/>
      <c r="N141" s="176"/>
      <c r="O141" s="177"/>
      <c r="P141" s="178"/>
      <c r="Q141" s="179"/>
      <c r="R141" s="6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4.25" customHeight="1">
      <c r="A142" s="101"/>
      <c r="B142" s="102"/>
      <c r="C142" s="173"/>
      <c r="D142" s="103"/>
      <c r="E142" s="104"/>
      <c r="F142" s="174"/>
      <c r="G142" s="101"/>
      <c r="H142" s="104"/>
      <c r="I142" s="105"/>
      <c r="J142" s="175"/>
      <c r="K142" s="175"/>
      <c r="L142" s="176"/>
      <c r="M142" s="99"/>
      <c r="N142" s="176"/>
      <c r="O142" s="177"/>
      <c r="P142" s="178"/>
      <c r="Q142" s="179"/>
      <c r="R142" s="6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4.25" customHeight="1">
      <c r="A143" s="101"/>
      <c r="B143" s="102"/>
      <c r="C143" s="173"/>
      <c r="D143" s="103"/>
      <c r="E143" s="104"/>
      <c r="F143" s="174"/>
      <c r="G143" s="101"/>
      <c r="H143" s="104"/>
      <c r="I143" s="105"/>
      <c r="J143" s="175"/>
      <c r="K143" s="175"/>
      <c r="L143" s="175"/>
      <c r="M143" s="175"/>
      <c r="N143" s="176"/>
      <c r="O143" s="180"/>
      <c r="P143" s="178"/>
      <c r="Q143" s="179"/>
      <c r="R143" s="6"/>
      <c r="S143" s="113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4.25" customHeight="1">
      <c r="A144" s="101"/>
      <c r="B144" s="102"/>
      <c r="C144" s="173"/>
      <c r="D144" s="103"/>
      <c r="E144" s="104"/>
      <c r="F144" s="175"/>
      <c r="G144" s="101"/>
      <c r="H144" s="104"/>
      <c r="I144" s="105"/>
      <c r="J144" s="175"/>
      <c r="K144" s="175"/>
      <c r="L144" s="176"/>
      <c r="M144" s="99"/>
      <c r="N144" s="176"/>
      <c r="O144" s="177"/>
      <c r="P144" s="178"/>
      <c r="Q144" s="179"/>
      <c r="R144" s="144"/>
      <c r="S144" s="113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26" ht="12.75" customHeight="1">
      <c r="A145" s="101"/>
      <c r="B145" s="102"/>
      <c r="C145" s="173"/>
      <c r="D145" s="103"/>
      <c r="E145" s="104"/>
      <c r="F145" s="174"/>
      <c r="G145" s="101"/>
      <c r="H145" s="104"/>
      <c r="I145" s="105"/>
      <c r="J145" s="181"/>
      <c r="K145" s="181"/>
      <c r="L145" s="181"/>
      <c r="M145" s="181"/>
      <c r="N145" s="182"/>
      <c r="O145" s="177"/>
      <c r="P145" s="106"/>
      <c r="Q145" s="179"/>
      <c r="R145" s="144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26"/>
      <c r="B146" s="119"/>
      <c r="C146" s="119"/>
      <c r="D146" s="119"/>
      <c r="E146" s="6"/>
      <c r="F146" s="127"/>
      <c r="G146" s="6"/>
      <c r="H146" s="6"/>
      <c r="I146" s="6"/>
      <c r="J146" s="1"/>
      <c r="K146" s="6"/>
      <c r="L146" s="6"/>
      <c r="M146" s="6"/>
      <c r="N146" s="1"/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26"/>
      <c r="B147" s="119"/>
      <c r="C147" s="119"/>
      <c r="D147" s="119"/>
      <c r="E147" s="6"/>
      <c r="F147" s="127"/>
      <c r="G147" s="56"/>
      <c r="H147" s="41"/>
      <c r="I147" s="56"/>
      <c r="J147" s="6"/>
      <c r="K147" s="145"/>
      <c r="L147" s="146"/>
      <c r="M147" s="6"/>
      <c r="N147" s="109"/>
      <c r="O147" s="147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56"/>
      <c r="B148" s="108"/>
      <c r="C148" s="108"/>
      <c r="D148" s="41"/>
      <c r="E148" s="56"/>
      <c r="F148" s="56"/>
      <c r="G148" s="56"/>
      <c r="H148" s="41"/>
      <c r="I148" s="56"/>
      <c r="J148" s="6"/>
      <c r="K148" s="145"/>
      <c r="L148" s="146"/>
      <c r="M148" s="6"/>
      <c r="N148" s="109"/>
      <c r="O148" s="147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38.25" customHeight="1">
      <c r="A149" s="41"/>
      <c r="B149" s="183" t="s">
        <v>612</v>
      </c>
      <c r="C149" s="183"/>
      <c r="D149" s="183"/>
      <c r="E149" s="183"/>
      <c r="F149" s="6"/>
      <c r="G149" s="6"/>
      <c r="H149" s="137"/>
      <c r="I149" s="6"/>
      <c r="J149" s="137"/>
      <c r="K149" s="138"/>
      <c r="L149" s="6"/>
      <c r="M149" s="6"/>
      <c r="N149" s="1"/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95" t="s">
        <v>16</v>
      </c>
      <c r="B150" s="96" t="s">
        <v>563</v>
      </c>
      <c r="C150" s="96"/>
      <c r="D150" s="97" t="s">
        <v>574</v>
      </c>
      <c r="E150" s="96" t="s">
        <v>575</v>
      </c>
      <c r="F150" s="96" t="s">
        <v>576</v>
      </c>
      <c r="G150" s="96" t="s">
        <v>613</v>
      </c>
      <c r="H150" s="96" t="s">
        <v>614</v>
      </c>
      <c r="I150" s="96" t="s">
        <v>579</v>
      </c>
      <c r="J150" s="184" t="s">
        <v>580</v>
      </c>
      <c r="K150" s="96" t="s">
        <v>581</v>
      </c>
      <c r="L150" s="96" t="s">
        <v>615</v>
      </c>
      <c r="M150" s="96" t="s">
        <v>584</v>
      </c>
      <c r="N150" s="97" t="s">
        <v>585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1</v>
      </c>
      <c r="B151" s="186">
        <v>41579</v>
      </c>
      <c r="C151" s="186"/>
      <c r="D151" s="187" t="s">
        <v>616</v>
      </c>
      <c r="E151" s="188" t="s">
        <v>617</v>
      </c>
      <c r="F151" s="189">
        <v>82</v>
      </c>
      <c r="G151" s="188" t="s">
        <v>618</v>
      </c>
      <c r="H151" s="188">
        <v>100</v>
      </c>
      <c r="I151" s="190">
        <v>100</v>
      </c>
      <c r="J151" s="191" t="s">
        <v>619</v>
      </c>
      <c r="K151" s="192">
        <f t="shared" ref="K151:K203" si="132">H151-F151</f>
        <v>18</v>
      </c>
      <c r="L151" s="193">
        <f t="shared" ref="L151:L203" si="133">K151/F151</f>
        <v>0.21951219512195122</v>
      </c>
      <c r="M151" s="188" t="s">
        <v>586</v>
      </c>
      <c r="N151" s="194">
        <v>42657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2</v>
      </c>
      <c r="B152" s="186">
        <v>41794</v>
      </c>
      <c r="C152" s="186"/>
      <c r="D152" s="187" t="s">
        <v>620</v>
      </c>
      <c r="E152" s="188" t="s">
        <v>588</v>
      </c>
      <c r="F152" s="189">
        <v>257</v>
      </c>
      <c r="G152" s="188" t="s">
        <v>618</v>
      </c>
      <c r="H152" s="188">
        <v>300</v>
      </c>
      <c r="I152" s="190">
        <v>300</v>
      </c>
      <c r="J152" s="191" t="s">
        <v>619</v>
      </c>
      <c r="K152" s="192">
        <f t="shared" si="132"/>
        <v>43</v>
      </c>
      <c r="L152" s="193">
        <f t="shared" si="133"/>
        <v>0.16731517509727625</v>
      </c>
      <c r="M152" s="188" t="s">
        <v>586</v>
      </c>
      <c r="N152" s="194">
        <v>41822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85">
        <v>3</v>
      </c>
      <c r="B153" s="186">
        <v>41828</v>
      </c>
      <c r="C153" s="186"/>
      <c r="D153" s="187" t="s">
        <v>621</v>
      </c>
      <c r="E153" s="188" t="s">
        <v>588</v>
      </c>
      <c r="F153" s="189">
        <v>393</v>
      </c>
      <c r="G153" s="188" t="s">
        <v>618</v>
      </c>
      <c r="H153" s="188">
        <v>468</v>
      </c>
      <c r="I153" s="190">
        <v>468</v>
      </c>
      <c r="J153" s="191" t="s">
        <v>619</v>
      </c>
      <c r="K153" s="192">
        <f t="shared" si="132"/>
        <v>75</v>
      </c>
      <c r="L153" s="193">
        <f t="shared" si="133"/>
        <v>0.19083969465648856</v>
      </c>
      <c r="M153" s="188" t="s">
        <v>586</v>
      </c>
      <c r="N153" s="194">
        <v>41863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4</v>
      </c>
      <c r="B154" s="186">
        <v>41857</v>
      </c>
      <c r="C154" s="186"/>
      <c r="D154" s="187" t="s">
        <v>622</v>
      </c>
      <c r="E154" s="188" t="s">
        <v>588</v>
      </c>
      <c r="F154" s="189">
        <v>205</v>
      </c>
      <c r="G154" s="188" t="s">
        <v>618</v>
      </c>
      <c r="H154" s="188">
        <v>275</v>
      </c>
      <c r="I154" s="190">
        <v>250</v>
      </c>
      <c r="J154" s="191" t="s">
        <v>619</v>
      </c>
      <c r="K154" s="192">
        <f t="shared" si="132"/>
        <v>70</v>
      </c>
      <c r="L154" s="193">
        <f t="shared" si="133"/>
        <v>0.34146341463414637</v>
      </c>
      <c r="M154" s="188" t="s">
        <v>586</v>
      </c>
      <c r="N154" s="194">
        <v>41962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5</v>
      </c>
      <c r="B155" s="186">
        <v>41886</v>
      </c>
      <c r="C155" s="186"/>
      <c r="D155" s="187" t="s">
        <v>623</v>
      </c>
      <c r="E155" s="188" t="s">
        <v>588</v>
      </c>
      <c r="F155" s="189">
        <v>162</v>
      </c>
      <c r="G155" s="188" t="s">
        <v>618</v>
      </c>
      <c r="H155" s="188">
        <v>190</v>
      </c>
      <c r="I155" s="190">
        <v>190</v>
      </c>
      <c r="J155" s="191" t="s">
        <v>619</v>
      </c>
      <c r="K155" s="192">
        <f t="shared" si="132"/>
        <v>28</v>
      </c>
      <c r="L155" s="193">
        <f t="shared" si="133"/>
        <v>0.1728395061728395</v>
      </c>
      <c r="M155" s="188" t="s">
        <v>586</v>
      </c>
      <c r="N155" s="194">
        <v>42006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6</v>
      </c>
      <c r="B156" s="186">
        <v>41886</v>
      </c>
      <c r="C156" s="186"/>
      <c r="D156" s="187" t="s">
        <v>624</v>
      </c>
      <c r="E156" s="188" t="s">
        <v>588</v>
      </c>
      <c r="F156" s="189">
        <v>75</v>
      </c>
      <c r="G156" s="188" t="s">
        <v>618</v>
      </c>
      <c r="H156" s="188">
        <v>91.5</v>
      </c>
      <c r="I156" s="190" t="s">
        <v>625</v>
      </c>
      <c r="J156" s="191" t="s">
        <v>626</v>
      </c>
      <c r="K156" s="192">
        <f t="shared" si="132"/>
        <v>16.5</v>
      </c>
      <c r="L156" s="193">
        <f t="shared" si="133"/>
        <v>0.22</v>
      </c>
      <c r="M156" s="188" t="s">
        <v>586</v>
      </c>
      <c r="N156" s="194">
        <v>41954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7</v>
      </c>
      <c r="B157" s="186">
        <v>41913</v>
      </c>
      <c r="C157" s="186"/>
      <c r="D157" s="187" t="s">
        <v>627</v>
      </c>
      <c r="E157" s="188" t="s">
        <v>588</v>
      </c>
      <c r="F157" s="189">
        <v>850</v>
      </c>
      <c r="G157" s="188" t="s">
        <v>618</v>
      </c>
      <c r="H157" s="188">
        <v>982.5</v>
      </c>
      <c r="I157" s="190">
        <v>1050</v>
      </c>
      <c r="J157" s="191" t="s">
        <v>628</v>
      </c>
      <c r="K157" s="192">
        <f t="shared" si="132"/>
        <v>132.5</v>
      </c>
      <c r="L157" s="193">
        <f t="shared" si="133"/>
        <v>0.15588235294117647</v>
      </c>
      <c r="M157" s="188" t="s">
        <v>586</v>
      </c>
      <c r="N157" s="194">
        <v>42039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8</v>
      </c>
      <c r="B158" s="186">
        <v>41913</v>
      </c>
      <c r="C158" s="186"/>
      <c r="D158" s="187" t="s">
        <v>629</v>
      </c>
      <c r="E158" s="188" t="s">
        <v>588</v>
      </c>
      <c r="F158" s="189">
        <v>475</v>
      </c>
      <c r="G158" s="188" t="s">
        <v>618</v>
      </c>
      <c r="H158" s="188">
        <v>515</v>
      </c>
      <c r="I158" s="190">
        <v>600</v>
      </c>
      <c r="J158" s="191" t="s">
        <v>630</v>
      </c>
      <c r="K158" s="192">
        <f t="shared" si="132"/>
        <v>40</v>
      </c>
      <c r="L158" s="193">
        <f t="shared" si="133"/>
        <v>8.4210526315789472E-2</v>
      </c>
      <c r="M158" s="188" t="s">
        <v>586</v>
      </c>
      <c r="N158" s="194">
        <v>41939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9</v>
      </c>
      <c r="B159" s="186">
        <v>41913</v>
      </c>
      <c r="C159" s="186"/>
      <c r="D159" s="187" t="s">
        <v>631</v>
      </c>
      <c r="E159" s="188" t="s">
        <v>588</v>
      </c>
      <c r="F159" s="189">
        <v>86</v>
      </c>
      <c r="G159" s="188" t="s">
        <v>618</v>
      </c>
      <c r="H159" s="188">
        <v>99</v>
      </c>
      <c r="I159" s="190">
        <v>140</v>
      </c>
      <c r="J159" s="191" t="s">
        <v>632</v>
      </c>
      <c r="K159" s="192">
        <f t="shared" si="132"/>
        <v>13</v>
      </c>
      <c r="L159" s="193">
        <f t="shared" si="133"/>
        <v>0.15116279069767441</v>
      </c>
      <c r="M159" s="188" t="s">
        <v>586</v>
      </c>
      <c r="N159" s="194">
        <v>41939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10</v>
      </c>
      <c r="B160" s="186">
        <v>41926</v>
      </c>
      <c r="C160" s="186"/>
      <c r="D160" s="187" t="s">
        <v>633</v>
      </c>
      <c r="E160" s="188" t="s">
        <v>588</v>
      </c>
      <c r="F160" s="189">
        <v>496.6</v>
      </c>
      <c r="G160" s="188" t="s">
        <v>618</v>
      </c>
      <c r="H160" s="188">
        <v>621</v>
      </c>
      <c r="I160" s="190">
        <v>580</v>
      </c>
      <c r="J160" s="191" t="s">
        <v>619</v>
      </c>
      <c r="K160" s="192">
        <f t="shared" si="132"/>
        <v>124.39999999999998</v>
      </c>
      <c r="L160" s="193">
        <f t="shared" si="133"/>
        <v>0.25050342327829234</v>
      </c>
      <c r="M160" s="188" t="s">
        <v>586</v>
      </c>
      <c r="N160" s="194">
        <v>42605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11</v>
      </c>
      <c r="B161" s="186">
        <v>41926</v>
      </c>
      <c r="C161" s="186"/>
      <c r="D161" s="187" t="s">
        <v>634</v>
      </c>
      <c r="E161" s="188" t="s">
        <v>588</v>
      </c>
      <c r="F161" s="189">
        <v>2481.9</v>
      </c>
      <c r="G161" s="188" t="s">
        <v>618</v>
      </c>
      <c r="H161" s="188">
        <v>2840</v>
      </c>
      <c r="I161" s="190">
        <v>2870</v>
      </c>
      <c r="J161" s="191" t="s">
        <v>635</v>
      </c>
      <c r="K161" s="192">
        <f t="shared" si="132"/>
        <v>358.09999999999991</v>
      </c>
      <c r="L161" s="193">
        <f t="shared" si="133"/>
        <v>0.14428462065353154</v>
      </c>
      <c r="M161" s="188" t="s">
        <v>586</v>
      </c>
      <c r="N161" s="194">
        <v>42017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12</v>
      </c>
      <c r="B162" s="186">
        <v>41928</v>
      </c>
      <c r="C162" s="186"/>
      <c r="D162" s="187" t="s">
        <v>636</v>
      </c>
      <c r="E162" s="188" t="s">
        <v>588</v>
      </c>
      <c r="F162" s="189">
        <v>84.5</v>
      </c>
      <c r="G162" s="188" t="s">
        <v>618</v>
      </c>
      <c r="H162" s="188">
        <v>93</v>
      </c>
      <c r="I162" s="190">
        <v>110</v>
      </c>
      <c r="J162" s="191" t="s">
        <v>637</v>
      </c>
      <c r="K162" s="192">
        <f t="shared" si="132"/>
        <v>8.5</v>
      </c>
      <c r="L162" s="193">
        <f t="shared" si="133"/>
        <v>0.10059171597633136</v>
      </c>
      <c r="M162" s="188" t="s">
        <v>586</v>
      </c>
      <c r="N162" s="194">
        <v>41939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13</v>
      </c>
      <c r="B163" s="186">
        <v>41928</v>
      </c>
      <c r="C163" s="186"/>
      <c r="D163" s="187" t="s">
        <v>638</v>
      </c>
      <c r="E163" s="188" t="s">
        <v>588</v>
      </c>
      <c r="F163" s="189">
        <v>401</v>
      </c>
      <c r="G163" s="188" t="s">
        <v>618</v>
      </c>
      <c r="H163" s="188">
        <v>428</v>
      </c>
      <c r="I163" s="190">
        <v>450</v>
      </c>
      <c r="J163" s="191" t="s">
        <v>639</v>
      </c>
      <c r="K163" s="192">
        <f t="shared" si="132"/>
        <v>27</v>
      </c>
      <c r="L163" s="193">
        <f t="shared" si="133"/>
        <v>6.7331670822942641E-2</v>
      </c>
      <c r="M163" s="188" t="s">
        <v>586</v>
      </c>
      <c r="N163" s="194">
        <v>42020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14</v>
      </c>
      <c r="B164" s="186">
        <v>41928</v>
      </c>
      <c r="C164" s="186"/>
      <c r="D164" s="187" t="s">
        <v>640</v>
      </c>
      <c r="E164" s="188" t="s">
        <v>588</v>
      </c>
      <c r="F164" s="189">
        <v>101</v>
      </c>
      <c r="G164" s="188" t="s">
        <v>618</v>
      </c>
      <c r="H164" s="188">
        <v>112</v>
      </c>
      <c r="I164" s="190">
        <v>120</v>
      </c>
      <c r="J164" s="191" t="s">
        <v>641</v>
      </c>
      <c r="K164" s="192">
        <f t="shared" si="132"/>
        <v>11</v>
      </c>
      <c r="L164" s="193">
        <f t="shared" si="133"/>
        <v>0.10891089108910891</v>
      </c>
      <c r="M164" s="188" t="s">
        <v>586</v>
      </c>
      <c r="N164" s="194">
        <v>41939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15</v>
      </c>
      <c r="B165" s="186">
        <v>41954</v>
      </c>
      <c r="C165" s="186"/>
      <c r="D165" s="187" t="s">
        <v>642</v>
      </c>
      <c r="E165" s="188" t="s">
        <v>588</v>
      </c>
      <c r="F165" s="189">
        <v>59</v>
      </c>
      <c r="G165" s="188" t="s">
        <v>618</v>
      </c>
      <c r="H165" s="188">
        <v>76</v>
      </c>
      <c r="I165" s="190">
        <v>76</v>
      </c>
      <c r="J165" s="191" t="s">
        <v>619</v>
      </c>
      <c r="K165" s="192">
        <f t="shared" si="132"/>
        <v>17</v>
      </c>
      <c r="L165" s="193">
        <f t="shared" si="133"/>
        <v>0.28813559322033899</v>
      </c>
      <c r="M165" s="188" t="s">
        <v>586</v>
      </c>
      <c r="N165" s="194">
        <v>43032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16</v>
      </c>
      <c r="B166" s="186">
        <v>41954</v>
      </c>
      <c r="C166" s="186"/>
      <c r="D166" s="187" t="s">
        <v>631</v>
      </c>
      <c r="E166" s="188" t="s">
        <v>588</v>
      </c>
      <c r="F166" s="189">
        <v>99</v>
      </c>
      <c r="G166" s="188" t="s">
        <v>618</v>
      </c>
      <c r="H166" s="188">
        <v>120</v>
      </c>
      <c r="I166" s="190">
        <v>120</v>
      </c>
      <c r="J166" s="191" t="s">
        <v>599</v>
      </c>
      <c r="K166" s="192">
        <f t="shared" si="132"/>
        <v>21</v>
      </c>
      <c r="L166" s="193">
        <f t="shared" si="133"/>
        <v>0.21212121212121213</v>
      </c>
      <c r="M166" s="188" t="s">
        <v>586</v>
      </c>
      <c r="N166" s="194">
        <v>41960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17</v>
      </c>
      <c r="B167" s="186">
        <v>41956</v>
      </c>
      <c r="C167" s="186"/>
      <c r="D167" s="187" t="s">
        <v>643</v>
      </c>
      <c r="E167" s="188" t="s">
        <v>588</v>
      </c>
      <c r="F167" s="189">
        <v>22</v>
      </c>
      <c r="G167" s="188" t="s">
        <v>618</v>
      </c>
      <c r="H167" s="188">
        <v>33.549999999999997</v>
      </c>
      <c r="I167" s="190">
        <v>32</v>
      </c>
      <c r="J167" s="191" t="s">
        <v>644</v>
      </c>
      <c r="K167" s="192">
        <f t="shared" si="132"/>
        <v>11.549999999999997</v>
      </c>
      <c r="L167" s="193">
        <f t="shared" si="133"/>
        <v>0.52499999999999991</v>
      </c>
      <c r="M167" s="188" t="s">
        <v>586</v>
      </c>
      <c r="N167" s="194">
        <v>42188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18</v>
      </c>
      <c r="B168" s="186">
        <v>41976</v>
      </c>
      <c r="C168" s="186"/>
      <c r="D168" s="187" t="s">
        <v>645</v>
      </c>
      <c r="E168" s="188" t="s">
        <v>588</v>
      </c>
      <c r="F168" s="189">
        <v>440</v>
      </c>
      <c r="G168" s="188" t="s">
        <v>618</v>
      </c>
      <c r="H168" s="188">
        <v>520</v>
      </c>
      <c r="I168" s="190">
        <v>520</v>
      </c>
      <c r="J168" s="191" t="s">
        <v>646</v>
      </c>
      <c r="K168" s="192">
        <f t="shared" si="132"/>
        <v>80</v>
      </c>
      <c r="L168" s="193">
        <f t="shared" si="133"/>
        <v>0.18181818181818182</v>
      </c>
      <c r="M168" s="188" t="s">
        <v>586</v>
      </c>
      <c r="N168" s="194">
        <v>42208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19</v>
      </c>
      <c r="B169" s="186">
        <v>41976</v>
      </c>
      <c r="C169" s="186"/>
      <c r="D169" s="187" t="s">
        <v>647</v>
      </c>
      <c r="E169" s="188" t="s">
        <v>588</v>
      </c>
      <c r="F169" s="189">
        <v>360</v>
      </c>
      <c r="G169" s="188" t="s">
        <v>618</v>
      </c>
      <c r="H169" s="188">
        <v>427</v>
      </c>
      <c r="I169" s="190">
        <v>425</v>
      </c>
      <c r="J169" s="191" t="s">
        <v>648</v>
      </c>
      <c r="K169" s="192">
        <f t="shared" si="132"/>
        <v>67</v>
      </c>
      <c r="L169" s="193">
        <f t="shared" si="133"/>
        <v>0.18611111111111112</v>
      </c>
      <c r="M169" s="188" t="s">
        <v>586</v>
      </c>
      <c r="N169" s="194">
        <v>42058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85">
        <v>20</v>
      </c>
      <c r="B170" s="186">
        <v>42012</v>
      </c>
      <c r="C170" s="186"/>
      <c r="D170" s="187" t="s">
        <v>649</v>
      </c>
      <c r="E170" s="188" t="s">
        <v>588</v>
      </c>
      <c r="F170" s="189">
        <v>360</v>
      </c>
      <c r="G170" s="188" t="s">
        <v>618</v>
      </c>
      <c r="H170" s="188">
        <v>455</v>
      </c>
      <c r="I170" s="190">
        <v>420</v>
      </c>
      <c r="J170" s="191" t="s">
        <v>650</v>
      </c>
      <c r="K170" s="192">
        <f t="shared" si="132"/>
        <v>95</v>
      </c>
      <c r="L170" s="193">
        <f t="shared" si="133"/>
        <v>0.2638888888888889</v>
      </c>
      <c r="M170" s="188" t="s">
        <v>586</v>
      </c>
      <c r="N170" s="194">
        <v>42024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21</v>
      </c>
      <c r="B171" s="186">
        <v>42012</v>
      </c>
      <c r="C171" s="186"/>
      <c r="D171" s="187" t="s">
        <v>651</v>
      </c>
      <c r="E171" s="188" t="s">
        <v>588</v>
      </c>
      <c r="F171" s="189">
        <v>130</v>
      </c>
      <c r="G171" s="188"/>
      <c r="H171" s="188">
        <v>175.5</v>
      </c>
      <c r="I171" s="190">
        <v>165</v>
      </c>
      <c r="J171" s="191" t="s">
        <v>652</v>
      </c>
      <c r="K171" s="192">
        <f t="shared" si="132"/>
        <v>45.5</v>
      </c>
      <c r="L171" s="193">
        <f t="shared" si="133"/>
        <v>0.35</v>
      </c>
      <c r="M171" s="188" t="s">
        <v>586</v>
      </c>
      <c r="N171" s="194">
        <v>43088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22</v>
      </c>
      <c r="B172" s="186">
        <v>42040</v>
      </c>
      <c r="C172" s="186"/>
      <c r="D172" s="187" t="s">
        <v>380</v>
      </c>
      <c r="E172" s="188" t="s">
        <v>617</v>
      </c>
      <c r="F172" s="189">
        <v>98</v>
      </c>
      <c r="G172" s="188"/>
      <c r="H172" s="188">
        <v>120</v>
      </c>
      <c r="I172" s="190">
        <v>120</v>
      </c>
      <c r="J172" s="191" t="s">
        <v>619</v>
      </c>
      <c r="K172" s="192">
        <f t="shared" si="132"/>
        <v>22</v>
      </c>
      <c r="L172" s="193">
        <f t="shared" si="133"/>
        <v>0.22448979591836735</v>
      </c>
      <c r="M172" s="188" t="s">
        <v>586</v>
      </c>
      <c r="N172" s="194">
        <v>42753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23</v>
      </c>
      <c r="B173" s="186">
        <v>42040</v>
      </c>
      <c r="C173" s="186"/>
      <c r="D173" s="187" t="s">
        <v>653</v>
      </c>
      <c r="E173" s="188" t="s">
        <v>617</v>
      </c>
      <c r="F173" s="189">
        <v>196</v>
      </c>
      <c r="G173" s="188"/>
      <c r="H173" s="188">
        <v>262</v>
      </c>
      <c r="I173" s="190">
        <v>255</v>
      </c>
      <c r="J173" s="191" t="s">
        <v>619</v>
      </c>
      <c r="K173" s="192">
        <f t="shared" si="132"/>
        <v>66</v>
      </c>
      <c r="L173" s="193">
        <f t="shared" si="133"/>
        <v>0.33673469387755101</v>
      </c>
      <c r="M173" s="188" t="s">
        <v>586</v>
      </c>
      <c r="N173" s="194">
        <v>42599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5">
        <v>24</v>
      </c>
      <c r="B174" s="196">
        <v>42067</v>
      </c>
      <c r="C174" s="196"/>
      <c r="D174" s="197" t="s">
        <v>379</v>
      </c>
      <c r="E174" s="198" t="s">
        <v>617</v>
      </c>
      <c r="F174" s="199">
        <v>235</v>
      </c>
      <c r="G174" s="199"/>
      <c r="H174" s="200">
        <v>77</v>
      </c>
      <c r="I174" s="200" t="s">
        <v>654</v>
      </c>
      <c r="J174" s="201" t="s">
        <v>655</v>
      </c>
      <c r="K174" s="202">
        <f t="shared" si="132"/>
        <v>-158</v>
      </c>
      <c r="L174" s="203">
        <f t="shared" si="133"/>
        <v>-0.67234042553191486</v>
      </c>
      <c r="M174" s="199" t="s">
        <v>598</v>
      </c>
      <c r="N174" s="196">
        <v>43522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25</v>
      </c>
      <c r="B175" s="186">
        <v>42067</v>
      </c>
      <c r="C175" s="186"/>
      <c r="D175" s="187" t="s">
        <v>656</v>
      </c>
      <c r="E175" s="188" t="s">
        <v>617</v>
      </c>
      <c r="F175" s="189">
        <v>185</v>
      </c>
      <c r="G175" s="188"/>
      <c r="H175" s="188">
        <v>224</v>
      </c>
      <c r="I175" s="190" t="s">
        <v>657</v>
      </c>
      <c r="J175" s="191" t="s">
        <v>619</v>
      </c>
      <c r="K175" s="192">
        <f t="shared" si="132"/>
        <v>39</v>
      </c>
      <c r="L175" s="193">
        <f t="shared" si="133"/>
        <v>0.21081081081081082</v>
      </c>
      <c r="M175" s="188" t="s">
        <v>586</v>
      </c>
      <c r="N175" s="194">
        <v>42647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5">
        <v>26</v>
      </c>
      <c r="B176" s="196">
        <v>42090</v>
      </c>
      <c r="C176" s="196"/>
      <c r="D176" s="204" t="s">
        <v>658</v>
      </c>
      <c r="E176" s="199" t="s">
        <v>617</v>
      </c>
      <c r="F176" s="199">
        <v>49.5</v>
      </c>
      <c r="G176" s="200"/>
      <c r="H176" s="200">
        <v>15.85</v>
      </c>
      <c r="I176" s="200">
        <v>67</v>
      </c>
      <c r="J176" s="201" t="s">
        <v>659</v>
      </c>
      <c r="K176" s="200">
        <f t="shared" si="132"/>
        <v>-33.65</v>
      </c>
      <c r="L176" s="205">
        <f t="shared" si="133"/>
        <v>-0.67979797979797973</v>
      </c>
      <c r="M176" s="199" t="s">
        <v>598</v>
      </c>
      <c r="N176" s="206">
        <v>43627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85">
        <v>27</v>
      </c>
      <c r="B177" s="186">
        <v>42093</v>
      </c>
      <c r="C177" s="186"/>
      <c r="D177" s="187" t="s">
        <v>660</v>
      </c>
      <c r="E177" s="188" t="s">
        <v>617</v>
      </c>
      <c r="F177" s="189">
        <v>183.5</v>
      </c>
      <c r="G177" s="188"/>
      <c r="H177" s="188">
        <v>219</v>
      </c>
      <c r="I177" s="190">
        <v>218</v>
      </c>
      <c r="J177" s="191" t="s">
        <v>661</v>
      </c>
      <c r="K177" s="192">
        <f t="shared" si="132"/>
        <v>35.5</v>
      </c>
      <c r="L177" s="193">
        <f t="shared" si="133"/>
        <v>0.19346049046321526</v>
      </c>
      <c r="M177" s="188" t="s">
        <v>586</v>
      </c>
      <c r="N177" s="194">
        <v>42103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28</v>
      </c>
      <c r="B178" s="186">
        <v>42114</v>
      </c>
      <c r="C178" s="186"/>
      <c r="D178" s="187" t="s">
        <v>662</v>
      </c>
      <c r="E178" s="188" t="s">
        <v>617</v>
      </c>
      <c r="F178" s="189">
        <f>(227+237)/2</f>
        <v>232</v>
      </c>
      <c r="G178" s="188"/>
      <c r="H178" s="188">
        <v>298</v>
      </c>
      <c r="I178" s="190">
        <v>298</v>
      </c>
      <c r="J178" s="191" t="s">
        <v>619</v>
      </c>
      <c r="K178" s="192">
        <f t="shared" si="132"/>
        <v>66</v>
      </c>
      <c r="L178" s="193">
        <f t="shared" si="133"/>
        <v>0.28448275862068967</v>
      </c>
      <c r="M178" s="188" t="s">
        <v>586</v>
      </c>
      <c r="N178" s="194">
        <v>42823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29</v>
      </c>
      <c r="B179" s="186">
        <v>42128</v>
      </c>
      <c r="C179" s="186"/>
      <c r="D179" s="187" t="s">
        <v>663</v>
      </c>
      <c r="E179" s="188" t="s">
        <v>588</v>
      </c>
      <c r="F179" s="189">
        <v>385</v>
      </c>
      <c r="G179" s="188"/>
      <c r="H179" s="188">
        <f>212.5+331</f>
        <v>543.5</v>
      </c>
      <c r="I179" s="190">
        <v>510</v>
      </c>
      <c r="J179" s="191" t="s">
        <v>664</v>
      </c>
      <c r="K179" s="192">
        <f t="shared" si="132"/>
        <v>158.5</v>
      </c>
      <c r="L179" s="193">
        <f t="shared" si="133"/>
        <v>0.41168831168831171</v>
      </c>
      <c r="M179" s="188" t="s">
        <v>586</v>
      </c>
      <c r="N179" s="194">
        <v>42235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30</v>
      </c>
      <c r="B180" s="186">
        <v>42128</v>
      </c>
      <c r="C180" s="186"/>
      <c r="D180" s="187" t="s">
        <v>665</v>
      </c>
      <c r="E180" s="188" t="s">
        <v>588</v>
      </c>
      <c r="F180" s="189">
        <v>115.5</v>
      </c>
      <c r="G180" s="188"/>
      <c r="H180" s="188">
        <v>146</v>
      </c>
      <c r="I180" s="190">
        <v>142</v>
      </c>
      <c r="J180" s="191" t="s">
        <v>666</v>
      </c>
      <c r="K180" s="192">
        <f t="shared" si="132"/>
        <v>30.5</v>
      </c>
      <c r="L180" s="193">
        <f t="shared" si="133"/>
        <v>0.26406926406926406</v>
      </c>
      <c r="M180" s="188" t="s">
        <v>586</v>
      </c>
      <c r="N180" s="194">
        <v>42202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31</v>
      </c>
      <c r="B181" s="186">
        <v>42151</v>
      </c>
      <c r="C181" s="186"/>
      <c r="D181" s="187" t="s">
        <v>667</v>
      </c>
      <c r="E181" s="188" t="s">
        <v>588</v>
      </c>
      <c r="F181" s="189">
        <v>237.5</v>
      </c>
      <c r="G181" s="188"/>
      <c r="H181" s="188">
        <v>279.5</v>
      </c>
      <c r="I181" s="190">
        <v>278</v>
      </c>
      <c r="J181" s="191" t="s">
        <v>619</v>
      </c>
      <c r="K181" s="192">
        <f t="shared" si="132"/>
        <v>42</v>
      </c>
      <c r="L181" s="193">
        <f t="shared" si="133"/>
        <v>0.17684210526315788</v>
      </c>
      <c r="M181" s="188" t="s">
        <v>586</v>
      </c>
      <c r="N181" s="194">
        <v>42222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85">
        <v>32</v>
      </c>
      <c r="B182" s="186">
        <v>42174</v>
      </c>
      <c r="C182" s="186"/>
      <c r="D182" s="187" t="s">
        <v>638</v>
      </c>
      <c r="E182" s="188" t="s">
        <v>617</v>
      </c>
      <c r="F182" s="189">
        <v>340</v>
      </c>
      <c r="G182" s="188"/>
      <c r="H182" s="188">
        <v>448</v>
      </c>
      <c r="I182" s="190">
        <v>448</v>
      </c>
      <c r="J182" s="191" t="s">
        <v>619</v>
      </c>
      <c r="K182" s="192">
        <f t="shared" si="132"/>
        <v>108</v>
      </c>
      <c r="L182" s="193">
        <f t="shared" si="133"/>
        <v>0.31764705882352939</v>
      </c>
      <c r="M182" s="188" t="s">
        <v>586</v>
      </c>
      <c r="N182" s="194">
        <v>43018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85">
        <v>33</v>
      </c>
      <c r="B183" s="186">
        <v>42191</v>
      </c>
      <c r="C183" s="186"/>
      <c r="D183" s="187" t="s">
        <v>668</v>
      </c>
      <c r="E183" s="188" t="s">
        <v>617</v>
      </c>
      <c r="F183" s="189">
        <v>390</v>
      </c>
      <c r="G183" s="188"/>
      <c r="H183" s="188">
        <v>460</v>
      </c>
      <c r="I183" s="190">
        <v>460</v>
      </c>
      <c r="J183" s="191" t="s">
        <v>619</v>
      </c>
      <c r="K183" s="192">
        <f t="shared" si="132"/>
        <v>70</v>
      </c>
      <c r="L183" s="193">
        <f t="shared" si="133"/>
        <v>0.17948717948717949</v>
      </c>
      <c r="M183" s="188" t="s">
        <v>586</v>
      </c>
      <c r="N183" s="194">
        <v>42478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5">
        <v>34</v>
      </c>
      <c r="B184" s="196">
        <v>42195</v>
      </c>
      <c r="C184" s="196"/>
      <c r="D184" s="197" t="s">
        <v>669</v>
      </c>
      <c r="E184" s="198" t="s">
        <v>617</v>
      </c>
      <c r="F184" s="199">
        <v>122.5</v>
      </c>
      <c r="G184" s="199"/>
      <c r="H184" s="200">
        <v>61</v>
      </c>
      <c r="I184" s="200">
        <v>172</v>
      </c>
      <c r="J184" s="201" t="s">
        <v>670</v>
      </c>
      <c r="K184" s="202">
        <f t="shared" si="132"/>
        <v>-61.5</v>
      </c>
      <c r="L184" s="203">
        <f t="shared" si="133"/>
        <v>-0.50204081632653064</v>
      </c>
      <c r="M184" s="199" t="s">
        <v>598</v>
      </c>
      <c r="N184" s="196">
        <v>43333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35</v>
      </c>
      <c r="B185" s="186">
        <v>42219</v>
      </c>
      <c r="C185" s="186"/>
      <c r="D185" s="187" t="s">
        <v>671</v>
      </c>
      <c r="E185" s="188" t="s">
        <v>617</v>
      </c>
      <c r="F185" s="189">
        <v>297.5</v>
      </c>
      <c r="G185" s="188"/>
      <c r="H185" s="188">
        <v>350</v>
      </c>
      <c r="I185" s="190">
        <v>360</v>
      </c>
      <c r="J185" s="191" t="s">
        <v>672</v>
      </c>
      <c r="K185" s="192">
        <f t="shared" si="132"/>
        <v>52.5</v>
      </c>
      <c r="L185" s="193">
        <f t="shared" si="133"/>
        <v>0.17647058823529413</v>
      </c>
      <c r="M185" s="188" t="s">
        <v>586</v>
      </c>
      <c r="N185" s="194">
        <v>42232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85">
        <v>36</v>
      </c>
      <c r="B186" s="186">
        <v>42219</v>
      </c>
      <c r="C186" s="186"/>
      <c r="D186" s="187" t="s">
        <v>673</v>
      </c>
      <c r="E186" s="188" t="s">
        <v>617</v>
      </c>
      <c r="F186" s="189">
        <v>115.5</v>
      </c>
      <c r="G186" s="188"/>
      <c r="H186" s="188">
        <v>149</v>
      </c>
      <c r="I186" s="190">
        <v>140</v>
      </c>
      <c r="J186" s="191" t="s">
        <v>674</v>
      </c>
      <c r="K186" s="192">
        <f t="shared" si="132"/>
        <v>33.5</v>
      </c>
      <c r="L186" s="193">
        <f t="shared" si="133"/>
        <v>0.29004329004329005</v>
      </c>
      <c r="M186" s="188" t="s">
        <v>586</v>
      </c>
      <c r="N186" s="194">
        <v>42740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37</v>
      </c>
      <c r="B187" s="186">
        <v>42251</v>
      </c>
      <c r="C187" s="186"/>
      <c r="D187" s="187" t="s">
        <v>667</v>
      </c>
      <c r="E187" s="188" t="s">
        <v>617</v>
      </c>
      <c r="F187" s="189">
        <v>226</v>
      </c>
      <c r="G187" s="188"/>
      <c r="H187" s="188">
        <v>292</v>
      </c>
      <c r="I187" s="190">
        <v>292</v>
      </c>
      <c r="J187" s="191" t="s">
        <v>675</v>
      </c>
      <c r="K187" s="192">
        <f t="shared" si="132"/>
        <v>66</v>
      </c>
      <c r="L187" s="193">
        <f t="shared" si="133"/>
        <v>0.29203539823008851</v>
      </c>
      <c r="M187" s="188" t="s">
        <v>586</v>
      </c>
      <c r="N187" s="194">
        <v>42286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38</v>
      </c>
      <c r="B188" s="186">
        <v>42254</v>
      </c>
      <c r="C188" s="186"/>
      <c r="D188" s="187" t="s">
        <v>662</v>
      </c>
      <c r="E188" s="188" t="s">
        <v>617</v>
      </c>
      <c r="F188" s="189">
        <v>232.5</v>
      </c>
      <c r="G188" s="188"/>
      <c r="H188" s="188">
        <v>312.5</v>
      </c>
      <c r="I188" s="190">
        <v>310</v>
      </c>
      <c r="J188" s="191" t="s">
        <v>619</v>
      </c>
      <c r="K188" s="192">
        <f t="shared" si="132"/>
        <v>80</v>
      </c>
      <c r="L188" s="193">
        <f t="shared" si="133"/>
        <v>0.34408602150537637</v>
      </c>
      <c r="M188" s="188" t="s">
        <v>586</v>
      </c>
      <c r="N188" s="194">
        <v>42823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39</v>
      </c>
      <c r="B189" s="186">
        <v>42268</v>
      </c>
      <c r="C189" s="186"/>
      <c r="D189" s="187" t="s">
        <v>676</v>
      </c>
      <c r="E189" s="188" t="s">
        <v>617</v>
      </c>
      <c r="F189" s="189">
        <v>196.5</v>
      </c>
      <c r="G189" s="188"/>
      <c r="H189" s="188">
        <v>238</v>
      </c>
      <c r="I189" s="190">
        <v>238</v>
      </c>
      <c r="J189" s="191" t="s">
        <v>675</v>
      </c>
      <c r="K189" s="192">
        <f t="shared" si="132"/>
        <v>41.5</v>
      </c>
      <c r="L189" s="193">
        <f t="shared" si="133"/>
        <v>0.21119592875318066</v>
      </c>
      <c r="M189" s="188" t="s">
        <v>586</v>
      </c>
      <c r="N189" s="194">
        <v>42291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40</v>
      </c>
      <c r="B190" s="186">
        <v>42271</v>
      </c>
      <c r="C190" s="186"/>
      <c r="D190" s="187" t="s">
        <v>616</v>
      </c>
      <c r="E190" s="188" t="s">
        <v>617</v>
      </c>
      <c r="F190" s="189">
        <v>65</v>
      </c>
      <c r="G190" s="188"/>
      <c r="H190" s="188">
        <v>82</v>
      </c>
      <c r="I190" s="190">
        <v>82</v>
      </c>
      <c r="J190" s="191" t="s">
        <v>675</v>
      </c>
      <c r="K190" s="192">
        <f t="shared" si="132"/>
        <v>17</v>
      </c>
      <c r="L190" s="193">
        <f t="shared" si="133"/>
        <v>0.26153846153846155</v>
      </c>
      <c r="M190" s="188" t="s">
        <v>586</v>
      </c>
      <c r="N190" s="194">
        <v>42578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41</v>
      </c>
      <c r="B191" s="186">
        <v>42291</v>
      </c>
      <c r="C191" s="186"/>
      <c r="D191" s="187" t="s">
        <v>677</v>
      </c>
      <c r="E191" s="188" t="s">
        <v>617</v>
      </c>
      <c r="F191" s="189">
        <v>144</v>
      </c>
      <c r="G191" s="188"/>
      <c r="H191" s="188">
        <v>182.5</v>
      </c>
      <c r="I191" s="190">
        <v>181</v>
      </c>
      <c r="J191" s="191" t="s">
        <v>675</v>
      </c>
      <c r="K191" s="192">
        <f t="shared" si="132"/>
        <v>38.5</v>
      </c>
      <c r="L191" s="193">
        <f t="shared" si="133"/>
        <v>0.2673611111111111</v>
      </c>
      <c r="M191" s="188" t="s">
        <v>586</v>
      </c>
      <c r="N191" s="194">
        <v>42817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42</v>
      </c>
      <c r="B192" s="186">
        <v>42291</v>
      </c>
      <c r="C192" s="186"/>
      <c r="D192" s="187" t="s">
        <v>678</v>
      </c>
      <c r="E192" s="188" t="s">
        <v>617</v>
      </c>
      <c r="F192" s="189">
        <v>264</v>
      </c>
      <c r="G192" s="188"/>
      <c r="H192" s="188">
        <v>311</v>
      </c>
      <c r="I192" s="190">
        <v>311</v>
      </c>
      <c r="J192" s="191" t="s">
        <v>675</v>
      </c>
      <c r="K192" s="192">
        <f t="shared" si="132"/>
        <v>47</v>
      </c>
      <c r="L192" s="193">
        <f t="shared" si="133"/>
        <v>0.17803030303030304</v>
      </c>
      <c r="M192" s="188" t="s">
        <v>586</v>
      </c>
      <c r="N192" s="194">
        <v>42604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43</v>
      </c>
      <c r="B193" s="186">
        <v>42318</v>
      </c>
      <c r="C193" s="186"/>
      <c r="D193" s="187" t="s">
        <v>679</v>
      </c>
      <c r="E193" s="188" t="s">
        <v>588</v>
      </c>
      <c r="F193" s="189">
        <v>549.5</v>
      </c>
      <c r="G193" s="188"/>
      <c r="H193" s="188">
        <v>630</v>
      </c>
      <c r="I193" s="190">
        <v>630</v>
      </c>
      <c r="J193" s="191" t="s">
        <v>675</v>
      </c>
      <c r="K193" s="192">
        <f t="shared" si="132"/>
        <v>80.5</v>
      </c>
      <c r="L193" s="193">
        <f t="shared" si="133"/>
        <v>0.1464968152866242</v>
      </c>
      <c r="M193" s="188" t="s">
        <v>586</v>
      </c>
      <c r="N193" s="194">
        <v>42419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44</v>
      </c>
      <c r="B194" s="186">
        <v>42342</v>
      </c>
      <c r="C194" s="186"/>
      <c r="D194" s="187" t="s">
        <v>680</v>
      </c>
      <c r="E194" s="188" t="s">
        <v>617</v>
      </c>
      <c r="F194" s="189">
        <v>1027.5</v>
      </c>
      <c r="G194" s="188"/>
      <c r="H194" s="188">
        <v>1315</v>
      </c>
      <c r="I194" s="190">
        <v>1250</v>
      </c>
      <c r="J194" s="191" t="s">
        <v>675</v>
      </c>
      <c r="K194" s="192">
        <f t="shared" si="132"/>
        <v>287.5</v>
      </c>
      <c r="L194" s="193">
        <f t="shared" si="133"/>
        <v>0.27980535279805352</v>
      </c>
      <c r="M194" s="188" t="s">
        <v>586</v>
      </c>
      <c r="N194" s="194">
        <v>43244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45</v>
      </c>
      <c r="B195" s="186">
        <v>42367</v>
      </c>
      <c r="C195" s="186"/>
      <c r="D195" s="187" t="s">
        <v>681</v>
      </c>
      <c r="E195" s="188" t="s">
        <v>617</v>
      </c>
      <c r="F195" s="189">
        <v>465</v>
      </c>
      <c r="G195" s="188"/>
      <c r="H195" s="188">
        <v>540</v>
      </c>
      <c r="I195" s="190">
        <v>540</v>
      </c>
      <c r="J195" s="191" t="s">
        <v>675</v>
      </c>
      <c r="K195" s="192">
        <f t="shared" si="132"/>
        <v>75</v>
      </c>
      <c r="L195" s="193">
        <f t="shared" si="133"/>
        <v>0.16129032258064516</v>
      </c>
      <c r="M195" s="188" t="s">
        <v>586</v>
      </c>
      <c r="N195" s="194">
        <v>42530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5">
        <v>46</v>
      </c>
      <c r="B196" s="186">
        <v>42380</v>
      </c>
      <c r="C196" s="186"/>
      <c r="D196" s="187" t="s">
        <v>380</v>
      </c>
      <c r="E196" s="188" t="s">
        <v>588</v>
      </c>
      <c r="F196" s="189">
        <v>81</v>
      </c>
      <c r="G196" s="188"/>
      <c r="H196" s="188">
        <v>110</v>
      </c>
      <c r="I196" s="190">
        <v>110</v>
      </c>
      <c r="J196" s="191" t="s">
        <v>675</v>
      </c>
      <c r="K196" s="192">
        <f t="shared" si="132"/>
        <v>29</v>
      </c>
      <c r="L196" s="193">
        <f t="shared" si="133"/>
        <v>0.35802469135802467</v>
      </c>
      <c r="M196" s="188" t="s">
        <v>586</v>
      </c>
      <c r="N196" s="194">
        <v>42745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47</v>
      </c>
      <c r="B197" s="186">
        <v>42382</v>
      </c>
      <c r="C197" s="186"/>
      <c r="D197" s="187" t="s">
        <v>682</v>
      </c>
      <c r="E197" s="188" t="s">
        <v>588</v>
      </c>
      <c r="F197" s="189">
        <v>417.5</v>
      </c>
      <c r="G197" s="188"/>
      <c r="H197" s="188">
        <v>547</v>
      </c>
      <c r="I197" s="190">
        <v>535</v>
      </c>
      <c r="J197" s="191" t="s">
        <v>675</v>
      </c>
      <c r="K197" s="192">
        <f t="shared" si="132"/>
        <v>129.5</v>
      </c>
      <c r="L197" s="193">
        <f t="shared" si="133"/>
        <v>0.31017964071856285</v>
      </c>
      <c r="M197" s="188" t="s">
        <v>586</v>
      </c>
      <c r="N197" s="194">
        <v>42578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48</v>
      </c>
      <c r="B198" s="186">
        <v>42408</v>
      </c>
      <c r="C198" s="186"/>
      <c r="D198" s="187" t="s">
        <v>683</v>
      </c>
      <c r="E198" s="188" t="s">
        <v>617</v>
      </c>
      <c r="F198" s="189">
        <v>650</v>
      </c>
      <c r="G198" s="188"/>
      <c r="H198" s="188">
        <v>800</v>
      </c>
      <c r="I198" s="190">
        <v>800</v>
      </c>
      <c r="J198" s="191" t="s">
        <v>675</v>
      </c>
      <c r="K198" s="192">
        <f t="shared" si="132"/>
        <v>150</v>
      </c>
      <c r="L198" s="193">
        <f t="shared" si="133"/>
        <v>0.23076923076923078</v>
      </c>
      <c r="M198" s="188" t="s">
        <v>586</v>
      </c>
      <c r="N198" s="194">
        <v>43154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49</v>
      </c>
      <c r="B199" s="186">
        <v>42433</v>
      </c>
      <c r="C199" s="186"/>
      <c r="D199" s="187" t="s">
        <v>209</v>
      </c>
      <c r="E199" s="188" t="s">
        <v>617</v>
      </c>
      <c r="F199" s="189">
        <v>437.5</v>
      </c>
      <c r="G199" s="188"/>
      <c r="H199" s="188">
        <v>504.5</v>
      </c>
      <c r="I199" s="190">
        <v>522</v>
      </c>
      <c r="J199" s="191" t="s">
        <v>684</v>
      </c>
      <c r="K199" s="192">
        <f t="shared" si="132"/>
        <v>67</v>
      </c>
      <c r="L199" s="193">
        <f t="shared" si="133"/>
        <v>0.15314285714285714</v>
      </c>
      <c r="M199" s="188" t="s">
        <v>586</v>
      </c>
      <c r="N199" s="194">
        <v>42480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50</v>
      </c>
      <c r="B200" s="186">
        <v>42438</v>
      </c>
      <c r="C200" s="186"/>
      <c r="D200" s="187" t="s">
        <v>685</v>
      </c>
      <c r="E200" s="188" t="s">
        <v>617</v>
      </c>
      <c r="F200" s="189">
        <v>189.5</v>
      </c>
      <c r="G200" s="188"/>
      <c r="H200" s="188">
        <v>218</v>
      </c>
      <c r="I200" s="190">
        <v>218</v>
      </c>
      <c r="J200" s="191" t="s">
        <v>675</v>
      </c>
      <c r="K200" s="192">
        <f t="shared" si="132"/>
        <v>28.5</v>
      </c>
      <c r="L200" s="193">
        <f t="shared" si="133"/>
        <v>0.15039577836411611</v>
      </c>
      <c r="M200" s="188" t="s">
        <v>586</v>
      </c>
      <c r="N200" s="194">
        <v>43034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5">
        <v>51</v>
      </c>
      <c r="B201" s="196">
        <v>42471</v>
      </c>
      <c r="C201" s="196"/>
      <c r="D201" s="204" t="s">
        <v>686</v>
      </c>
      <c r="E201" s="199" t="s">
        <v>617</v>
      </c>
      <c r="F201" s="199">
        <v>36.5</v>
      </c>
      <c r="G201" s="200"/>
      <c r="H201" s="200">
        <v>15.85</v>
      </c>
      <c r="I201" s="200">
        <v>60</v>
      </c>
      <c r="J201" s="201" t="s">
        <v>687</v>
      </c>
      <c r="K201" s="202">
        <f t="shared" si="132"/>
        <v>-20.65</v>
      </c>
      <c r="L201" s="203">
        <f t="shared" si="133"/>
        <v>-0.5657534246575342</v>
      </c>
      <c r="M201" s="199" t="s">
        <v>598</v>
      </c>
      <c r="N201" s="207">
        <v>43627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52</v>
      </c>
      <c r="B202" s="186">
        <v>42472</v>
      </c>
      <c r="C202" s="186"/>
      <c r="D202" s="187" t="s">
        <v>688</v>
      </c>
      <c r="E202" s="188" t="s">
        <v>617</v>
      </c>
      <c r="F202" s="189">
        <v>93</v>
      </c>
      <c r="G202" s="188"/>
      <c r="H202" s="188">
        <v>149</v>
      </c>
      <c r="I202" s="190">
        <v>140</v>
      </c>
      <c r="J202" s="191" t="s">
        <v>689</v>
      </c>
      <c r="K202" s="192">
        <f t="shared" si="132"/>
        <v>56</v>
      </c>
      <c r="L202" s="193">
        <f t="shared" si="133"/>
        <v>0.60215053763440862</v>
      </c>
      <c r="M202" s="188" t="s">
        <v>586</v>
      </c>
      <c r="N202" s="194">
        <v>42740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53</v>
      </c>
      <c r="B203" s="186">
        <v>42472</v>
      </c>
      <c r="C203" s="186"/>
      <c r="D203" s="187" t="s">
        <v>690</v>
      </c>
      <c r="E203" s="188" t="s">
        <v>617</v>
      </c>
      <c r="F203" s="189">
        <v>130</v>
      </c>
      <c r="G203" s="188"/>
      <c r="H203" s="188">
        <v>150</v>
      </c>
      <c r="I203" s="190" t="s">
        <v>691</v>
      </c>
      <c r="J203" s="191" t="s">
        <v>675</v>
      </c>
      <c r="K203" s="192">
        <f t="shared" si="132"/>
        <v>20</v>
      </c>
      <c r="L203" s="193">
        <f t="shared" si="133"/>
        <v>0.15384615384615385</v>
      </c>
      <c r="M203" s="188" t="s">
        <v>586</v>
      </c>
      <c r="N203" s="194">
        <v>42564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54</v>
      </c>
      <c r="B204" s="186">
        <v>42473</v>
      </c>
      <c r="C204" s="186"/>
      <c r="D204" s="187" t="s">
        <v>692</v>
      </c>
      <c r="E204" s="188" t="s">
        <v>617</v>
      </c>
      <c r="F204" s="189">
        <v>196</v>
      </c>
      <c r="G204" s="188"/>
      <c r="H204" s="188">
        <v>299</v>
      </c>
      <c r="I204" s="190">
        <v>299</v>
      </c>
      <c r="J204" s="191" t="s">
        <v>675</v>
      </c>
      <c r="K204" s="192">
        <v>103</v>
      </c>
      <c r="L204" s="193">
        <v>0.52551020408163296</v>
      </c>
      <c r="M204" s="188" t="s">
        <v>586</v>
      </c>
      <c r="N204" s="194">
        <v>42620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55</v>
      </c>
      <c r="B205" s="186">
        <v>42473</v>
      </c>
      <c r="C205" s="186"/>
      <c r="D205" s="187" t="s">
        <v>693</v>
      </c>
      <c r="E205" s="188" t="s">
        <v>617</v>
      </c>
      <c r="F205" s="189">
        <v>88</v>
      </c>
      <c r="G205" s="188"/>
      <c r="H205" s="188">
        <v>103</v>
      </c>
      <c r="I205" s="190">
        <v>103</v>
      </c>
      <c r="J205" s="191" t="s">
        <v>675</v>
      </c>
      <c r="K205" s="192">
        <v>15</v>
      </c>
      <c r="L205" s="193">
        <v>0.170454545454545</v>
      </c>
      <c r="M205" s="188" t="s">
        <v>586</v>
      </c>
      <c r="N205" s="194">
        <v>42530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85">
        <v>56</v>
      </c>
      <c r="B206" s="186">
        <v>42492</v>
      </c>
      <c r="C206" s="186"/>
      <c r="D206" s="187" t="s">
        <v>694</v>
      </c>
      <c r="E206" s="188" t="s">
        <v>617</v>
      </c>
      <c r="F206" s="189">
        <v>127.5</v>
      </c>
      <c r="G206" s="188"/>
      <c r="H206" s="188">
        <v>148</v>
      </c>
      <c r="I206" s="190" t="s">
        <v>695</v>
      </c>
      <c r="J206" s="191" t="s">
        <v>675</v>
      </c>
      <c r="K206" s="192">
        <f>H206-F206</f>
        <v>20.5</v>
      </c>
      <c r="L206" s="193">
        <f>K206/F206</f>
        <v>0.16078431372549021</v>
      </c>
      <c r="M206" s="188" t="s">
        <v>586</v>
      </c>
      <c r="N206" s="194">
        <v>42564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57</v>
      </c>
      <c r="B207" s="186">
        <v>42493</v>
      </c>
      <c r="C207" s="186"/>
      <c r="D207" s="187" t="s">
        <v>696</v>
      </c>
      <c r="E207" s="188" t="s">
        <v>617</v>
      </c>
      <c r="F207" s="189">
        <v>675</v>
      </c>
      <c r="G207" s="188"/>
      <c r="H207" s="188">
        <v>815</v>
      </c>
      <c r="I207" s="190" t="s">
        <v>697</v>
      </c>
      <c r="J207" s="191" t="s">
        <v>675</v>
      </c>
      <c r="K207" s="192">
        <f>H207-F207</f>
        <v>140</v>
      </c>
      <c r="L207" s="193">
        <f>K207/F207</f>
        <v>0.2074074074074074</v>
      </c>
      <c r="M207" s="188" t="s">
        <v>586</v>
      </c>
      <c r="N207" s="194">
        <v>43154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5">
        <v>58</v>
      </c>
      <c r="B208" s="196">
        <v>42522</v>
      </c>
      <c r="C208" s="196"/>
      <c r="D208" s="197" t="s">
        <v>698</v>
      </c>
      <c r="E208" s="198" t="s">
        <v>617</v>
      </c>
      <c r="F208" s="199">
        <v>500</v>
      </c>
      <c r="G208" s="199"/>
      <c r="H208" s="200">
        <v>232.5</v>
      </c>
      <c r="I208" s="200" t="s">
        <v>699</v>
      </c>
      <c r="J208" s="201" t="s">
        <v>700</v>
      </c>
      <c r="K208" s="202">
        <f>H208-F208</f>
        <v>-267.5</v>
      </c>
      <c r="L208" s="203">
        <f>K208/F208</f>
        <v>-0.53500000000000003</v>
      </c>
      <c r="M208" s="199" t="s">
        <v>598</v>
      </c>
      <c r="N208" s="196">
        <v>43735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59</v>
      </c>
      <c r="B209" s="186">
        <v>42527</v>
      </c>
      <c r="C209" s="186"/>
      <c r="D209" s="187" t="s">
        <v>538</v>
      </c>
      <c r="E209" s="188" t="s">
        <v>617</v>
      </c>
      <c r="F209" s="189">
        <v>110</v>
      </c>
      <c r="G209" s="188"/>
      <c r="H209" s="188">
        <v>126.5</v>
      </c>
      <c r="I209" s="190">
        <v>125</v>
      </c>
      <c r="J209" s="191" t="s">
        <v>626</v>
      </c>
      <c r="K209" s="192">
        <f>H209-F209</f>
        <v>16.5</v>
      </c>
      <c r="L209" s="193">
        <f>K209/F209</f>
        <v>0.15</v>
      </c>
      <c r="M209" s="188" t="s">
        <v>586</v>
      </c>
      <c r="N209" s="194">
        <v>42552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60</v>
      </c>
      <c r="B210" s="186">
        <v>42538</v>
      </c>
      <c r="C210" s="186"/>
      <c r="D210" s="187" t="s">
        <v>701</v>
      </c>
      <c r="E210" s="188" t="s">
        <v>617</v>
      </c>
      <c r="F210" s="189">
        <v>44</v>
      </c>
      <c r="G210" s="188"/>
      <c r="H210" s="188">
        <v>69.5</v>
      </c>
      <c r="I210" s="190">
        <v>69.5</v>
      </c>
      <c r="J210" s="191" t="s">
        <v>702</v>
      </c>
      <c r="K210" s="192">
        <f>H210-F210</f>
        <v>25.5</v>
      </c>
      <c r="L210" s="193">
        <f>K210/F210</f>
        <v>0.57954545454545459</v>
      </c>
      <c r="M210" s="188" t="s">
        <v>586</v>
      </c>
      <c r="N210" s="194">
        <v>42977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85">
        <v>61</v>
      </c>
      <c r="B211" s="186">
        <v>42549</v>
      </c>
      <c r="C211" s="186"/>
      <c r="D211" s="187" t="s">
        <v>703</v>
      </c>
      <c r="E211" s="188" t="s">
        <v>617</v>
      </c>
      <c r="F211" s="189">
        <v>262.5</v>
      </c>
      <c r="G211" s="188"/>
      <c r="H211" s="188">
        <v>340</v>
      </c>
      <c r="I211" s="190">
        <v>333</v>
      </c>
      <c r="J211" s="191" t="s">
        <v>704</v>
      </c>
      <c r="K211" s="192">
        <v>77.5</v>
      </c>
      <c r="L211" s="193">
        <v>0.29523809523809502</v>
      </c>
      <c r="M211" s="188" t="s">
        <v>586</v>
      </c>
      <c r="N211" s="194">
        <v>43017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85">
        <v>62</v>
      </c>
      <c r="B212" s="186">
        <v>42549</v>
      </c>
      <c r="C212" s="186"/>
      <c r="D212" s="187" t="s">
        <v>705</v>
      </c>
      <c r="E212" s="188" t="s">
        <v>617</v>
      </c>
      <c r="F212" s="189">
        <v>840</v>
      </c>
      <c r="G212" s="188"/>
      <c r="H212" s="188">
        <v>1230</v>
      </c>
      <c r="I212" s="190">
        <v>1230</v>
      </c>
      <c r="J212" s="191" t="s">
        <v>675</v>
      </c>
      <c r="K212" s="192">
        <v>390</v>
      </c>
      <c r="L212" s="193">
        <v>0.46428571428571402</v>
      </c>
      <c r="M212" s="188" t="s">
        <v>586</v>
      </c>
      <c r="N212" s="194">
        <v>42649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08">
        <v>63</v>
      </c>
      <c r="B213" s="209">
        <v>42556</v>
      </c>
      <c r="C213" s="209"/>
      <c r="D213" s="210" t="s">
        <v>706</v>
      </c>
      <c r="E213" s="211" t="s">
        <v>617</v>
      </c>
      <c r="F213" s="211">
        <v>395</v>
      </c>
      <c r="G213" s="212"/>
      <c r="H213" s="212">
        <f>(468.5+342.5)/2</f>
        <v>405.5</v>
      </c>
      <c r="I213" s="212">
        <v>510</v>
      </c>
      <c r="J213" s="213" t="s">
        <v>707</v>
      </c>
      <c r="K213" s="214">
        <f t="shared" ref="K213:K219" si="134">H213-F213</f>
        <v>10.5</v>
      </c>
      <c r="L213" s="215">
        <f t="shared" ref="L213:L219" si="135">K213/F213</f>
        <v>2.6582278481012658E-2</v>
      </c>
      <c r="M213" s="211" t="s">
        <v>708</v>
      </c>
      <c r="N213" s="209">
        <v>43606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5">
        <v>64</v>
      </c>
      <c r="B214" s="196">
        <v>42584</v>
      </c>
      <c r="C214" s="196"/>
      <c r="D214" s="197" t="s">
        <v>709</v>
      </c>
      <c r="E214" s="198" t="s">
        <v>588</v>
      </c>
      <c r="F214" s="199">
        <f>169.5-12.8</f>
        <v>156.69999999999999</v>
      </c>
      <c r="G214" s="199"/>
      <c r="H214" s="200">
        <v>77</v>
      </c>
      <c r="I214" s="200" t="s">
        <v>710</v>
      </c>
      <c r="J214" s="201" t="s">
        <v>711</v>
      </c>
      <c r="K214" s="202">
        <f t="shared" si="134"/>
        <v>-79.699999999999989</v>
      </c>
      <c r="L214" s="203">
        <f t="shared" si="135"/>
        <v>-0.50861518825781749</v>
      </c>
      <c r="M214" s="199" t="s">
        <v>598</v>
      </c>
      <c r="N214" s="196">
        <v>43522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5">
        <v>65</v>
      </c>
      <c r="B215" s="196">
        <v>42586</v>
      </c>
      <c r="C215" s="196"/>
      <c r="D215" s="197" t="s">
        <v>712</v>
      </c>
      <c r="E215" s="198" t="s">
        <v>617</v>
      </c>
      <c r="F215" s="199">
        <v>400</v>
      </c>
      <c r="G215" s="199"/>
      <c r="H215" s="200">
        <v>305</v>
      </c>
      <c r="I215" s="200">
        <v>475</v>
      </c>
      <c r="J215" s="201" t="s">
        <v>713</v>
      </c>
      <c r="K215" s="202">
        <f t="shared" si="134"/>
        <v>-95</v>
      </c>
      <c r="L215" s="203">
        <f t="shared" si="135"/>
        <v>-0.23749999999999999</v>
      </c>
      <c r="M215" s="199" t="s">
        <v>598</v>
      </c>
      <c r="N215" s="196">
        <v>43606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66</v>
      </c>
      <c r="B216" s="186">
        <v>42593</v>
      </c>
      <c r="C216" s="186"/>
      <c r="D216" s="187" t="s">
        <v>714</v>
      </c>
      <c r="E216" s="188" t="s">
        <v>617</v>
      </c>
      <c r="F216" s="189">
        <v>86.5</v>
      </c>
      <c r="G216" s="188"/>
      <c r="H216" s="188">
        <v>130</v>
      </c>
      <c r="I216" s="190">
        <v>130</v>
      </c>
      <c r="J216" s="191" t="s">
        <v>715</v>
      </c>
      <c r="K216" s="192">
        <f t="shared" si="134"/>
        <v>43.5</v>
      </c>
      <c r="L216" s="193">
        <f t="shared" si="135"/>
        <v>0.50289017341040465</v>
      </c>
      <c r="M216" s="188" t="s">
        <v>586</v>
      </c>
      <c r="N216" s="194">
        <v>43091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5">
        <v>67</v>
      </c>
      <c r="B217" s="196">
        <v>42600</v>
      </c>
      <c r="C217" s="196"/>
      <c r="D217" s="197" t="s">
        <v>109</v>
      </c>
      <c r="E217" s="198" t="s">
        <v>617</v>
      </c>
      <c r="F217" s="199">
        <v>133.5</v>
      </c>
      <c r="G217" s="199"/>
      <c r="H217" s="200">
        <v>126.5</v>
      </c>
      <c r="I217" s="200">
        <v>178</v>
      </c>
      <c r="J217" s="201" t="s">
        <v>716</v>
      </c>
      <c r="K217" s="202">
        <f t="shared" si="134"/>
        <v>-7</v>
      </c>
      <c r="L217" s="203">
        <f t="shared" si="135"/>
        <v>-5.2434456928838954E-2</v>
      </c>
      <c r="M217" s="199" t="s">
        <v>598</v>
      </c>
      <c r="N217" s="196">
        <v>42615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85">
        <v>68</v>
      </c>
      <c r="B218" s="186">
        <v>42613</v>
      </c>
      <c r="C218" s="186"/>
      <c r="D218" s="187" t="s">
        <v>717</v>
      </c>
      <c r="E218" s="188" t="s">
        <v>617</v>
      </c>
      <c r="F218" s="189">
        <v>560</v>
      </c>
      <c r="G218" s="188"/>
      <c r="H218" s="188">
        <v>725</v>
      </c>
      <c r="I218" s="190">
        <v>725</v>
      </c>
      <c r="J218" s="191" t="s">
        <v>619</v>
      </c>
      <c r="K218" s="192">
        <f t="shared" si="134"/>
        <v>165</v>
      </c>
      <c r="L218" s="193">
        <f t="shared" si="135"/>
        <v>0.29464285714285715</v>
      </c>
      <c r="M218" s="188" t="s">
        <v>586</v>
      </c>
      <c r="N218" s="194">
        <v>42456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5">
        <v>69</v>
      </c>
      <c r="B219" s="186">
        <v>42614</v>
      </c>
      <c r="C219" s="186"/>
      <c r="D219" s="187" t="s">
        <v>718</v>
      </c>
      <c r="E219" s="188" t="s">
        <v>617</v>
      </c>
      <c r="F219" s="189">
        <v>160.5</v>
      </c>
      <c r="G219" s="188"/>
      <c r="H219" s="188">
        <v>210</v>
      </c>
      <c r="I219" s="190">
        <v>210</v>
      </c>
      <c r="J219" s="191" t="s">
        <v>619</v>
      </c>
      <c r="K219" s="192">
        <f t="shared" si="134"/>
        <v>49.5</v>
      </c>
      <c r="L219" s="193">
        <f t="shared" si="135"/>
        <v>0.30841121495327101</v>
      </c>
      <c r="M219" s="188" t="s">
        <v>586</v>
      </c>
      <c r="N219" s="194">
        <v>42871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85">
        <v>70</v>
      </c>
      <c r="B220" s="186">
        <v>42646</v>
      </c>
      <c r="C220" s="186"/>
      <c r="D220" s="187" t="s">
        <v>394</v>
      </c>
      <c r="E220" s="188" t="s">
        <v>617</v>
      </c>
      <c r="F220" s="189">
        <v>430</v>
      </c>
      <c r="G220" s="188"/>
      <c r="H220" s="188">
        <v>596</v>
      </c>
      <c r="I220" s="190">
        <v>575</v>
      </c>
      <c r="J220" s="191" t="s">
        <v>719</v>
      </c>
      <c r="K220" s="192">
        <v>166</v>
      </c>
      <c r="L220" s="193">
        <v>0.38604651162790699</v>
      </c>
      <c r="M220" s="188" t="s">
        <v>586</v>
      </c>
      <c r="N220" s="194">
        <v>42769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85">
        <v>71</v>
      </c>
      <c r="B221" s="186">
        <v>42657</v>
      </c>
      <c r="C221" s="186"/>
      <c r="D221" s="187" t="s">
        <v>720</v>
      </c>
      <c r="E221" s="188" t="s">
        <v>617</v>
      </c>
      <c r="F221" s="189">
        <v>280</v>
      </c>
      <c r="G221" s="188"/>
      <c r="H221" s="188">
        <v>345</v>
      </c>
      <c r="I221" s="190">
        <v>345</v>
      </c>
      <c r="J221" s="191" t="s">
        <v>619</v>
      </c>
      <c r="K221" s="192">
        <f t="shared" ref="K221:K226" si="136">H221-F221</f>
        <v>65</v>
      </c>
      <c r="L221" s="193">
        <f>K221/F221</f>
        <v>0.23214285714285715</v>
      </c>
      <c r="M221" s="188" t="s">
        <v>586</v>
      </c>
      <c r="N221" s="194">
        <v>42814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85">
        <v>72</v>
      </c>
      <c r="B222" s="186">
        <v>42657</v>
      </c>
      <c r="C222" s="186"/>
      <c r="D222" s="187" t="s">
        <v>721</v>
      </c>
      <c r="E222" s="188" t="s">
        <v>617</v>
      </c>
      <c r="F222" s="189">
        <v>245</v>
      </c>
      <c r="G222" s="188"/>
      <c r="H222" s="188">
        <v>325.5</v>
      </c>
      <c r="I222" s="190">
        <v>330</v>
      </c>
      <c r="J222" s="191" t="s">
        <v>722</v>
      </c>
      <c r="K222" s="192">
        <f t="shared" si="136"/>
        <v>80.5</v>
      </c>
      <c r="L222" s="193">
        <f>K222/F222</f>
        <v>0.32857142857142857</v>
      </c>
      <c r="M222" s="188" t="s">
        <v>586</v>
      </c>
      <c r="N222" s="194">
        <v>42769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5">
        <v>73</v>
      </c>
      <c r="B223" s="186">
        <v>42660</v>
      </c>
      <c r="C223" s="186"/>
      <c r="D223" s="187" t="s">
        <v>344</v>
      </c>
      <c r="E223" s="188" t="s">
        <v>617</v>
      </c>
      <c r="F223" s="189">
        <v>125</v>
      </c>
      <c r="G223" s="188"/>
      <c r="H223" s="188">
        <v>160</v>
      </c>
      <c r="I223" s="190">
        <v>160</v>
      </c>
      <c r="J223" s="191" t="s">
        <v>675</v>
      </c>
      <c r="K223" s="192">
        <f t="shared" si="136"/>
        <v>35</v>
      </c>
      <c r="L223" s="193">
        <v>0.28000000000000003</v>
      </c>
      <c r="M223" s="188" t="s">
        <v>586</v>
      </c>
      <c r="N223" s="194">
        <v>42803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5">
        <v>74</v>
      </c>
      <c r="B224" s="186">
        <v>42660</v>
      </c>
      <c r="C224" s="186"/>
      <c r="D224" s="187" t="s">
        <v>467</v>
      </c>
      <c r="E224" s="188" t="s">
        <v>617</v>
      </c>
      <c r="F224" s="189">
        <v>114</v>
      </c>
      <c r="G224" s="188"/>
      <c r="H224" s="188">
        <v>145</v>
      </c>
      <c r="I224" s="190">
        <v>145</v>
      </c>
      <c r="J224" s="191" t="s">
        <v>675</v>
      </c>
      <c r="K224" s="192">
        <f t="shared" si="136"/>
        <v>31</v>
      </c>
      <c r="L224" s="193">
        <f>K224/F224</f>
        <v>0.27192982456140352</v>
      </c>
      <c r="M224" s="188" t="s">
        <v>586</v>
      </c>
      <c r="N224" s="194">
        <v>42859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85">
        <v>75</v>
      </c>
      <c r="B225" s="186">
        <v>42660</v>
      </c>
      <c r="C225" s="186"/>
      <c r="D225" s="187" t="s">
        <v>723</v>
      </c>
      <c r="E225" s="188" t="s">
        <v>617</v>
      </c>
      <c r="F225" s="189">
        <v>212</v>
      </c>
      <c r="G225" s="188"/>
      <c r="H225" s="188">
        <v>280</v>
      </c>
      <c r="I225" s="190">
        <v>276</v>
      </c>
      <c r="J225" s="191" t="s">
        <v>724</v>
      </c>
      <c r="K225" s="192">
        <f t="shared" si="136"/>
        <v>68</v>
      </c>
      <c r="L225" s="193">
        <f>K225/F225</f>
        <v>0.32075471698113206</v>
      </c>
      <c r="M225" s="188" t="s">
        <v>586</v>
      </c>
      <c r="N225" s="194">
        <v>42858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76</v>
      </c>
      <c r="B226" s="186">
        <v>42678</v>
      </c>
      <c r="C226" s="186"/>
      <c r="D226" s="187" t="s">
        <v>455</v>
      </c>
      <c r="E226" s="188" t="s">
        <v>617</v>
      </c>
      <c r="F226" s="189">
        <v>155</v>
      </c>
      <c r="G226" s="188"/>
      <c r="H226" s="188">
        <v>210</v>
      </c>
      <c r="I226" s="190">
        <v>210</v>
      </c>
      <c r="J226" s="191" t="s">
        <v>725</v>
      </c>
      <c r="K226" s="192">
        <f t="shared" si="136"/>
        <v>55</v>
      </c>
      <c r="L226" s="193">
        <f>K226/F226</f>
        <v>0.35483870967741937</v>
      </c>
      <c r="M226" s="188" t="s">
        <v>586</v>
      </c>
      <c r="N226" s="194">
        <v>42944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5">
        <v>77</v>
      </c>
      <c r="B227" s="196">
        <v>42710</v>
      </c>
      <c r="C227" s="196"/>
      <c r="D227" s="197" t="s">
        <v>726</v>
      </c>
      <c r="E227" s="198" t="s">
        <v>617</v>
      </c>
      <c r="F227" s="199">
        <v>150.5</v>
      </c>
      <c r="G227" s="199"/>
      <c r="H227" s="200">
        <v>72.5</v>
      </c>
      <c r="I227" s="200">
        <v>174</v>
      </c>
      <c r="J227" s="201" t="s">
        <v>727</v>
      </c>
      <c r="K227" s="202">
        <v>-78</v>
      </c>
      <c r="L227" s="203">
        <v>-0.51827242524916906</v>
      </c>
      <c r="M227" s="199" t="s">
        <v>598</v>
      </c>
      <c r="N227" s="196">
        <v>43333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78</v>
      </c>
      <c r="B228" s="186">
        <v>42712</v>
      </c>
      <c r="C228" s="186"/>
      <c r="D228" s="187" t="s">
        <v>728</v>
      </c>
      <c r="E228" s="188" t="s">
        <v>617</v>
      </c>
      <c r="F228" s="189">
        <v>380</v>
      </c>
      <c r="G228" s="188"/>
      <c r="H228" s="188">
        <v>478</v>
      </c>
      <c r="I228" s="190">
        <v>468</v>
      </c>
      <c r="J228" s="191" t="s">
        <v>675</v>
      </c>
      <c r="K228" s="192">
        <f>H228-F228</f>
        <v>98</v>
      </c>
      <c r="L228" s="193">
        <f>K228/F228</f>
        <v>0.25789473684210529</v>
      </c>
      <c r="M228" s="188" t="s">
        <v>586</v>
      </c>
      <c r="N228" s="194">
        <v>43025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79</v>
      </c>
      <c r="B229" s="186">
        <v>42734</v>
      </c>
      <c r="C229" s="186"/>
      <c r="D229" s="187" t="s">
        <v>108</v>
      </c>
      <c r="E229" s="188" t="s">
        <v>617</v>
      </c>
      <c r="F229" s="189">
        <v>305</v>
      </c>
      <c r="G229" s="188"/>
      <c r="H229" s="188">
        <v>375</v>
      </c>
      <c r="I229" s="190">
        <v>375</v>
      </c>
      <c r="J229" s="191" t="s">
        <v>675</v>
      </c>
      <c r="K229" s="192">
        <f>H229-F229</f>
        <v>70</v>
      </c>
      <c r="L229" s="193">
        <f>K229/F229</f>
        <v>0.22950819672131148</v>
      </c>
      <c r="M229" s="188" t="s">
        <v>586</v>
      </c>
      <c r="N229" s="194">
        <v>42768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5">
        <v>80</v>
      </c>
      <c r="B230" s="186">
        <v>42739</v>
      </c>
      <c r="C230" s="186"/>
      <c r="D230" s="187" t="s">
        <v>94</v>
      </c>
      <c r="E230" s="188" t="s">
        <v>617</v>
      </c>
      <c r="F230" s="189">
        <v>99.5</v>
      </c>
      <c r="G230" s="188"/>
      <c r="H230" s="188">
        <v>158</v>
      </c>
      <c r="I230" s="190">
        <v>158</v>
      </c>
      <c r="J230" s="191" t="s">
        <v>675</v>
      </c>
      <c r="K230" s="192">
        <f>H230-F230</f>
        <v>58.5</v>
      </c>
      <c r="L230" s="193">
        <f>K230/F230</f>
        <v>0.5879396984924623</v>
      </c>
      <c r="M230" s="188" t="s">
        <v>586</v>
      </c>
      <c r="N230" s="194">
        <v>42898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85">
        <v>81</v>
      </c>
      <c r="B231" s="186">
        <v>42739</v>
      </c>
      <c r="C231" s="186"/>
      <c r="D231" s="187" t="s">
        <v>94</v>
      </c>
      <c r="E231" s="188" t="s">
        <v>617</v>
      </c>
      <c r="F231" s="189">
        <v>99.5</v>
      </c>
      <c r="G231" s="188"/>
      <c r="H231" s="188">
        <v>158</v>
      </c>
      <c r="I231" s="190">
        <v>158</v>
      </c>
      <c r="J231" s="191" t="s">
        <v>675</v>
      </c>
      <c r="K231" s="192">
        <v>58.5</v>
      </c>
      <c r="L231" s="193">
        <v>0.58793969849246197</v>
      </c>
      <c r="M231" s="188" t="s">
        <v>586</v>
      </c>
      <c r="N231" s="194">
        <v>42898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85">
        <v>82</v>
      </c>
      <c r="B232" s="186">
        <v>42786</v>
      </c>
      <c r="C232" s="186"/>
      <c r="D232" s="187" t="s">
        <v>184</v>
      </c>
      <c r="E232" s="188" t="s">
        <v>617</v>
      </c>
      <c r="F232" s="189">
        <v>140.5</v>
      </c>
      <c r="G232" s="188"/>
      <c r="H232" s="188">
        <v>220</v>
      </c>
      <c r="I232" s="190">
        <v>220</v>
      </c>
      <c r="J232" s="191" t="s">
        <v>675</v>
      </c>
      <c r="K232" s="192">
        <f>H232-F232</f>
        <v>79.5</v>
      </c>
      <c r="L232" s="193">
        <f>K232/F232</f>
        <v>0.5658362989323843</v>
      </c>
      <c r="M232" s="188" t="s">
        <v>586</v>
      </c>
      <c r="N232" s="194">
        <v>42864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5">
        <v>83</v>
      </c>
      <c r="B233" s="186">
        <v>42786</v>
      </c>
      <c r="C233" s="186"/>
      <c r="D233" s="187" t="s">
        <v>729</v>
      </c>
      <c r="E233" s="188" t="s">
        <v>617</v>
      </c>
      <c r="F233" s="189">
        <v>202.5</v>
      </c>
      <c r="G233" s="188"/>
      <c r="H233" s="188">
        <v>234</v>
      </c>
      <c r="I233" s="190">
        <v>234</v>
      </c>
      <c r="J233" s="191" t="s">
        <v>675</v>
      </c>
      <c r="K233" s="192">
        <v>31.5</v>
      </c>
      <c r="L233" s="193">
        <v>0.155555555555556</v>
      </c>
      <c r="M233" s="188" t="s">
        <v>586</v>
      </c>
      <c r="N233" s="194">
        <v>42836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85">
        <v>84</v>
      </c>
      <c r="B234" s="186">
        <v>42818</v>
      </c>
      <c r="C234" s="186"/>
      <c r="D234" s="187" t="s">
        <v>730</v>
      </c>
      <c r="E234" s="188" t="s">
        <v>617</v>
      </c>
      <c r="F234" s="189">
        <v>300.5</v>
      </c>
      <c r="G234" s="188"/>
      <c r="H234" s="188">
        <v>417.5</v>
      </c>
      <c r="I234" s="190">
        <v>420</v>
      </c>
      <c r="J234" s="191" t="s">
        <v>731</v>
      </c>
      <c r="K234" s="192">
        <f>H234-F234</f>
        <v>117</v>
      </c>
      <c r="L234" s="193">
        <f>K234/F234</f>
        <v>0.38935108153078202</v>
      </c>
      <c r="M234" s="188" t="s">
        <v>586</v>
      </c>
      <c r="N234" s="194">
        <v>43070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85">
        <v>85</v>
      </c>
      <c r="B235" s="186">
        <v>42818</v>
      </c>
      <c r="C235" s="186"/>
      <c r="D235" s="187" t="s">
        <v>705</v>
      </c>
      <c r="E235" s="188" t="s">
        <v>617</v>
      </c>
      <c r="F235" s="189">
        <v>850</v>
      </c>
      <c r="G235" s="188"/>
      <c r="H235" s="188">
        <v>1042.5</v>
      </c>
      <c r="I235" s="190">
        <v>1023</v>
      </c>
      <c r="J235" s="191" t="s">
        <v>732</v>
      </c>
      <c r="K235" s="192">
        <v>192.5</v>
      </c>
      <c r="L235" s="193">
        <v>0.22647058823529401</v>
      </c>
      <c r="M235" s="188" t="s">
        <v>586</v>
      </c>
      <c r="N235" s="194">
        <v>42830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86</v>
      </c>
      <c r="B236" s="186">
        <v>42830</v>
      </c>
      <c r="C236" s="186"/>
      <c r="D236" s="187" t="s">
        <v>486</v>
      </c>
      <c r="E236" s="188" t="s">
        <v>617</v>
      </c>
      <c r="F236" s="189">
        <v>785</v>
      </c>
      <c r="G236" s="188"/>
      <c r="H236" s="188">
        <v>930</v>
      </c>
      <c r="I236" s="190">
        <v>920</v>
      </c>
      <c r="J236" s="191" t="s">
        <v>733</v>
      </c>
      <c r="K236" s="192">
        <f>H236-F236</f>
        <v>145</v>
      </c>
      <c r="L236" s="193">
        <f>K236/F236</f>
        <v>0.18471337579617833</v>
      </c>
      <c r="M236" s="188" t="s">
        <v>586</v>
      </c>
      <c r="N236" s="194">
        <v>42976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5">
        <v>87</v>
      </c>
      <c r="B237" s="196">
        <v>42831</v>
      </c>
      <c r="C237" s="196"/>
      <c r="D237" s="197" t="s">
        <v>734</v>
      </c>
      <c r="E237" s="198" t="s">
        <v>617</v>
      </c>
      <c r="F237" s="199">
        <v>40</v>
      </c>
      <c r="G237" s="199"/>
      <c r="H237" s="200">
        <v>13.1</v>
      </c>
      <c r="I237" s="200">
        <v>60</v>
      </c>
      <c r="J237" s="201" t="s">
        <v>735</v>
      </c>
      <c r="K237" s="202">
        <v>-26.9</v>
      </c>
      <c r="L237" s="203">
        <v>-0.67249999999999999</v>
      </c>
      <c r="M237" s="199" t="s">
        <v>598</v>
      </c>
      <c r="N237" s="196">
        <v>43138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88</v>
      </c>
      <c r="B238" s="186">
        <v>42837</v>
      </c>
      <c r="C238" s="186"/>
      <c r="D238" s="187" t="s">
        <v>93</v>
      </c>
      <c r="E238" s="188" t="s">
        <v>617</v>
      </c>
      <c r="F238" s="189">
        <v>289.5</v>
      </c>
      <c r="G238" s="188"/>
      <c r="H238" s="188">
        <v>354</v>
      </c>
      <c r="I238" s="190">
        <v>360</v>
      </c>
      <c r="J238" s="191" t="s">
        <v>736</v>
      </c>
      <c r="K238" s="192">
        <f t="shared" ref="K238:K246" si="137">H238-F238</f>
        <v>64.5</v>
      </c>
      <c r="L238" s="193">
        <f t="shared" ref="L238:L246" si="138">K238/F238</f>
        <v>0.22279792746113988</v>
      </c>
      <c r="M238" s="188" t="s">
        <v>586</v>
      </c>
      <c r="N238" s="194">
        <v>43040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85">
        <v>89</v>
      </c>
      <c r="B239" s="186">
        <v>42845</v>
      </c>
      <c r="C239" s="186"/>
      <c r="D239" s="187" t="s">
        <v>425</v>
      </c>
      <c r="E239" s="188" t="s">
        <v>617</v>
      </c>
      <c r="F239" s="189">
        <v>700</v>
      </c>
      <c r="G239" s="188"/>
      <c r="H239" s="188">
        <v>840</v>
      </c>
      <c r="I239" s="190">
        <v>840</v>
      </c>
      <c r="J239" s="191" t="s">
        <v>737</v>
      </c>
      <c r="K239" s="192">
        <f t="shared" si="137"/>
        <v>140</v>
      </c>
      <c r="L239" s="193">
        <f t="shared" si="138"/>
        <v>0.2</v>
      </c>
      <c r="M239" s="188" t="s">
        <v>586</v>
      </c>
      <c r="N239" s="194">
        <v>42893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85">
        <v>90</v>
      </c>
      <c r="B240" s="186">
        <v>42887</v>
      </c>
      <c r="C240" s="186"/>
      <c r="D240" s="187" t="s">
        <v>738</v>
      </c>
      <c r="E240" s="188" t="s">
        <v>617</v>
      </c>
      <c r="F240" s="189">
        <v>130</v>
      </c>
      <c r="G240" s="188"/>
      <c r="H240" s="188">
        <v>144.25</v>
      </c>
      <c r="I240" s="190">
        <v>170</v>
      </c>
      <c r="J240" s="191" t="s">
        <v>739</v>
      </c>
      <c r="K240" s="192">
        <f t="shared" si="137"/>
        <v>14.25</v>
      </c>
      <c r="L240" s="193">
        <f t="shared" si="138"/>
        <v>0.10961538461538461</v>
      </c>
      <c r="M240" s="188" t="s">
        <v>586</v>
      </c>
      <c r="N240" s="194">
        <v>43675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85">
        <v>91</v>
      </c>
      <c r="B241" s="186">
        <v>42901</v>
      </c>
      <c r="C241" s="186"/>
      <c r="D241" s="187" t="s">
        <v>740</v>
      </c>
      <c r="E241" s="188" t="s">
        <v>617</v>
      </c>
      <c r="F241" s="189">
        <v>214.5</v>
      </c>
      <c r="G241" s="188"/>
      <c r="H241" s="188">
        <v>262</v>
      </c>
      <c r="I241" s="190">
        <v>262</v>
      </c>
      <c r="J241" s="191" t="s">
        <v>741</v>
      </c>
      <c r="K241" s="192">
        <f t="shared" si="137"/>
        <v>47.5</v>
      </c>
      <c r="L241" s="193">
        <f t="shared" si="138"/>
        <v>0.22144522144522144</v>
      </c>
      <c r="M241" s="188" t="s">
        <v>586</v>
      </c>
      <c r="N241" s="194">
        <v>42977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6">
        <v>92</v>
      </c>
      <c r="B242" s="217">
        <v>42933</v>
      </c>
      <c r="C242" s="217"/>
      <c r="D242" s="218" t="s">
        <v>742</v>
      </c>
      <c r="E242" s="219" t="s">
        <v>617</v>
      </c>
      <c r="F242" s="220">
        <v>370</v>
      </c>
      <c r="G242" s="219"/>
      <c r="H242" s="219">
        <v>447.5</v>
      </c>
      <c r="I242" s="221">
        <v>450</v>
      </c>
      <c r="J242" s="222" t="s">
        <v>675</v>
      </c>
      <c r="K242" s="192">
        <f t="shared" si="137"/>
        <v>77.5</v>
      </c>
      <c r="L242" s="223">
        <f t="shared" si="138"/>
        <v>0.20945945945945946</v>
      </c>
      <c r="M242" s="219" t="s">
        <v>586</v>
      </c>
      <c r="N242" s="224">
        <v>43035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93</v>
      </c>
      <c r="B243" s="217">
        <v>42943</v>
      </c>
      <c r="C243" s="217"/>
      <c r="D243" s="218" t="s">
        <v>182</v>
      </c>
      <c r="E243" s="219" t="s">
        <v>617</v>
      </c>
      <c r="F243" s="220">
        <v>657.5</v>
      </c>
      <c r="G243" s="219"/>
      <c r="H243" s="219">
        <v>825</v>
      </c>
      <c r="I243" s="221">
        <v>820</v>
      </c>
      <c r="J243" s="222" t="s">
        <v>675</v>
      </c>
      <c r="K243" s="192">
        <f t="shared" si="137"/>
        <v>167.5</v>
      </c>
      <c r="L243" s="223">
        <f t="shared" si="138"/>
        <v>0.25475285171102663</v>
      </c>
      <c r="M243" s="219" t="s">
        <v>586</v>
      </c>
      <c r="N243" s="224">
        <v>43090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85">
        <v>94</v>
      </c>
      <c r="B244" s="186">
        <v>42964</v>
      </c>
      <c r="C244" s="186"/>
      <c r="D244" s="187" t="s">
        <v>360</v>
      </c>
      <c r="E244" s="188" t="s">
        <v>617</v>
      </c>
      <c r="F244" s="189">
        <v>605</v>
      </c>
      <c r="G244" s="188"/>
      <c r="H244" s="188">
        <v>750</v>
      </c>
      <c r="I244" s="190">
        <v>750</v>
      </c>
      <c r="J244" s="191" t="s">
        <v>733</v>
      </c>
      <c r="K244" s="192">
        <f t="shared" si="137"/>
        <v>145</v>
      </c>
      <c r="L244" s="193">
        <f t="shared" si="138"/>
        <v>0.23966942148760331</v>
      </c>
      <c r="M244" s="188" t="s">
        <v>586</v>
      </c>
      <c r="N244" s="194">
        <v>43027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5">
        <v>95</v>
      </c>
      <c r="B245" s="196">
        <v>42979</v>
      </c>
      <c r="C245" s="196"/>
      <c r="D245" s="204" t="s">
        <v>743</v>
      </c>
      <c r="E245" s="199" t="s">
        <v>617</v>
      </c>
      <c r="F245" s="199">
        <v>255</v>
      </c>
      <c r="G245" s="200"/>
      <c r="H245" s="200">
        <v>217.25</v>
      </c>
      <c r="I245" s="200">
        <v>320</v>
      </c>
      <c r="J245" s="201" t="s">
        <v>744</v>
      </c>
      <c r="K245" s="202">
        <f t="shared" si="137"/>
        <v>-37.75</v>
      </c>
      <c r="L245" s="205">
        <f t="shared" si="138"/>
        <v>-0.14803921568627451</v>
      </c>
      <c r="M245" s="199" t="s">
        <v>598</v>
      </c>
      <c r="N245" s="196">
        <v>43661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85">
        <v>96</v>
      </c>
      <c r="B246" s="186">
        <v>42997</v>
      </c>
      <c r="C246" s="186"/>
      <c r="D246" s="187" t="s">
        <v>745</v>
      </c>
      <c r="E246" s="188" t="s">
        <v>617</v>
      </c>
      <c r="F246" s="189">
        <v>215</v>
      </c>
      <c r="G246" s="188"/>
      <c r="H246" s="188">
        <v>258</v>
      </c>
      <c r="I246" s="190">
        <v>258</v>
      </c>
      <c r="J246" s="191" t="s">
        <v>675</v>
      </c>
      <c r="K246" s="192">
        <f t="shared" si="137"/>
        <v>43</v>
      </c>
      <c r="L246" s="193">
        <f t="shared" si="138"/>
        <v>0.2</v>
      </c>
      <c r="M246" s="188" t="s">
        <v>586</v>
      </c>
      <c r="N246" s="194">
        <v>43040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85">
        <v>97</v>
      </c>
      <c r="B247" s="186">
        <v>42997</v>
      </c>
      <c r="C247" s="186"/>
      <c r="D247" s="187" t="s">
        <v>745</v>
      </c>
      <c r="E247" s="188" t="s">
        <v>617</v>
      </c>
      <c r="F247" s="189">
        <v>215</v>
      </c>
      <c r="G247" s="188"/>
      <c r="H247" s="188">
        <v>258</v>
      </c>
      <c r="I247" s="190">
        <v>258</v>
      </c>
      <c r="J247" s="222" t="s">
        <v>675</v>
      </c>
      <c r="K247" s="192">
        <v>43</v>
      </c>
      <c r="L247" s="193">
        <v>0.2</v>
      </c>
      <c r="M247" s="188" t="s">
        <v>586</v>
      </c>
      <c r="N247" s="194">
        <v>43040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98</v>
      </c>
      <c r="B248" s="217">
        <v>42998</v>
      </c>
      <c r="C248" s="217"/>
      <c r="D248" s="218" t="s">
        <v>746</v>
      </c>
      <c r="E248" s="219" t="s">
        <v>617</v>
      </c>
      <c r="F248" s="189">
        <v>75</v>
      </c>
      <c r="G248" s="219"/>
      <c r="H248" s="219">
        <v>90</v>
      </c>
      <c r="I248" s="221">
        <v>90</v>
      </c>
      <c r="J248" s="191" t="s">
        <v>747</v>
      </c>
      <c r="K248" s="192">
        <f t="shared" ref="K248:K253" si="139">H248-F248</f>
        <v>15</v>
      </c>
      <c r="L248" s="193">
        <f t="shared" ref="L248:L253" si="140">K248/F248</f>
        <v>0.2</v>
      </c>
      <c r="M248" s="188" t="s">
        <v>586</v>
      </c>
      <c r="N248" s="194">
        <v>43019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99</v>
      </c>
      <c r="B249" s="217">
        <v>43011</v>
      </c>
      <c r="C249" s="217"/>
      <c r="D249" s="218" t="s">
        <v>600</v>
      </c>
      <c r="E249" s="219" t="s">
        <v>617</v>
      </c>
      <c r="F249" s="220">
        <v>315</v>
      </c>
      <c r="G249" s="219"/>
      <c r="H249" s="219">
        <v>392</v>
      </c>
      <c r="I249" s="221">
        <v>384</v>
      </c>
      <c r="J249" s="222" t="s">
        <v>748</v>
      </c>
      <c r="K249" s="192">
        <f t="shared" si="139"/>
        <v>77</v>
      </c>
      <c r="L249" s="223">
        <f t="shared" si="140"/>
        <v>0.24444444444444444</v>
      </c>
      <c r="M249" s="219" t="s">
        <v>586</v>
      </c>
      <c r="N249" s="224">
        <v>43017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100</v>
      </c>
      <c r="B250" s="217">
        <v>43013</v>
      </c>
      <c r="C250" s="217"/>
      <c r="D250" s="218" t="s">
        <v>460</v>
      </c>
      <c r="E250" s="219" t="s">
        <v>617</v>
      </c>
      <c r="F250" s="220">
        <v>145</v>
      </c>
      <c r="G250" s="219"/>
      <c r="H250" s="219">
        <v>179</v>
      </c>
      <c r="I250" s="221">
        <v>180</v>
      </c>
      <c r="J250" s="222" t="s">
        <v>749</v>
      </c>
      <c r="K250" s="192">
        <f t="shared" si="139"/>
        <v>34</v>
      </c>
      <c r="L250" s="223">
        <f t="shared" si="140"/>
        <v>0.23448275862068965</v>
      </c>
      <c r="M250" s="219" t="s">
        <v>586</v>
      </c>
      <c r="N250" s="224">
        <v>43025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16">
        <v>101</v>
      </c>
      <c r="B251" s="217">
        <v>43014</v>
      </c>
      <c r="C251" s="217"/>
      <c r="D251" s="218" t="s">
        <v>334</v>
      </c>
      <c r="E251" s="219" t="s">
        <v>617</v>
      </c>
      <c r="F251" s="220">
        <v>256</v>
      </c>
      <c r="G251" s="219"/>
      <c r="H251" s="219">
        <v>323</v>
      </c>
      <c r="I251" s="221">
        <v>320</v>
      </c>
      <c r="J251" s="222" t="s">
        <v>675</v>
      </c>
      <c r="K251" s="192">
        <f t="shared" si="139"/>
        <v>67</v>
      </c>
      <c r="L251" s="223">
        <f t="shared" si="140"/>
        <v>0.26171875</v>
      </c>
      <c r="M251" s="219" t="s">
        <v>586</v>
      </c>
      <c r="N251" s="224">
        <v>43067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16">
        <v>102</v>
      </c>
      <c r="B252" s="217">
        <v>43017</v>
      </c>
      <c r="C252" s="217"/>
      <c r="D252" s="218" t="s">
        <v>350</v>
      </c>
      <c r="E252" s="219" t="s">
        <v>617</v>
      </c>
      <c r="F252" s="220">
        <v>137.5</v>
      </c>
      <c r="G252" s="219"/>
      <c r="H252" s="219">
        <v>184</v>
      </c>
      <c r="I252" s="221">
        <v>183</v>
      </c>
      <c r="J252" s="222" t="s">
        <v>750</v>
      </c>
      <c r="K252" s="192">
        <f t="shared" si="139"/>
        <v>46.5</v>
      </c>
      <c r="L252" s="223">
        <f t="shared" si="140"/>
        <v>0.33818181818181819</v>
      </c>
      <c r="M252" s="219" t="s">
        <v>586</v>
      </c>
      <c r="N252" s="224">
        <v>43108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103</v>
      </c>
      <c r="B253" s="217">
        <v>43018</v>
      </c>
      <c r="C253" s="217"/>
      <c r="D253" s="218" t="s">
        <v>751</v>
      </c>
      <c r="E253" s="219" t="s">
        <v>617</v>
      </c>
      <c r="F253" s="220">
        <v>125.5</v>
      </c>
      <c r="G253" s="219"/>
      <c r="H253" s="219">
        <v>158</v>
      </c>
      <c r="I253" s="221">
        <v>155</v>
      </c>
      <c r="J253" s="222" t="s">
        <v>752</v>
      </c>
      <c r="K253" s="192">
        <f t="shared" si="139"/>
        <v>32.5</v>
      </c>
      <c r="L253" s="223">
        <f t="shared" si="140"/>
        <v>0.25896414342629481</v>
      </c>
      <c r="M253" s="219" t="s">
        <v>586</v>
      </c>
      <c r="N253" s="224">
        <v>43067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6">
        <v>104</v>
      </c>
      <c r="B254" s="217">
        <v>43018</v>
      </c>
      <c r="C254" s="217"/>
      <c r="D254" s="218" t="s">
        <v>753</v>
      </c>
      <c r="E254" s="219" t="s">
        <v>617</v>
      </c>
      <c r="F254" s="220">
        <v>895</v>
      </c>
      <c r="G254" s="219"/>
      <c r="H254" s="219">
        <v>1122.5</v>
      </c>
      <c r="I254" s="221">
        <v>1078</v>
      </c>
      <c r="J254" s="222" t="s">
        <v>754</v>
      </c>
      <c r="K254" s="192">
        <v>227.5</v>
      </c>
      <c r="L254" s="223">
        <v>0.25418994413407803</v>
      </c>
      <c r="M254" s="219" t="s">
        <v>586</v>
      </c>
      <c r="N254" s="224">
        <v>43117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16">
        <v>105</v>
      </c>
      <c r="B255" s="217">
        <v>43020</v>
      </c>
      <c r="C255" s="217"/>
      <c r="D255" s="218" t="s">
        <v>343</v>
      </c>
      <c r="E255" s="219" t="s">
        <v>617</v>
      </c>
      <c r="F255" s="220">
        <v>525</v>
      </c>
      <c r="G255" s="219"/>
      <c r="H255" s="219">
        <v>629</v>
      </c>
      <c r="I255" s="221">
        <v>629</v>
      </c>
      <c r="J255" s="222" t="s">
        <v>675</v>
      </c>
      <c r="K255" s="192">
        <v>104</v>
      </c>
      <c r="L255" s="223">
        <v>0.19809523809523799</v>
      </c>
      <c r="M255" s="219" t="s">
        <v>586</v>
      </c>
      <c r="N255" s="224">
        <v>43119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106</v>
      </c>
      <c r="B256" s="217">
        <v>43046</v>
      </c>
      <c r="C256" s="217"/>
      <c r="D256" s="218" t="s">
        <v>385</v>
      </c>
      <c r="E256" s="219" t="s">
        <v>617</v>
      </c>
      <c r="F256" s="220">
        <v>740</v>
      </c>
      <c r="G256" s="219"/>
      <c r="H256" s="219">
        <v>892.5</v>
      </c>
      <c r="I256" s="221">
        <v>900</v>
      </c>
      <c r="J256" s="222" t="s">
        <v>755</v>
      </c>
      <c r="K256" s="192">
        <f>H256-F256</f>
        <v>152.5</v>
      </c>
      <c r="L256" s="223">
        <f>K256/F256</f>
        <v>0.20608108108108109</v>
      </c>
      <c r="M256" s="219" t="s">
        <v>586</v>
      </c>
      <c r="N256" s="224">
        <v>43052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85">
        <v>107</v>
      </c>
      <c r="B257" s="186">
        <v>43073</v>
      </c>
      <c r="C257" s="186"/>
      <c r="D257" s="187" t="s">
        <v>756</v>
      </c>
      <c r="E257" s="188" t="s">
        <v>617</v>
      </c>
      <c r="F257" s="189">
        <v>118.5</v>
      </c>
      <c r="G257" s="188"/>
      <c r="H257" s="188">
        <v>143.5</v>
      </c>
      <c r="I257" s="190">
        <v>145</v>
      </c>
      <c r="J257" s="191" t="s">
        <v>607</v>
      </c>
      <c r="K257" s="192">
        <f>H257-F257</f>
        <v>25</v>
      </c>
      <c r="L257" s="193">
        <f>K257/F257</f>
        <v>0.2109704641350211</v>
      </c>
      <c r="M257" s="188" t="s">
        <v>586</v>
      </c>
      <c r="N257" s="194">
        <v>43097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5">
        <v>108</v>
      </c>
      <c r="B258" s="196">
        <v>43090</v>
      </c>
      <c r="C258" s="196"/>
      <c r="D258" s="197" t="s">
        <v>431</v>
      </c>
      <c r="E258" s="198" t="s">
        <v>617</v>
      </c>
      <c r="F258" s="199">
        <v>715</v>
      </c>
      <c r="G258" s="199"/>
      <c r="H258" s="200">
        <v>500</v>
      </c>
      <c r="I258" s="200">
        <v>872</v>
      </c>
      <c r="J258" s="201" t="s">
        <v>757</v>
      </c>
      <c r="K258" s="202">
        <f>H258-F258</f>
        <v>-215</v>
      </c>
      <c r="L258" s="203">
        <f>K258/F258</f>
        <v>-0.30069930069930068</v>
      </c>
      <c r="M258" s="199" t="s">
        <v>598</v>
      </c>
      <c r="N258" s="196">
        <v>43670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185">
        <v>109</v>
      </c>
      <c r="B259" s="186">
        <v>43098</v>
      </c>
      <c r="C259" s="186"/>
      <c r="D259" s="187" t="s">
        <v>600</v>
      </c>
      <c r="E259" s="188" t="s">
        <v>617</v>
      </c>
      <c r="F259" s="189">
        <v>435</v>
      </c>
      <c r="G259" s="188"/>
      <c r="H259" s="188">
        <v>542.5</v>
      </c>
      <c r="I259" s="190">
        <v>539</v>
      </c>
      <c r="J259" s="191" t="s">
        <v>675</v>
      </c>
      <c r="K259" s="192">
        <v>107.5</v>
      </c>
      <c r="L259" s="193">
        <v>0.247126436781609</v>
      </c>
      <c r="M259" s="188" t="s">
        <v>586</v>
      </c>
      <c r="N259" s="194">
        <v>43206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185">
        <v>110</v>
      </c>
      <c r="B260" s="186">
        <v>43098</v>
      </c>
      <c r="C260" s="186"/>
      <c r="D260" s="187" t="s">
        <v>558</v>
      </c>
      <c r="E260" s="188" t="s">
        <v>617</v>
      </c>
      <c r="F260" s="189">
        <v>885</v>
      </c>
      <c r="G260" s="188"/>
      <c r="H260" s="188">
        <v>1090</v>
      </c>
      <c r="I260" s="190">
        <v>1084</v>
      </c>
      <c r="J260" s="191" t="s">
        <v>675</v>
      </c>
      <c r="K260" s="192">
        <v>205</v>
      </c>
      <c r="L260" s="193">
        <v>0.23163841807909599</v>
      </c>
      <c r="M260" s="188" t="s">
        <v>586</v>
      </c>
      <c r="N260" s="194">
        <v>43213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5">
        <v>111</v>
      </c>
      <c r="B261" s="226">
        <v>43192</v>
      </c>
      <c r="C261" s="226"/>
      <c r="D261" s="204" t="s">
        <v>758</v>
      </c>
      <c r="E261" s="199" t="s">
        <v>617</v>
      </c>
      <c r="F261" s="227">
        <v>478.5</v>
      </c>
      <c r="G261" s="199"/>
      <c r="H261" s="199">
        <v>442</v>
      </c>
      <c r="I261" s="200">
        <v>613</v>
      </c>
      <c r="J261" s="201" t="s">
        <v>759</v>
      </c>
      <c r="K261" s="202">
        <f>H261-F261</f>
        <v>-36.5</v>
      </c>
      <c r="L261" s="203">
        <f>K261/F261</f>
        <v>-7.6280041797283177E-2</v>
      </c>
      <c r="M261" s="199" t="s">
        <v>598</v>
      </c>
      <c r="N261" s="196">
        <v>43762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195">
        <v>112</v>
      </c>
      <c r="B262" s="196">
        <v>43194</v>
      </c>
      <c r="C262" s="196"/>
      <c r="D262" s="197" t="s">
        <v>760</v>
      </c>
      <c r="E262" s="198" t="s">
        <v>617</v>
      </c>
      <c r="F262" s="199">
        <f>141.5-7.3</f>
        <v>134.19999999999999</v>
      </c>
      <c r="G262" s="199"/>
      <c r="H262" s="200">
        <v>77</v>
      </c>
      <c r="I262" s="200">
        <v>180</v>
      </c>
      <c r="J262" s="201" t="s">
        <v>761</v>
      </c>
      <c r="K262" s="202">
        <f>H262-F262</f>
        <v>-57.199999999999989</v>
      </c>
      <c r="L262" s="203">
        <f>K262/F262</f>
        <v>-0.42622950819672129</v>
      </c>
      <c r="M262" s="199" t="s">
        <v>598</v>
      </c>
      <c r="N262" s="196">
        <v>43522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195">
        <v>113</v>
      </c>
      <c r="B263" s="196">
        <v>43209</v>
      </c>
      <c r="C263" s="196"/>
      <c r="D263" s="197" t="s">
        <v>762</v>
      </c>
      <c r="E263" s="198" t="s">
        <v>617</v>
      </c>
      <c r="F263" s="199">
        <v>430</v>
      </c>
      <c r="G263" s="199"/>
      <c r="H263" s="200">
        <v>220</v>
      </c>
      <c r="I263" s="200">
        <v>537</v>
      </c>
      <c r="J263" s="201" t="s">
        <v>763</v>
      </c>
      <c r="K263" s="202">
        <f>H263-F263</f>
        <v>-210</v>
      </c>
      <c r="L263" s="203">
        <f>K263/F263</f>
        <v>-0.48837209302325579</v>
      </c>
      <c r="M263" s="199" t="s">
        <v>598</v>
      </c>
      <c r="N263" s="196">
        <v>43252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6">
        <v>114</v>
      </c>
      <c r="B264" s="217">
        <v>43220</v>
      </c>
      <c r="C264" s="217"/>
      <c r="D264" s="218" t="s">
        <v>386</v>
      </c>
      <c r="E264" s="219" t="s">
        <v>617</v>
      </c>
      <c r="F264" s="219">
        <v>153.5</v>
      </c>
      <c r="G264" s="219"/>
      <c r="H264" s="219">
        <v>196</v>
      </c>
      <c r="I264" s="221">
        <v>196</v>
      </c>
      <c r="J264" s="191" t="s">
        <v>764</v>
      </c>
      <c r="K264" s="192">
        <f>H264-F264</f>
        <v>42.5</v>
      </c>
      <c r="L264" s="193">
        <f>K264/F264</f>
        <v>0.27687296416938112</v>
      </c>
      <c r="M264" s="188" t="s">
        <v>586</v>
      </c>
      <c r="N264" s="194">
        <v>43605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195">
        <v>115</v>
      </c>
      <c r="B265" s="196">
        <v>43306</v>
      </c>
      <c r="C265" s="196"/>
      <c r="D265" s="197" t="s">
        <v>734</v>
      </c>
      <c r="E265" s="198" t="s">
        <v>617</v>
      </c>
      <c r="F265" s="199">
        <v>27.5</v>
      </c>
      <c r="G265" s="199"/>
      <c r="H265" s="200">
        <v>13.1</v>
      </c>
      <c r="I265" s="200">
        <v>60</v>
      </c>
      <c r="J265" s="201" t="s">
        <v>765</v>
      </c>
      <c r="K265" s="202">
        <v>-14.4</v>
      </c>
      <c r="L265" s="203">
        <v>-0.52363636363636401</v>
      </c>
      <c r="M265" s="199" t="s">
        <v>598</v>
      </c>
      <c r="N265" s="196">
        <v>43138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5">
        <v>116</v>
      </c>
      <c r="B266" s="226">
        <v>43318</v>
      </c>
      <c r="C266" s="226"/>
      <c r="D266" s="204" t="s">
        <v>766</v>
      </c>
      <c r="E266" s="199" t="s">
        <v>617</v>
      </c>
      <c r="F266" s="199">
        <v>148.5</v>
      </c>
      <c r="G266" s="199"/>
      <c r="H266" s="199">
        <v>102</v>
      </c>
      <c r="I266" s="200">
        <v>182</v>
      </c>
      <c r="J266" s="201" t="s">
        <v>767</v>
      </c>
      <c r="K266" s="202">
        <f>H266-F266</f>
        <v>-46.5</v>
      </c>
      <c r="L266" s="203">
        <f>K266/F266</f>
        <v>-0.31313131313131315</v>
      </c>
      <c r="M266" s="199" t="s">
        <v>598</v>
      </c>
      <c r="N266" s="196">
        <v>43661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85">
        <v>117</v>
      </c>
      <c r="B267" s="186">
        <v>43335</v>
      </c>
      <c r="C267" s="186"/>
      <c r="D267" s="187" t="s">
        <v>768</v>
      </c>
      <c r="E267" s="188" t="s">
        <v>617</v>
      </c>
      <c r="F267" s="219">
        <v>285</v>
      </c>
      <c r="G267" s="188"/>
      <c r="H267" s="188">
        <v>355</v>
      </c>
      <c r="I267" s="190">
        <v>364</v>
      </c>
      <c r="J267" s="191" t="s">
        <v>769</v>
      </c>
      <c r="K267" s="192">
        <v>70</v>
      </c>
      <c r="L267" s="193">
        <v>0.24561403508771901</v>
      </c>
      <c r="M267" s="188" t="s">
        <v>586</v>
      </c>
      <c r="N267" s="194">
        <v>43455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85">
        <v>118</v>
      </c>
      <c r="B268" s="186">
        <v>43341</v>
      </c>
      <c r="C268" s="186"/>
      <c r="D268" s="187" t="s">
        <v>374</v>
      </c>
      <c r="E268" s="188" t="s">
        <v>617</v>
      </c>
      <c r="F268" s="219">
        <v>525</v>
      </c>
      <c r="G268" s="188"/>
      <c r="H268" s="188">
        <v>585</v>
      </c>
      <c r="I268" s="190">
        <v>635</v>
      </c>
      <c r="J268" s="191" t="s">
        <v>770</v>
      </c>
      <c r="K268" s="192">
        <f t="shared" ref="K268:K285" si="141">H268-F268</f>
        <v>60</v>
      </c>
      <c r="L268" s="193">
        <f t="shared" ref="L268:L285" si="142">K268/F268</f>
        <v>0.11428571428571428</v>
      </c>
      <c r="M268" s="188" t="s">
        <v>586</v>
      </c>
      <c r="N268" s="194">
        <v>43662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85">
        <v>119</v>
      </c>
      <c r="B269" s="186">
        <v>43395</v>
      </c>
      <c r="C269" s="186"/>
      <c r="D269" s="187" t="s">
        <v>360</v>
      </c>
      <c r="E269" s="188" t="s">
        <v>617</v>
      </c>
      <c r="F269" s="219">
        <v>475</v>
      </c>
      <c r="G269" s="188"/>
      <c r="H269" s="188">
        <v>574</v>
      </c>
      <c r="I269" s="190">
        <v>570</v>
      </c>
      <c r="J269" s="191" t="s">
        <v>675</v>
      </c>
      <c r="K269" s="192">
        <f t="shared" si="141"/>
        <v>99</v>
      </c>
      <c r="L269" s="193">
        <f t="shared" si="142"/>
        <v>0.20842105263157895</v>
      </c>
      <c r="M269" s="188" t="s">
        <v>586</v>
      </c>
      <c r="N269" s="194">
        <v>43403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120</v>
      </c>
      <c r="B270" s="217">
        <v>43397</v>
      </c>
      <c r="C270" s="217"/>
      <c r="D270" s="218" t="s">
        <v>381</v>
      </c>
      <c r="E270" s="219" t="s">
        <v>617</v>
      </c>
      <c r="F270" s="219">
        <v>707.5</v>
      </c>
      <c r="G270" s="219"/>
      <c r="H270" s="219">
        <v>872</v>
      </c>
      <c r="I270" s="221">
        <v>872</v>
      </c>
      <c r="J270" s="222" t="s">
        <v>675</v>
      </c>
      <c r="K270" s="192">
        <f t="shared" si="141"/>
        <v>164.5</v>
      </c>
      <c r="L270" s="223">
        <f t="shared" si="142"/>
        <v>0.23250883392226149</v>
      </c>
      <c r="M270" s="219" t="s">
        <v>586</v>
      </c>
      <c r="N270" s="224">
        <v>43482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121</v>
      </c>
      <c r="B271" s="217">
        <v>43398</v>
      </c>
      <c r="C271" s="217"/>
      <c r="D271" s="218" t="s">
        <v>771</v>
      </c>
      <c r="E271" s="219" t="s">
        <v>617</v>
      </c>
      <c r="F271" s="219">
        <v>162</v>
      </c>
      <c r="G271" s="219"/>
      <c r="H271" s="219">
        <v>204</v>
      </c>
      <c r="I271" s="221">
        <v>209</v>
      </c>
      <c r="J271" s="222" t="s">
        <v>772</v>
      </c>
      <c r="K271" s="192">
        <f t="shared" si="141"/>
        <v>42</v>
      </c>
      <c r="L271" s="223">
        <f t="shared" si="142"/>
        <v>0.25925925925925924</v>
      </c>
      <c r="M271" s="219" t="s">
        <v>586</v>
      </c>
      <c r="N271" s="224">
        <v>43539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122</v>
      </c>
      <c r="B272" s="217">
        <v>43399</v>
      </c>
      <c r="C272" s="217"/>
      <c r="D272" s="218" t="s">
        <v>479</v>
      </c>
      <c r="E272" s="219" t="s">
        <v>617</v>
      </c>
      <c r="F272" s="219">
        <v>240</v>
      </c>
      <c r="G272" s="219"/>
      <c r="H272" s="219">
        <v>297</v>
      </c>
      <c r="I272" s="221">
        <v>297</v>
      </c>
      <c r="J272" s="222" t="s">
        <v>675</v>
      </c>
      <c r="K272" s="228">
        <f t="shared" si="141"/>
        <v>57</v>
      </c>
      <c r="L272" s="223">
        <f t="shared" si="142"/>
        <v>0.23749999999999999</v>
      </c>
      <c r="M272" s="219" t="s">
        <v>586</v>
      </c>
      <c r="N272" s="224">
        <v>43417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185">
        <v>123</v>
      </c>
      <c r="B273" s="186">
        <v>43439</v>
      </c>
      <c r="C273" s="186"/>
      <c r="D273" s="187" t="s">
        <v>773</v>
      </c>
      <c r="E273" s="188" t="s">
        <v>617</v>
      </c>
      <c r="F273" s="188">
        <v>202.5</v>
      </c>
      <c r="G273" s="188"/>
      <c r="H273" s="188">
        <v>255</v>
      </c>
      <c r="I273" s="190">
        <v>252</v>
      </c>
      <c r="J273" s="191" t="s">
        <v>675</v>
      </c>
      <c r="K273" s="192">
        <f t="shared" si="141"/>
        <v>52.5</v>
      </c>
      <c r="L273" s="193">
        <f t="shared" si="142"/>
        <v>0.25925925925925924</v>
      </c>
      <c r="M273" s="188" t="s">
        <v>586</v>
      </c>
      <c r="N273" s="194">
        <v>43542</v>
      </c>
      <c r="O273" s="1"/>
      <c r="P273" s="1"/>
      <c r="Q273" s="1"/>
      <c r="R273" s="6" t="s">
        <v>774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124</v>
      </c>
      <c r="B274" s="217">
        <v>43465</v>
      </c>
      <c r="C274" s="186"/>
      <c r="D274" s="218" t="s">
        <v>413</v>
      </c>
      <c r="E274" s="219" t="s">
        <v>617</v>
      </c>
      <c r="F274" s="219">
        <v>710</v>
      </c>
      <c r="G274" s="219"/>
      <c r="H274" s="219">
        <v>866</v>
      </c>
      <c r="I274" s="221">
        <v>866</v>
      </c>
      <c r="J274" s="222" t="s">
        <v>675</v>
      </c>
      <c r="K274" s="192">
        <f t="shared" si="141"/>
        <v>156</v>
      </c>
      <c r="L274" s="193">
        <f t="shared" si="142"/>
        <v>0.21971830985915494</v>
      </c>
      <c r="M274" s="188" t="s">
        <v>586</v>
      </c>
      <c r="N274" s="194">
        <v>43553</v>
      </c>
      <c r="O274" s="1"/>
      <c r="P274" s="1"/>
      <c r="Q274" s="1"/>
      <c r="R274" s="6" t="s">
        <v>774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125</v>
      </c>
      <c r="B275" s="217">
        <v>43522</v>
      </c>
      <c r="C275" s="217"/>
      <c r="D275" s="218" t="s">
        <v>152</v>
      </c>
      <c r="E275" s="219" t="s">
        <v>617</v>
      </c>
      <c r="F275" s="219">
        <v>337.25</v>
      </c>
      <c r="G275" s="219"/>
      <c r="H275" s="219">
        <v>398.5</v>
      </c>
      <c r="I275" s="221">
        <v>411</v>
      </c>
      <c r="J275" s="191" t="s">
        <v>775</v>
      </c>
      <c r="K275" s="192">
        <f t="shared" si="141"/>
        <v>61.25</v>
      </c>
      <c r="L275" s="193">
        <f t="shared" si="142"/>
        <v>0.1816160118606375</v>
      </c>
      <c r="M275" s="188" t="s">
        <v>586</v>
      </c>
      <c r="N275" s="194">
        <v>43760</v>
      </c>
      <c r="O275" s="1"/>
      <c r="P275" s="1"/>
      <c r="Q275" s="1"/>
      <c r="R275" s="6" t="s">
        <v>774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29">
        <v>126</v>
      </c>
      <c r="B276" s="230">
        <v>43559</v>
      </c>
      <c r="C276" s="230"/>
      <c r="D276" s="231" t="s">
        <v>776</v>
      </c>
      <c r="E276" s="232" t="s">
        <v>617</v>
      </c>
      <c r="F276" s="232">
        <v>130</v>
      </c>
      <c r="G276" s="232"/>
      <c r="H276" s="232">
        <v>65</v>
      </c>
      <c r="I276" s="233">
        <v>158</v>
      </c>
      <c r="J276" s="201" t="s">
        <v>777</v>
      </c>
      <c r="K276" s="202">
        <f t="shared" si="141"/>
        <v>-65</v>
      </c>
      <c r="L276" s="203">
        <f t="shared" si="142"/>
        <v>-0.5</v>
      </c>
      <c r="M276" s="199" t="s">
        <v>598</v>
      </c>
      <c r="N276" s="196">
        <v>43726</v>
      </c>
      <c r="O276" s="1"/>
      <c r="P276" s="1"/>
      <c r="Q276" s="1"/>
      <c r="R276" s="6" t="s">
        <v>778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127</v>
      </c>
      <c r="B277" s="217">
        <v>43017</v>
      </c>
      <c r="C277" s="217"/>
      <c r="D277" s="218" t="s">
        <v>184</v>
      </c>
      <c r="E277" s="219" t="s">
        <v>617</v>
      </c>
      <c r="F277" s="219">
        <v>141.5</v>
      </c>
      <c r="G277" s="219"/>
      <c r="H277" s="219">
        <v>183.5</v>
      </c>
      <c r="I277" s="221">
        <v>210</v>
      </c>
      <c r="J277" s="191" t="s">
        <v>772</v>
      </c>
      <c r="K277" s="192">
        <f t="shared" si="141"/>
        <v>42</v>
      </c>
      <c r="L277" s="193">
        <f t="shared" si="142"/>
        <v>0.29681978798586572</v>
      </c>
      <c r="M277" s="188" t="s">
        <v>586</v>
      </c>
      <c r="N277" s="194">
        <v>43042</v>
      </c>
      <c r="O277" s="1"/>
      <c r="P277" s="1"/>
      <c r="Q277" s="1"/>
      <c r="R277" s="6" t="s">
        <v>778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29">
        <v>128</v>
      </c>
      <c r="B278" s="230">
        <v>43074</v>
      </c>
      <c r="C278" s="230"/>
      <c r="D278" s="231" t="s">
        <v>779</v>
      </c>
      <c r="E278" s="232" t="s">
        <v>617</v>
      </c>
      <c r="F278" s="227">
        <v>172</v>
      </c>
      <c r="G278" s="232"/>
      <c r="H278" s="232">
        <v>155.25</v>
      </c>
      <c r="I278" s="233">
        <v>230</v>
      </c>
      <c r="J278" s="201" t="s">
        <v>780</v>
      </c>
      <c r="K278" s="202">
        <f t="shared" si="141"/>
        <v>-16.75</v>
      </c>
      <c r="L278" s="203">
        <f t="shared" si="142"/>
        <v>-9.7383720930232565E-2</v>
      </c>
      <c r="M278" s="199" t="s">
        <v>598</v>
      </c>
      <c r="N278" s="196">
        <v>43787</v>
      </c>
      <c r="O278" s="1"/>
      <c r="P278" s="1"/>
      <c r="Q278" s="1"/>
      <c r="R278" s="6" t="s">
        <v>778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129</v>
      </c>
      <c r="B279" s="217">
        <v>43398</v>
      </c>
      <c r="C279" s="217"/>
      <c r="D279" s="218" t="s">
        <v>107</v>
      </c>
      <c r="E279" s="219" t="s">
        <v>617</v>
      </c>
      <c r="F279" s="219">
        <v>698.5</v>
      </c>
      <c r="G279" s="219"/>
      <c r="H279" s="219">
        <v>890</v>
      </c>
      <c r="I279" s="221">
        <v>890</v>
      </c>
      <c r="J279" s="191" t="s">
        <v>848</v>
      </c>
      <c r="K279" s="192">
        <f t="shared" si="141"/>
        <v>191.5</v>
      </c>
      <c r="L279" s="193">
        <f t="shared" si="142"/>
        <v>0.27415891195418757</v>
      </c>
      <c r="M279" s="188" t="s">
        <v>586</v>
      </c>
      <c r="N279" s="194">
        <v>44328</v>
      </c>
      <c r="O279" s="1"/>
      <c r="P279" s="1"/>
      <c r="Q279" s="1"/>
      <c r="R279" s="6" t="s">
        <v>774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16">
        <v>130</v>
      </c>
      <c r="B280" s="217">
        <v>42877</v>
      </c>
      <c r="C280" s="217"/>
      <c r="D280" s="218" t="s">
        <v>373</v>
      </c>
      <c r="E280" s="219" t="s">
        <v>617</v>
      </c>
      <c r="F280" s="219">
        <v>127.6</v>
      </c>
      <c r="G280" s="219"/>
      <c r="H280" s="219">
        <v>138</v>
      </c>
      <c r="I280" s="221">
        <v>190</v>
      </c>
      <c r="J280" s="191" t="s">
        <v>781</v>
      </c>
      <c r="K280" s="192">
        <f t="shared" si="141"/>
        <v>10.400000000000006</v>
      </c>
      <c r="L280" s="193">
        <f t="shared" si="142"/>
        <v>8.1504702194357417E-2</v>
      </c>
      <c r="M280" s="188" t="s">
        <v>586</v>
      </c>
      <c r="N280" s="194">
        <v>43774</v>
      </c>
      <c r="O280" s="1"/>
      <c r="P280" s="1"/>
      <c r="Q280" s="1"/>
      <c r="R280" s="6" t="s">
        <v>778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131</v>
      </c>
      <c r="B281" s="217">
        <v>43158</v>
      </c>
      <c r="C281" s="217"/>
      <c r="D281" s="218" t="s">
        <v>782</v>
      </c>
      <c r="E281" s="219" t="s">
        <v>617</v>
      </c>
      <c r="F281" s="219">
        <v>317</v>
      </c>
      <c r="G281" s="219"/>
      <c r="H281" s="219">
        <v>382.5</v>
      </c>
      <c r="I281" s="221">
        <v>398</v>
      </c>
      <c r="J281" s="191" t="s">
        <v>783</v>
      </c>
      <c r="K281" s="192">
        <f t="shared" si="141"/>
        <v>65.5</v>
      </c>
      <c r="L281" s="193">
        <f t="shared" si="142"/>
        <v>0.20662460567823343</v>
      </c>
      <c r="M281" s="188" t="s">
        <v>586</v>
      </c>
      <c r="N281" s="194">
        <v>44238</v>
      </c>
      <c r="O281" s="1"/>
      <c r="P281" s="1"/>
      <c r="Q281" s="1"/>
      <c r="R281" s="6" t="s">
        <v>778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9">
        <v>132</v>
      </c>
      <c r="B282" s="230">
        <v>43164</v>
      </c>
      <c r="C282" s="230"/>
      <c r="D282" s="231" t="s">
        <v>144</v>
      </c>
      <c r="E282" s="232" t="s">
        <v>617</v>
      </c>
      <c r="F282" s="227">
        <f>510-14.4</f>
        <v>495.6</v>
      </c>
      <c r="G282" s="232"/>
      <c r="H282" s="232">
        <v>350</v>
      </c>
      <c r="I282" s="233">
        <v>672</v>
      </c>
      <c r="J282" s="201" t="s">
        <v>784</v>
      </c>
      <c r="K282" s="202">
        <f t="shared" si="141"/>
        <v>-145.60000000000002</v>
      </c>
      <c r="L282" s="203">
        <f t="shared" si="142"/>
        <v>-0.29378531073446329</v>
      </c>
      <c r="M282" s="199" t="s">
        <v>598</v>
      </c>
      <c r="N282" s="196">
        <v>43887</v>
      </c>
      <c r="O282" s="1"/>
      <c r="P282" s="1"/>
      <c r="Q282" s="1"/>
      <c r="R282" s="6" t="s">
        <v>774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9">
        <v>133</v>
      </c>
      <c r="B283" s="230">
        <v>43237</v>
      </c>
      <c r="C283" s="230"/>
      <c r="D283" s="231" t="s">
        <v>471</v>
      </c>
      <c r="E283" s="232" t="s">
        <v>617</v>
      </c>
      <c r="F283" s="227">
        <v>230.3</v>
      </c>
      <c r="G283" s="232"/>
      <c r="H283" s="232">
        <v>102.5</v>
      </c>
      <c r="I283" s="233">
        <v>348</v>
      </c>
      <c r="J283" s="201" t="s">
        <v>785</v>
      </c>
      <c r="K283" s="202">
        <f t="shared" si="141"/>
        <v>-127.80000000000001</v>
      </c>
      <c r="L283" s="203">
        <f t="shared" si="142"/>
        <v>-0.55492835432045162</v>
      </c>
      <c r="M283" s="199" t="s">
        <v>598</v>
      </c>
      <c r="N283" s="196">
        <v>43896</v>
      </c>
      <c r="O283" s="1"/>
      <c r="P283" s="1"/>
      <c r="Q283" s="1"/>
      <c r="R283" s="6" t="s">
        <v>774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134</v>
      </c>
      <c r="B284" s="217">
        <v>43258</v>
      </c>
      <c r="C284" s="217"/>
      <c r="D284" s="218" t="s">
        <v>436</v>
      </c>
      <c r="E284" s="219" t="s">
        <v>617</v>
      </c>
      <c r="F284" s="219">
        <f>342.5-5.1</f>
        <v>337.4</v>
      </c>
      <c r="G284" s="219"/>
      <c r="H284" s="219">
        <v>412.5</v>
      </c>
      <c r="I284" s="221">
        <v>439</v>
      </c>
      <c r="J284" s="191" t="s">
        <v>786</v>
      </c>
      <c r="K284" s="192">
        <f t="shared" si="141"/>
        <v>75.100000000000023</v>
      </c>
      <c r="L284" s="193">
        <f t="shared" si="142"/>
        <v>0.22258446947243635</v>
      </c>
      <c r="M284" s="188" t="s">
        <v>586</v>
      </c>
      <c r="N284" s="194">
        <v>44230</v>
      </c>
      <c r="O284" s="1"/>
      <c r="P284" s="1"/>
      <c r="Q284" s="1"/>
      <c r="R284" s="6" t="s">
        <v>778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10">
        <v>135</v>
      </c>
      <c r="B285" s="209">
        <v>43285</v>
      </c>
      <c r="C285" s="209"/>
      <c r="D285" s="210" t="s">
        <v>55</v>
      </c>
      <c r="E285" s="211" t="s">
        <v>617</v>
      </c>
      <c r="F285" s="211">
        <f>127.5-5.53</f>
        <v>121.97</v>
      </c>
      <c r="G285" s="212"/>
      <c r="H285" s="212">
        <v>122.5</v>
      </c>
      <c r="I285" s="212">
        <v>170</v>
      </c>
      <c r="J285" s="213" t="s">
        <v>815</v>
      </c>
      <c r="K285" s="214">
        <f t="shared" si="141"/>
        <v>0.53000000000000114</v>
      </c>
      <c r="L285" s="215">
        <f t="shared" si="142"/>
        <v>4.3453308190538747E-3</v>
      </c>
      <c r="M285" s="211" t="s">
        <v>708</v>
      </c>
      <c r="N285" s="209">
        <v>44431</v>
      </c>
      <c r="O285" s="1"/>
      <c r="P285" s="1"/>
      <c r="Q285" s="1"/>
      <c r="R285" s="6" t="s">
        <v>774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9">
        <v>136</v>
      </c>
      <c r="B286" s="230">
        <v>43294</v>
      </c>
      <c r="C286" s="230"/>
      <c r="D286" s="231" t="s">
        <v>362</v>
      </c>
      <c r="E286" s="232" t="s">
        <v>617</v>
      </c>
      <c r="F286" s="227">
        <v>46.5</v>
      </c>
      <c r="G286" s="232"/>
      <c r="H286" s="232">
        <v>17</v>
      </c>
      <c r="I286" s="233">
        <v>59</v>
      </c>
      <c r="J286" s="201" t="s">
        <v>787</v>
      </c>
      <c r="K286" s="202">
        <f t="shared" ref="K286:K294" si="143">H286-F286</f>
        <v>-29.5</v>
      </c>
      <c r="L286" s="203">
        <f t="shared" ref="L286:L294" si="144">K286/F286</f>
        <v>-0.63440860215053763</v>
      </c>
      <c r="M286" s="199" t="s">
        <v>598</v>
      </c>
      <c r="N286" s="196">
        <v>43887</v>
      </c>
      <c r="O286" s="1"/>
      <c r="P286" s="1"/>
      <c r="Q286" s="1"/>
      <c r="R286" s="6" t="s">
        <v>774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16">
        <v>137</v>
      </c>
      <c r="B287" s="217">
        <v>43396</v>
      </c>
      <c r="C287" s="217"/>
      <c r="D287" s="218" t="s">
        <v>415</v>
      </c>
      <c r="E287" s="219" t="s">
        <v>617</v>
      </c>
      <c r="F287" s="219">
        <v>156.5</v>
      </c>
      <c r="G287" s="219"/>
      <c r="H287" s="219">
        <v>207.5</v>
      </c>
      <c r="I287" s="221">
        <v>191</v>
      </c>
      <c r="J287" s="191" t="s">
        <v>675</v>
      </c>
      <c r="K287" s="192">
        <f t="shared" si="143"/>
        <v>51</v>
      </c>
      <c r="L287" s="193">
        <f t="shared" si="144"/>
        <v>0.32587859424920129</v>
      </c>
      <c r="M287" s="188" t="s">
        <v>586</v>
      </c>
      <c r="N287" s="194">
        <v>44369</v>
      </c>
      <c r="O287" s="1"/>
      <c r="P287" s="1"/>
      <c r="Q287" s="1"/>
      <c r="R287" s="6" t="s">
        <v>774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16">
        <v>138</v>
      </c>
      <c r="B288" s="217">
        <v>43439</v>
      </c>
      <c r="C288" s="217"/>
      <c r="D288" s="218" t="s">
        <v>324</v>
      </c>
      <c r="E288" s="219" t="s">
        <v>617</v>
      </c>
      <c r="F288" s="219">
        <v>259.5</v>
      </c>
      <c r="G288" s="219"/>
      <c r="H288" s="219">
        <v>320</v>
      </c>
      <c r="I288" s="221">
        <v>320</v>
      </c>
      <c r="J288" s="191" t="s">
        <v>675</v>
      </c>
      <c r="K288" s="192">
        <f t="shared" si="143"/>
        <v>60.5</v>
      </c>
      <c r="L288" s="193">
        <f t="shared" si="144"/>
        <v>0.23314065510597304</v>
      </c>
      <c r="M288" s="188" t="s">
        <v>586</v>
      </c>
      <c r="N288" s="194">
        <v>44323</v>
      </c>
      <c r="O288" s="1"/>
      <c r="P288" s="1"/>
      <c r="Q288" s="1"/>
      <c r="R288" s="6" t="s">
        <v>774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9">
        <v>139</v>
      </c>
      <c r="B289" s="230">
        <v>43439</v>
      </c>
      <c r="C289" s="230"/>
      <c r="D289" s="231" t="s">
        <v>788</v>
      </c>
      <c r="E289" s="232" t="s">
        <v>617</v>
      </c>
      <c r="F289" s="232">
        <v>715</v>
      </c>
      <c r="G289" s="232"/>
      <c r="H289" s="232">
        <v>445</v>
      </c>
      <c r="I289" s="233">
        <v>840</v>
      </c>
      <c r="J289" s="201" t="s">
        <v>789</v>
      </c>
      <c r="K289" s="202">
        <f t="shared" si="143"/>
        <v>-270</v>
      </c>
      <c r="L289" s="203">
        <f t="shared" si="144"/>
        <v>-0.3776223776223776</v>
      </c>
      <c r="M289" s="199" t="s">
        <v>598</v>
      </c>
      <c r="N289" s="196">
        <v>43800</v>
      </c>
      <c r="O289" s="1"/>
      <c r="P289" s="1"/>
      <c r="Q289" s="1"/>
      <c r="R289" s="6" t="s">
        <v>774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16">
        <v>140</v>
      </c>
      <c r="B290" s="217">
        <v>43469</v>
      </c>
      <c r="C290" s="217"/>
      <c r="D290" s="218" t="s">
        <v>157</v>
      </c>
      <c r="E290" s="219" t="s">
        <v>617</v>
      </c>
      <c r="F290" s="219">
        <v>875</v>
      </c>
      <c r="G290" s="219"/>
      <c r="H290" s="219">
        <v>1165</v>
      </c>
      <c r="I290" s="221">
        <v>1185</v>
      </c>
      <c r="J290" s="191" t="s">
        <v>790</v>
      </c>
      <c r="K290" s="192">
        <f t="shared" si="143"/>
        <v>290</v>
      </c>
      <c r="L290" s="193">
        <f t="shared" si="144"/>
        <v>0.33142857142857141</v>
      </c>
      <c r="M290" s="188" t="s">
        <v>586</v>
      </c>
      <c r="N290" s="194">
        <v>43847</v>
      </c>
      <c r="O290" s="1"/>
      <c r="P290" s="1"/>
      <c r="Q290" s="1"/>
      <c r="R290" s="6" t="s">
        <v>774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16">
        <v>141</v>
      </c>
      <c r="B291" s="217">
        <v>43559</v>
      </c>
      <c r="C291" s="217"/>
      <c r="D291" s="218" t="s">
        <v>340</v>
      </c>
      <c r="E291" s="219" t="s">
        <v>617</v>
      </c>
      <c r="F291" s="219">
        <f>387-14.63</f>
        <v>372.37</v>
      </c>
      <c r="G291" s="219"/>
      <c r="H291" s="219">
        <v>490</v>
      </c>
      <c r="I291" s="221">
        <v>490</v>
      </c>
      <c r="J291" s="191" t="s">
        <v>675</v>
      </c>
      <c r="K291" s="192">
        <f t="shared" si="143"/>
        <v>117.63</v>
      </c>
      <c r="L291" s="193">
        <f t="shared" si="144"/>
        <v>0.31589548030185027</v>
      </c>
      <c r="M291" s="188" t="s">
        <v>586</v>
      </c>
      <c r="N291" s="194">
        <v>43850</v>
      </c>
      <c r="O291" s="1"/>
      <c r="P291" s="1"/>
      <c r="Q291" s="1"/>
      <c r="R291" s="6" t="s">
        <v>774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9">
        <v>142</v>
      </c>
      <c r="B292" s="230">
        <v>43578</v>
      </c>
      <c r="C292" s="230"/>
      <c r="D292" s="231" t="s">
        <v>791</v>
      </c>
      <c r="E292" s="232" t="s">
        <v>588</v>
      </c>
      <c r="F292" s="232">
        <v>220</v>
      </c>
      <c r="G292" s="232"/>
      <c r="H292" s="232">
        <v>127.5</v>
      </c>
      <c r="I292" s="233">
        <v>284</v>
      </c>
      <c r="J292" s="201" t="s">
        <v>792</v>
      </c>
      <c r="K292" s="202">
        <f t="shared" si="143"/>
        <v>-92.5</v>
      </c>
      <c r="L292" s="203">
        <f t="shared" si="144"/>
        <v>-0.42045454545454547</v>
      </c>
      <c r="M292" s="199" t="s">
        <v>598</v>
      </c>
      <c r="N292" s="196">
        <v>43896</v>
      </c>
      <c r="O292" s="1"/>
      <c r="P292" s="1"/>
      <c r="Q292" s="1"/>
      <c r="R292" s="6" t="s">
        <v>774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16">
        <v>143</v>
      </c>
      <c r="B293" s="217">
        <v>43622</v>
      </c>
      <c r="C293" s="217"/>
      <c r="D293" s="218" t="s">
        <v>480</v>
      </c>
      <c r="E293" s="219" t="s">
        <v>588</v>
      </c>
      <c r="F293" s="219">
        <v>332.8</v>
      </c>
      <c r="G293" s="219"/>
      <c r="H293" s="219">
        <v>405</v>
      </c>
      <c r="I293" s="221">
        <v>419</v>
      </c>
      <c r="J293" s="191" t="s">
        <v>793</v>
      </c>
      <c r="K293" s="192">
        <f t="shared" si="143"/>
        <v>72.199999999999989</v>
      </c>
      <c r="L293" s="193">
        <f t="shared" si="144"/>
        <v>0.21694711538461534</v>
      </c>
      <c r="M293" s="188" t="s">
        <v>586</v>
      </c>
      <c r="N293" s="194">
        <v>43860</v>
      </c>
      <c r="O293" s="1"/>
      <c r="P293" s="1"/>
      <c r="Q293" s="1"/>
      <c r="R293" s="6" t="s">
        <v>778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10">
        <v>144</v>
      </c>
      <c r="B294" s="209">
        <v>43641</v>
      </c>
      <c r="C294" s="209"/>
      <c r="D294" s="210" t="s">
        <v>150</v>
      </c>
      <c r="E294" s="211" t="s">
        <v>617</v>
      </c>
      <c r="F294" s="211">
        <v>386</v>
      </c>
      <c r="G294" s="212"/>
      <c r="H294" s="212">
        <v>395</v>
      </c>
      <c r="I294" s="212">
        <v>452</v>
      </c>
      <c r="J294" s="213" t="s">
        <v>794</v>
      </c>
      <c r="K294" s="214">
        <f t="shared" si="143"/>
        <v>9</v>
      </c>
      <c r="L294" s="215">
        <f t="shared" si="144"/>
        <v>2.3316062176165803E-2</v>
      </c>
      <c r="M294" s="211" t="s">
        <v>708</v>
      </c>
      <c r="N294" s="209">
        <v>43868</v>
      </c>
      <c r="O294" s="1"/>
      <c r="P294" s="1"/>
      <c r="Q294" s="1"/>
      <c r="R294" s="6" t="s">
        <v>778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0">
        <v>145</v>
      </c>
      <c r="B295" s="209">
        <v>43707</v>
      </c>
      <c r="C295" s="209"/>
      <c r="D295" s="210" t="s">
        <v>130</v>
      </c>
      <c r="E295" s="211" t="s">
        <v>617</v>
      </c>
      <c r="F295" s="211">
        <v>137.5</v>
      </c>
      <c r="G295" s="212"/>
      <c r="H295" s="212">
        <v>138.5</v>
      </c>
      <c r="I295" s="212">
        <v>190</v>
      </c>
      <c r="J295" s="213" t="s">
        <v>814</v>
      </c>
      <c r="K295" s="214">
        <f>H295-F295</f>
        <v>1</v>
      </c>
      <c r="L295" s="215">
        <f>K295/F295</f>
        <v>7.2727272727272727E-3</v>
      </c>
      <c r="M295" s="211" t="s">
        <v>708</v>
      </c>
      <c r="N295" s="209">
        <v>44432</v>
      </c>
      <c r="O295" s="1"/>
      <c r="P295" s="1"/>
      <c r="Q295" s="1"/>
      <c r="R295" s="6" t="s">
        <v>774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16">
        <v>146</v>
      </c>
      <c r="B296" s="217">
        <v>43731</v>
      </c>
      <c r="C296" s="217"/>
      <c r="D296" s="218" t="s">
        <v>427</v>
      </c>
      <c r="E296" s="219" t="s">
        <v>617</v>
      </c>
      <c r="F296" s="219">
        <v>235</v>
      </c>
      <c r="G296" s="219"/>
      <c r="H296" s="219">
        <v>295</v>
      </c>
      <c r="I296" s="221">
        <v>296</v>
      </c>
      <c r="J296" s="191" t="s">
        <v>795</v>
      </c>
      <c r="K296" s="192">
        <f t="shared" ref="K296:K302" si="145">H296-F296</f>
        <v>60</v>
      </c>
      <c r="L296" s="193">
        <f t="shared" ref="L296:L302" si="146">K296/F296</f>
        <v>0.25531914893617019</v>
      </c>
      <c r="M296" s="188" t="s">
        <v>586</v>
      </c>
      <c r="N296" s="194">
        <v>43844</v>
      </c>
      <c r="O296" s="1"/>
      <c r="P296" s="1"/>
      <c r="Q296" s="1"/>
      <c r="R296" s="6" t="s">
        <v>778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16">
        <v>147</v>
      </c>
      <c r="B297" s="217">
        <v>43752</v>
      </c>
      <c r="C297" s="217"/>
      <c r="D297" s="218" t="s">
        <v>796</v>
      </c>
      <c r="E297" s="219" t="s">
        <v>617</v>
      </c>
      <c r="F297" s="219">
        <v>277.5</v>
      </c>
      <c r="G297" s="219"/>
      <c r="H297" s="219">
        <v>333</v>
      </c>
      <c r="I297" s="221">
        <v>333</v>
      </c>
      <c r="J297" s="191" t="s">
        <v>797</v>
      </c>
      <c r="K297" s="192">
        <f t="shared" si="145"/>
        <v>55.5</v>
      </c>
      <c r="L297" s="193">
        <f t="shared" si="146"/>
        <v>0.2</v>
      </c>
      <c r="M297" s="188" t="s">
        <v>586</v>
      </c>
      <c r="N297" s="194">
        <v>43846</v>
      </c>
      <c r="O297" s="1"/>
      <c r="P297" s="1"/>
      <c r="Q297" s="1"/>
      <c r="R297" s="6" t="s">
        <v>774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16">
        <v>148</v>
      </c>
      <c r="B298" s="217">
        <v>43752</v>
      </c>
      <c r="C298" s="217"/>
      <c r="D298" s="218" t="s">
        <v>798</v>
      </c>
      <c r="E298" s="219" t="s">
        <v>617</v>
      </c>
      <c r="F298" s="219">
        <v>930</v>
      </c>
      <c r="G298" s="219"/>
      <c r="H298" s="219">
        <v>1165</v>
      </c>
      <c r="I298" s="221">
        <v>1200</v>
      </c>
      <c r="J298" s="191" t="s">
        <v>799</v>
      </c>
      <c r="K298" s="192">
        <f t="shared" si="145"/>
        <v>235</v>
      </c>
      <c r="L298" s="193">
        <f t="shared" si="146"/>
        <v>0.25268817204301075</v>
      </c>
      <c r="M298" s="188" t="s">
        <v>586</v>
      </c>
      <c r="N298" s="194">
        <v>43847</v>
      </c>
      <c r="O298" s="1"/>
      <c r="P298" s="1"/>
      <c r="Q298" s="1"/>
      <c r="R298" s="6" t="s">
        <v>778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16">
        <v>149</v>
      </c>
      <c r="B299" s="217">
        <v>43753</v>
      </c>
      <c r="C299" s="217"/>
      <c r="D299" s="218" t="s">
        <v>800</v>
      </c>
      <c r="E299" s="219" t="s">
        <v>617</v>
      </c>
      <c r="F299" s="189">
        <v>111</v>
      </c>
      <c r="G299" s="219"/>
      <c r="H299" s="219">
        <v>141</v>
      </c>
      <c r="I299" s="221">
        <v>141</v>
      </c>
      <c r="J299" s="191" t="s">
        <v>601</v>
      </c>
      <c r="K299" s="192">
        <f t="shared" si="145"/>
        <v>30</v>
      </c>
      <c r="L299" s="193">
        <f t="shared" si="146"/>
        <v>0.27027027027027029</v>
      </c>
      <c r="M299" s="188" t="s">
        <v>586</v>
      </c>
      <c r="N299" s="194">
        <v>44328</v>
      </c>
      <c r="O299" s="1"/>
      <c r="P299" s="1"/>
      <c r="Q299" s="1"/>
      <c r="R299" s="6" t="s">
        <v>778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16">
        <v>150</v>
      </c>
      <c r="B300" s="217">
        <v>43753</v>
      </c>
      <c r="C300" s="217"/>
      <c r="D300" s="218" t="s">
        <v>801</v>
      </c>
      <c r="E300" s="219" t="s">
        <v>617</v>
      </c>
      <c r="F300" s="189">
        <v>296</v>
      </c>
      <c r="G300" s="219"/>
      <c r="H300" s="219">
        <v>370</v>
      </c>
      <c r="I300" s="221">
        <v>370</v>
      </c>
      <c r="J300" s="191" t="s">
        <v>675</v>
      </c>
      <c r="K300" s="192">
        <f t="shared" si="145"/>
        <v>74</v>
      </c>
      <c r="L300" s="193">
        <f t="shared" si="146"/>
        <v>0.25</v>
      </c>
      <c r="M300" s="188" t="s">
        <v>586</v>
      </c>
      <c r="N300" s="194">
        <v>43853</v>
      </c>
      <c r="O300" s="1"/>
      <c r="P300" s="1"/>
      <c r="Q300" s="1"/>
      <c r="R300" s="6" t="s">
        <v>778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16">
        <v>151</v>
      </c>
      <c r="B301" s="217">
        <v>43754</v>
      </c>
      <c r="C301" s="217"/>
      <c r="D301" s="218" t="s">
        <v>802</v>
      </c>
      <c r="E301" s="219" t="s">
        <v>617</v>
      </c>
      <c r="F301" s="189">
        <v>300</v>
      </c>
      <c r="G301" s="219"/>
      <c r="H301" s="219">
        <v>382.5</v>
      </c>
      <c r="I301" s="221">
        <v>344</v>
      </c>
      <c r="J301" s="191" t="s">
        <v>852</v>
      </c>
      <c r="K301" s="192">
        <f t="shared" si="145"/>
        <v>82.5</v>
      </c>
      <c r="L301" s="193">
        <f t="shared" si="146"/>
        <v>0.27500000000000002</v>
      </c>
      <c r="M301" s="188" t="s">
        <v>586</v>
      </c>
      <c r="N301" s="194">
        <v>44238</v>
      </c>
      <c r="O301" s="1"/>
      <c r="P301" s="1"/>
      <c r="Q301" s="1"/>
      <c r="R301" s="6" t="s">
        <v>778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16">
        <v>152</v>
      </c>
      <c r="B302" s="217">
        <v>43832</v>
      </c>
      <c r="C302" s="217"/>
      <c r="D302" s="218" t="s">
        <v>803</v>
      </c>
      <c r="E302" s="219" t="s">
        <v>617</v>
      </c>
      <c r="F302" s="189">
        <v>495</v>
      </c>
      <c r="G302" s="219"/>
      <c r="H302" s="219">
        <v>595</v>
      </c>
      <c r="I302" s="221">
        <v>590</v>
      </c>
      <c r="J302" s="191" t="s">
        <v>851</v>
      </c>
      <c r="K302" s="192">
        <f t="shared" si="145"/>
        <v>100</v>
      </c>
      <c r="L302" s="193">
        <f t="shared" si="146"/>
        <v>0.20202020202020202</v>
      </c>
      <c r="M302" s="188" t="s">
        <v>586</v>
      </c>
      <c r="N302" s="194">
        <v>44589</v>
      </c>
      <c r="O302" s="1"/>
      <c r="P302" s="1"/>
      <c r="Q302" s="1"/>
      <c r="R302" s="6" t="s">
        <v>778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16">
        <v>153</v>
      </c>
      <c r="B303" s="217">
        <v>43966</v>
      </c>
      <c r="C303" s="217"/>
      <c r="D303" s="218" t="s">
        <v>71</v>
      </c>
      <c r="E303" s="219" t="s">
        <v>617</v>
      </c>
      <c r="F303" s="189">
        <v>67.5</v>
      </c>
      <c r="G303" s="219"/>
      <c r="H303" s="219">
        <v>86</v>
      </c>
      <c r="I303" s="221">
        <v>86</v>
      </c>
      <c r="J303" s="191" t="s">
        <v>804</v>
      </c>
      <c r="K303" s="192">
        <f t="shared" ref="K303:K310" si="147">H303-F303</f>
        <v>18.5</v>
      </c>
      <c r="L303" s="193">
        <f t="shared" ref="L303:L310" si="148">K303/F303</f>
        <v>0.27407407407407408</v>
      </c>
      <c r="M303" s="188" t="s">
        <v>586</v>
      </c>
      <c r="N303" s="194">
        <v>44008</v>
      </c>
      <c r="O303" s="1"/>
      <c r="P303" s="1"/>
      <c r="Q303" s="1"/>
      <c r="R303" s="6" t="s">
        <v>778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6">
        <v>154</v>
      </c>
      <c r="B304" s="217">
        <v>44035</v>
      </c>
      <c r="C304" s="217"/>
      <c r="D304" s="218" t="s">
        <v>479</v>
      </c>
      <c r="E304" s="219" t="s">
        <v>617</v>
      </c>
      <c r="F304" s="189">
        <v>231</v>
      </c>
      <c r="G304" s="219"/>
      <c r="H304" s="219">
        <v>281</v>
      </c>
      <c r="I304" s="221">
        <v>281</v>
      </c>
      <c r="J304" s="191" t="s">
        <v>675</v>
      </c>
      <c r="K304" s="192">
        <f t="shared" si="147"/>
        <v>50</v>
      </c>
      <c r="L304" s="193">
        <f t="shared" si="148"/>
        <v>0.21645021645021645</v>
      </c>
      <c r="M304" s="188" t="s">
        <v>586</v>
      </c>
      <c r="N304" s="194">
        <v>44358</v>
      </c>
      <c r="O304" s="1"/>
      <c r="P304" s="1"/>
      <c r="Q304" s="1"/>
      <c r="R304" s="6" t="s">
        <v>778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6">
        <v>155</v>
      </c>
      <c r="B305" s="217">
        <v>44092</v>
      </c>
      <c r="C305" s="217"/>
      <c r="D305" s="218" t="s">
        <v>404</v>
      </c>
      <c r="E305" s="219" t="s">
        <v>617</v>
      </c>
      <c r="F305" s="219">
        <v>206</v>
      </c>
      <c r="G305" s="219"/>
      <c r="H305" s="219">
        <v>248</v>
      </c>
      <c r="I305" s="221">
        <v>248</v>
      </c>
      <c r="J305" s="191" t="s">
        <v>675</v>
      </c>
      <c r="K305" s="192">
        <f t="shared" si="147"/>
        <v>42</v>
      </c>
      <c r="L305" s="193">
        <f t="shared" si="148"/>
        <v>0.20388349514563106</v>
      </c>
      <c r="M305" s="188" t="s">
        <v>586</v>
      </c>
      <c r="N305" s="194">
        <v>44214</v>
      </c>
      <c r="O305" s="1"/>
      <c r="P305" s="1"/>
      <c r="Q305" s="1"/>
      <c r="R305" s="6" t="s">
        <v>778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16">
        <v>156</v>
      </c>
      <c r="B306" s="217">
        <v>44140</v>
      </c>
      <c r="C306" s="217"/>
      <c r="D306" s="218" t="s">
        <v>404</v>
      </c>
      <c r="E306" s="219" t="s">
        <v>617</v>
      </c>
      <c r="F306" s="219">
        <v>182.5</v>
      </c>
      <c r="G306" s="219"/>
      <c r="H306" s="219">
        <v>248</v>
      </c>
      <c r="I306" s="221">
        <v>248</v>
      </c>
      <c r="J306" s="191" t="s">
        <v>675</v>
      </c>
      <c r="K306" s="192">
        <f t="shared" si="147"/>
        <v>65.5</v>
      </c>
      <c r="L306" s="193">
        <f t="shared" si="148"/>
        <v>0.35890410958904112</v>
      </c>
      <c r="M306" s="188" t="s">
        <v>586</v>
      </c>
      <c r="N306" s="194">
        <v>44214</v>
      </c>
      <c r="O306" s="1"/>
      <c r="P306" s="1"/>
      <c r="Q306" s="1"/>
      <c r="R306" s="6" t="s">
        <v>778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16">
        <v>157</v>
      </c>
      <c r="B307" s="217">
        <v>44140</v>
      </c>
      <c r="C307" s="217"/>
      <c r="D307" s="218" t="s">
        <v>324</v>
      </c>
      <c r="E307" s="219" t="s">
        <v>617</v>
      </c>
      <c r="F307" s="219">
        <v>247.5</v>
      </c>
      <c r="G307" s="219"/>
      <c r="H307" s="219">
        <v>320</v>
      </c>
      <c r="I307" s="221">
        <v>320</v>
      </c>
      <c r="J307" s="191" t="s">
        <v>675</v>
      </c>
      <c r="K307" s="192">
        <f t="shared" si="147"/>
        <v>72.5</v>
      </c>
      <c r="L307" s="193">
        <f t="shared" si="148"/>
        <v>0.29292929292929293</v>
      </c>
      <c r="M307" s="188" t="s">
        <v>586</v>
      </c>
      <c r="N307" s="194">
        <v>44323</v>
      </c>
      <c r="O307" s="1"/>
      <c r="P307" s="1"/>
      <c r="Q307" s="1"/>
      <c r="R307" s="6" t="s">
        <v>778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16">
        <v>158</v>
      </c>
      <c r="B308" s="217">
        <v>44140</v>
      </c>
      <c r="C308" s="217"/>
      <c r="D308" s="218" t="s">
        <v>270</v>
      </c>
      <c r="E308" s="219" t="s">
        <v>617</v>
      </c>
      <c r="F308" s="189">
        <v>925</v>
      </c>
      <c r="G308" s="219"/>
      <c r="H308" s="219">
        <v>1095</v>
      </c>
      <c r="I308" s="221">
        <v>1093</v>
      </c>
      <c r="J308" s="191" t="s">
        <v>805</v>
      </c>
      <c r="K308" s="192">
        <f t="shared" si="147"/>
        <v>170</v>
      </c>
      <c r="L308" s="193">
        <f t="shared" si="148"/>
        <v>0.18378378378378379</v>
      </c>
      <c r="M308" s="188" t="s">
        <v>586</v>
      </c>
      <c r="N308" s="194">
        <v>44201</v>
      </c>
      <c r="O308" s="1"/>
      <c r="P308" s="1"/>
      <c r="Q308" s="1"/>
      <c r="R308" s="6" t="s">
        <v>778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16">
        <v>159</v>
      </c>
      <c r="B309" s="217">
        <v>44140</v>
      </c>
      <c r="C309" s="217"/>
      <c r="D309" s="218" t="s">
        <v>340</v>
      </c>
      <c r="E309" s="219" t="s">
        <v>617</v>
      </c>
      <c r="F309" s="189">
        <v>332.5</v>
      </c>
      <c r="G309" s="219"/>
      <c r="H309" s="219">
        <v>393</v>
      </c>
      <c r="I309" s="221">
        <v>406</v>
      </c>
      <c r="J309" s="191" t="s">
        <v>806</v>
      </c>
      <c r="K309" s="192">
        <f t="shared" si="147"/>
        <v>60.5</v>
      </c>
      <c r="L309" s="193">
        <f t="shared" si="148"/>
        <v>0.18195488721804512</v>
      </c>
      <c r="M309" s="188" t="s">
        <v>586</v>
      </c>
      <c r="N309" s="194">
        <v>44256</v>
      </c>
      <c r="O309" s="1"/>
      <c r="P309" s="1"/>
      <c r="Q309" s="1"/>
      <c r="R309" s="6" t="s">
        <v>778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16">
        <v>160</v>
      </c>
      <c r="B310" s="217">
        <v>44141</v>
      </c>
      <c r="C310" s="217"/>
      <c r="D310" s="218" t="s">
        <v>479</v>
      </c>
      <c r="E310" s="219" t="s">
        <v>617</v>
      </c>
      <c r="F310" s="189">
        <v>231</v>
      </c>
      <c r="G310" s="219"/>
      <c r="H310" s="219">
        <v>281</v>
      </c>
      <c r="I310" s="221">
        <v>281</v>
      </c>
      <c r="J310" s="191" t="s">
        <v>675</v>
      </c>
      <c r="K310" s="192">
        <f t="shared" si="147"/>
        <v>50</v>
      </c>
      <c r="L310" s="193">
        <f t="shared" si="148"/>
        <v>0.21645021645021645</v>
      </c>
      <c r="M310" s="188" t="s">
        <v>586</v>
      </c>
      <c r="N310" s="194">
        <v>44358</v>
      </c>
      <c r="O310" s="1"/>
      <c r="P310" s="1"/>
      <c r="Q310" s="1"/>
      <c r="R310" s="6" t="s">
        <v>778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42">
        <v>161</v>
      </c>
      <c r="B311" s="235">
        <v>44187</v>
      </c>
      <c r="C311" s="235"/>
      <c r="D311" s="236" t="s">
        <v>452</v>
      </c>
      <c r="E311" s="53" t="s">
        <v>617</v>
      </c>
      <c r="F311" s="237" t="s">
        <v>807</v>
      </c>
      <c r="G311" s="53"/>
      <c r="H311" s="53"/>
      <c r="I311" s="238">
        <v>239</v>
      </c>
      <c r="J311" s="234" t="s">
        <v>589</v>
      </c>
      <c r="K311" s="234"/>
      <c r="L311" s="239"/>
      <c r="M311" s="240"/>
      <c r="N311" s="241"/>
      <c r="O311" s="1"/>
      <c r="P311" s="1"/>
      <c r="Q311" s="1"/>
      <c r="R311" s="6" t="s">
        <v>778</v>
      </c>
    </row>
    <row r="312" spans="1:26" ht="12.75" customHeight="1">
      <c r="A312" s="216">
        <v>162</v>
      </c>
      <c r="B312" s="217">
        <v>44258</v>
      </c>
      <c r="C312" s="217"/>
      <c r="D312" s="218" t="s">
        <v>803</v>
      </c>
      <c r="E312" s="219" t="s">
        <v>617</v>
      </c>
      <c r="F312" s="189">
        <v>495</v>
      </c>
      <c r="G312" s="219"/>
      <c r="H312" s="219">
        <v>595</v>
      </c>
      <c r="I312" s="221">
        <v>590</v>
      </c>
      <c r="J312" s="191" t="s">
        <v>851</v>
      </c>
      <c r="K312" s="192">
        <f>H312-F312</f>
        <v>100</v>
      </c>
      <c r="L312" s="193">
        <f>K312/F312</f>
        <v>0.20202020202020202</v>
      </c>
      <c r="M312" s="188" t="s">
        <v>586</v>
      </c>
      <c r="N312" s="194">
        <v>44589</v>
      </c>
      <c r="O312" s="1"/>
      <c r="P312" s="1"/>
      <c r="R312" s="6" t="s">
        <v>778</v>
      </c>
    </row>
    <row r="313" spans="1:26" ht="12.75" customHeight="1">
      <c r="A313" s="216">
        <v>163</v>
      </c>
      <c r="B313" s="217">
        <v>44274</v>
      </c>
      <c r="C313" s="217"/>
      <c r="D313" s="218" t="s">
        <v>340</v>
      </c>
      <c r="E313" s="219" t="s">
        <v>617</v>
      </c>
      <c r="F313" s="189">
        <v>355</v>
      </c>
      <c r="G313" s="219"/>
      <c r="H313" s="219">
        <v>422.5</v>
      </c>
      <c r="I313" s="221">
        <v>420</v>
      </c>
      <c r="J313" s="191" t="s">
        <v>808</v>
      </c>
      <c r="K313" s="192">
        <f>H313-F313</f>
        <v>67.5</v>
      </c>
      <c r="L313" s="193">
        <f>K313/F313</f>
        <v>0.19014084507042253</v>
      </c>
      <c r="M313" s="188" t="s">
        <v>586</v>
      </c>
      <c r="N313" s="194">
        <v>44361</v>
      </c>
      <c r="O313" s="1"/>
      <c r="R313" s="243" t="s">
        <v>778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16">
        <v>164</v>
      </c>
      <c r="B314" s="217">
        <v>44295</v>
      </c>
      <c r="C314" s="217"/>
      <c r="D314" s="218" t="s">
        <v>809</v>
      </c>
      <c r="E314" s="219" t="s">
        <v>617</v>
      </c>
      <c r="F314" s="189">
        <v>555</v>
      </c>
      <c r="G314" s="219"/>
      <c r="H314" s="219">
        <v>663</v>
      </c>
      <c r="I314" s="221">
        <v>663</v>
      </c>
      <c r="J314" s="191" t="s">
        <v>810</v>
      </c>
      <c r="K314" s="192">
        <f>H314-F314</f>
        <v>108</v>
      </c>
      <c r="L314" s="193">
        <f>K314/F314</f>
        <v>0.19459459459459461</v>
      </c>
      <c r="M314" s="188" t="s">
        <v>586</v>
      </c>
      <c r="N314" s="194">
        <v>44321</v>
      </c>
      <c r="O314" s="1"/>
      <c r="P314" s="1"/>
      <c r="Q314" s="1"/>
      <c r="R314" s="243" t="s">
        <v>778</v>
      </c>
    </row>
    <row r="315" spans="1:26" ht="12.75" customHeight="1">
      <c r="A315" s="216">
        <v>165</v>
      </c>
      <c r="B315" s="217">
        <v>44308</v>
      </c>
      <c r="C315" s="217"/>
      <c r="D315" s="218" t="s">
        <v>373</v>
      </c>
      <c r="E315" s="219" t="s">
        <v>617</v>
      </c>
      <c r="F315" s="189">
        <v>126.5</v>
      </c>
      <c r="G315" s="219"/>
      <c r="H315" s="219">
        <v>155</v>
      </c>
      <c r="I315" s="221">
        <v>155</v>
      </c>
      <c r="J315" s="191" t="s">
        <v>675</v>
      </c>
      <c r="K315" s="192">
        <f>H315-F315</f>
        <v>28.5</v>
      </c>
      <c r="L315" s="193">
        <f>K315/F315</f>
        <v>0.22529644268774704</v>
      </c>
      <c r="M315" s="188" t="s">
        <v>586</v>
      </c>
      <c r="N315" s="194">
        <v>44362</v>
      </c>
      <c r="O315" s="1"/>
      <c r="R315" s="243" t="s">
        <v>778</v>
      </c>
    </row>
    <row r="316" spans="1:26" ht="12.75" customHeight="1">
      <c r="A316" s="274">
        <v>166</v>
      </c>
      <c r="B316" s="275">
        <v>44368</v>
      </c>
      <c r="C316" s="275"/>
      <c r="D316" s="276" t="s">
        <v>391</v>
      </c>
      <c r="E316" s="277" t="s">
        <v>617</v>
      </c>
      <c r="F316" s="278">
        <v>287.5</v>
      </c>
      <c r="G316" s="277"/>
      <c r="H316" s="277">
        <v>245</v>
      </c>
      <c r="I316" s="279">
        <v>344</v>
      </c>
      <c r="J316" s="201" t="s">
        <v>846</v>
      </c>
      <c r="K316" s="202">
        <f>H316-F316</f>
        <v>-42.5</v>
      </c>
      <c r="L316" s="203">
        <f>K316/F316</f>
        <v>-0.14782608695652175</v>
      </c>
      <c r="M316" s="199" t="s">
        <v>598</v>
      </c>
      <c r="N316" s="196">
        <v>44508</v>
      </c>
      <c r="O316" s="1"/>
      <c r="R316" s="243" t="s">
        <v>778</v>
      </c>
    </row>
    <row r="317" spans="1:26" ht="12.75" customHeight="1">
      <c r="A317" s="242">
        <v>167</v>
      </c>
      <c r="B317" s="235">
        <v>44368</v>
      </c>
      <c r="C317" s="235"/>
      <c r="D317" s="236" t="s">
        <v>479</v>
      </c>
      <c r="E317" s="53" t="s">
        <v>617</v>
      </c>
      <c r="F317" s="237" t="s">
        <v>811</v>
      </c>
      <c r="G317" s="53"/>
      <c r="H317" s="53"/>
      <c r="I317" s="238">
        <v>320</v>
      </c>
      <c r="J317" s="234" t="s">
        <v>589</v>
      </c>
      <c r="K317" s="242"/>
      <c r="L317" s="235"/>
      <c r="M317" s="235"/>
      <c r="N317" s="236"/>
      <c r="O317" s="41"/>
      <c r="R317" s="243" t="s">
        <v>778</v>
      </c>
    </row>
    <row r="318" spans="1:26" ht="12.75" customHeight="1">
      <c r="A318" s="216">
        <v>168</v>
      </c>
      <c r="B318" s="217">
        <v>44406</v>
      </c>
      <c r="C318" s="217"/>
      <c r="D318" s="218" t="s">
        <v>373</v>
      </c>
      <c r="E318" s="219" t="s">
        <v>617</v>
      </c>
      <c r="F318" s="189">
        <v>162.5</v>
      </c>
      <c r="G318" s="219"/>
      <c r="H318" s="219">
        <v>200</v>
      </c>
      <c r="I318" s="221">
        <v>200</v>
      </c>
      <c r="J318" s="191" t="s">
        <v>675</v>
      </c>
      <c r="K318" s="192">
        <f>H318-F318</f>
        <v>37.5</v>
      </c>
      <c r="L318" s="193">
        <f>K318/F318</f>
        <v>0.23076923076923078</v>
      </c>
      <c r="M318" s="188" t="s">
        <v>586</v>
      </c>
      <c r="N318" s="194">
        <v>44571</v>
      </c>
      <c r="O318" s="1"/>
      <c r="R318" s="243" t="s">
        <v>778</v>
      </c>
    </row>
    <row r="319" spans="1:26" ht="12.75" customHeight="1">
      <c r="A319" s="216">
        <v>169</v>
      </c>
      <c r="B319" s="217">
        <v>44462</v>
      </c>
      <c r="C319" s="217"/>
      <c r="D319" s="218" t="s">
        <v>816</v>
      </c>
      <c r="E319" s="219" t="s">
        <v>617</v>
      </c>
      <c r="F319" s="189">
        <v>1235</v>
      </c>
      <c r="G319" s="219"/>
      <c r="H319" s="219">
        <v>1505</v>
      </c>
      <c r="I319" s="221">
        <v>1500</v>
      </c>
      <c r="J319" s="191" t="s">
        <v>675</v>
      </c>
      <c r="K319" s="192">
        <f>H319-F319</f>
        <v>270</v>
      </c>
      <c r="L319" s="193">
        <f>K319/F319</f>
        <v>0.21862348178137653</v>
      </c>
      <c r="M319" s="188" t="s">
        <v>586</v>
      </c>
      <c r="N319" s="194">
        <v>44564</v>
      </c>
      <c r="O319" s="1"/>
      <c r="R319" s="243" t="s">
        <v>778</v>
      </c>
    </row>
    <row r="320" spans="1:26" ht="12.75" customHeight="1">
      <c r="A320" s="258">
        <v>170</v>
      </c>
      <c r="B320" s="259">
        <v>44480</v>
      </c>
      <c r="C320" s="259"/>
      <c r="D320" s="260" t="s">
        <v>818</v>
      </c>
      <c r="E320" s="261" t="s">
        <v>617</v>
      </c>
      <c r="F320" s="262" t="s">
        <v>823</v>
      </c>
      <c r="G320" s="261"/>
      <c r="H320" s="261"/>
      <c r="I320" s="261">
        <v>145</v>
      </c>
      <c r="J320" s="263" t="s">
        <v>589</v>
      </c>
      <c r="K320" s="258"/>
      <c r="L320" s="259"/>
      <c r="M320" s="259"/>
      <c r="N320" s="260"/>
      <c r="O320" s="41"/>
      <c r="R320" s="243" t="s">
        <v>778</v>
      </c>
    </row>
    <row r="321" spans="1:18" ht="12.75" customHeight="1">
      <c r="A321" s="264">
        <v>171</v>
      </c>
      <c r="B321" s="265">
        <v>44481</v>
      </c>
      <c r="C321" s="265"/>
      <c r="D321" s="266" t="s">
        <v>259</v>
      </c>
      <c r="E321" s="267" t="s">
        <v>617</v>
      </c>
      <c r="F321" s="268" t="s">
        <v>820</v>
      </c>
      <c r="G321" s="267"/>
      <c r="H321" s="267"/>
      <c r="I321" s="267">
        <v>380</v>
      </c>
      <c r="J321" s="269" t="s">
        <v>589</v>
      </c>
      <c r="K321" s="264"/>
      <c r="L321" s="265"/>
      <c r="M321" s="265"/>
      <c r="N321" s="266"/>
      <c r="O321" s="41"/>
      <c r="R321" s="243" t="s">
        <v>778</v>
      </c>
    </row>
    <row r="322" spans="1:18" ht="12.75" customHeight="1">
      <c r="A322" s="264">
        <v>172</v>
      </c>
      <c r="B322" s="265">
        <v>44481</v>
      </c>
      <c r="C322" s="265"/>
      <c r="D322" s="266" t="s">
        <v>399</v>
      </c>
      <c r="E322" s="267" t="s">
        <v>617</v>
      </c>
      <c r="F322" s="268" t="s">
        <v>821</v>
      </c>
      <c r="G322" s="267"/>
      <c r="H322" s="267"/>
      <c r="I322" s="267">
        <v>56</v>
      </c>
      <c r="J322" s="269" t="s">
        <v>589</v>
      </c>
      <c r="K322" s="264"/>
      <c r="L322" s="265"/>
      <c r="M322" s="265"/>
      <c r="N322" s="266"/>
      <c r="O322" s="41"/>
      <c r="R322" s="243"/>
    </row>
    <row r="323" spans="1:18" ht="12.75" customHeight="1">
      <c r="A323" s="216">
        <v>173</v>
      </c>
      <c r="B323" s="217">
        <v>44551</v>
      </c>
      <c r="C323" s="217"/>
      <c r="D323" s="218" t="s">
        <v>118</v>
      </c>
      <c r="E323" s="219" t="s">
        <v>617</v>
      </c>
      <c r="F323" s="189">
        <v>2300</v>
      </c>
      <c r="G323" s="219"/>
      <c r="H323" s="219">
        <f>(2820+2200)/2</f>
        <v>2510</v>
      </c>
      <c r="I323" s="221">
        <v>3000</v>
      </c>
      <c r="J323" s="191" t="s">
        <v>861</v>
      </c>
      <c r="K323" s="192">
        <f>H323-F323</f>
        <v>210</v>
      </c>
      <c r="L323" s="193">
        <f>K323/F323</f>
        <v>9.1304347826086957E-2</v>
      </c>
      <c r="M323" s="188" t="s">
        <v>586</v>
      </c>
      <c r="N323" s="194">
        <v>44649</v>
      </c>
      <c r="O323" s="1"/>
      <c r="R323" s="243"/>
    </row>
    <row r="324" spans="1:18" ht="12.75" customHeight="1">
      <c r="A324" s="270">
        <v>174</v>
      </c>
      <c r="B324" s="265">
        <v>44606</v>
      </c>
      <c r="C324" s="270"/>
      <c r="D324" s="270" t="s">
        <v>425</v>
      </c>
      <c r="E324" s="267" t="s">
        <v>617</v>
      </c>
      <c r="F324" s="267" t="s">
        <v>854</v>
      </c>
      <c r="G324" s="267"/>
      <c r="H324" s="267"/>
      <c r="I324" s="267">
        <v>764</v>
      </c>
      <c r="J324" s="267" t="s">
        <v>589</v>
      </c>
      <c r="K324" s="267"/>
      <c r="L324" s="267"/>
      <c r="M324" s="267"/>
      <c r="N324" s="270"/>
      <c r="O324" s="41"/>
      <c r="R324" s="243"/>
    </row>
    <row r="325" spans="1:18" ht="12.75" customHeight="1">
      <c r="A325" s="270">
        <v>175</v>
      </c>
      <c r="B325" s="265">
        <v>44613</v>
      </c>
      <c r="C325" s="270"/>
      <c r="D325" s="270" t="s">
        <v>816</v>
      </c>
      <c r="E325" s="267" t="s">
        <v>617</v>
      </c>
      <c r="F325" s="267" t="s">
        <v>855</v>
      </c>
      <c r="G325" s="267"/>
      <c r="H325" s="267"/>
      <c r="I325" s="267">
        <v>1510</v>
      </c>
      <c r="J325" s="267" t="s">
        <v>589</v>
      </c>
      <c r="K325" s="267"/>
      <c r="L325" s="267"/>
      <c r="M325" s="267"/>
      <c r="N325" s="270"/>
      <c r="O325" s="41"/>
      <c r="R325" s="243"/>
    </row>
    <row r="326" spans="1:18" ht="12.75" customHeight="1">
      <c r="A326">
        <v>176</v>
      </c>
      <c r="B326" s="265">
        <v>44670</v>
      </c>
      <c r="C326" s="265"/>
      <c r="D326" s="270" t="s">
        <v>550</v>
      </c>
      <c r="E326" s="341" t="s">
        <v>617</v>
      </c>
      <c r="F326" s="267" t="s">
        <v>864</v>
      </c>
      <c r="G326" s="267"/>
      <c r="H326" s="267"/>
      <c r="I326" s="267">
        <v>553</v>
      </c>
      <c r="J326" s="267" t="s">
        <v>589</v>
      </c>
      <c r="K326" s="267"/>
      <c r="L326" s="267"/>
      <c r="M326" s="267"/>
      <c r="N326" s="267"/>
      <c r="O326" s="41"/>
      <c r="R326" s="243"/>
    </row>
    <row r="327" spans="1:18" ht="12.75" customHeight="1">
      <c r="A327" s="242"/>
      <c r="F327" s="56"/>
      <c r="G327" s="56"/>
      <c r="H327" s="56"/>
      <c r="I327" s="56"/>
      <c r="J327" s="41"/>
      <c r="K327" s="56"/>
      <c r="L327" s="56"/>
      <c r="M327" s="56"/>
      <c r="O327" s="41"/>
      <c r="R327" s="243"/>
    </row>
    <row r="328" spans="1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1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1:18" ht="12.75" customHeight="1">
      <c r="B330" s="244" t="s">
        <v>812</v>
      </c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1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1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1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1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1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1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1:18" ht="12.75" customHeight="1">
      <c r="A337" s="245"/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1:18" ht="12.75" customHeight="1">
      <c r="A338" s="245"/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1:18" ht="12.75" customHeight="1">
      <c r="A339" s="53"/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1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1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1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1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1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1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1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1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1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1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1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1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1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  <row r="482" spans="6:18" ht="12.75" customHeight="1">
      <c r="F482" s="56"/>
      <c r="G482" s="56"/>
      <c r="H482" s="56"/>
      <c r="I482" s="56"/>
      <c r="J482" s="41"/>
      <c r="K482" s="56"/>
      <c r="L482" s="56"/>
      <c r="M482" s="56"/>
      <c r="O482" s="41"/>
      <c r="R482" s="56"/>
    </row>
    <row r="483" spans="6:18" ht="12.75" customHeight="1">
      <c r="F483" s="56"/>
      <c r="G483" s="56"/>
      <c r="H483" s="56"/>
      <c r="I483" s="56"/>
      <c r="J483" s="41"/>
      <c r="K483" s="56"/>
      <c r="L483" s="56"/>
      <c r="M483" s="56"/>
      <c r="O483" s="41"/>
      <c r="R483" s="56"/>
    </row>
    <row r="484" spans="6:18" ht="12.75" customHeight="1">
      <c r="F484" s="56"/>
      <c r="G484" s="56"/>
      <c r="H484" s="56"/>
      <c r="I484" s="56"/>
      <c r="J484" s="41"/>
      <c r="K484" s="56"/>
      <c r="L484" s="56"/>
      <c r="M484" s="56"/>
      <c r="O484" s="41"/>
      <c r="R484" s="56"/>
    </row>
    <row r="485" spans="6:18" ht="12.75" customHeight="1">
      <c r="F485" s="56"/>
      <c r="G485" s="56"/>
      <c r="H485" s="56"/>
      <c r="I485" s="56"/>
      <c r="J485" s="41"/>
      <c r="K485" s="56"/>
      <c r="L485" s="56"/>
      <c r="M485" s="56"/>
      <c r="O485" s="41"/>
      <c r="R485" s="56"/>
    </row>
    <row r="486" spans="6:18" ht="12.75" customHeight="1">
      <c r="F486" s="56"/>
      <c r="G486" s="56"/>
      <c r="H486" s="56"/>
      <c r="I486" s="56"/>
      <c r="J486" s="41"/>
      <c r="K486" s="56"/>
      <c r="L486" s="56"/>
      <c r="M486" s="56"/>
      <c r="O486" s="41"/>
      <c r="R486" s="56"/>
    </row>
    <row r="487" spans="6:18" ht="12.75" customHeight="1">
      <c r="F487" s="56"/>
      <c r="G487" s="56"/>
      <c r="H487" s="56"/>
      <c r="I487" s="56"/>
      <c r="J487" s="41"/>
      <c r="K487" s="56"/>
      <c r="L487" s="56"/>
      <c r="M487" s="56"/>
      <c r="O487" s="41"/>
      <c r="R487" s="56"/>
    </row>
    <row r="488" spans="6:18" ht="12.75" customHeight="1">
      <c r="F488" s="56"/>
      <c r="G488" s="56"/>
      <c r="H488" s="56"/>
      <c r="I488" s="56"/>
      <c r="J488" s="41"/>
      <c r="K488" s="56"/>
      <c r="L488" s="56"/>
      <c r="M488" s="56"/>
      <c r="O488" s="41"/>
      <c r="R488" s="56"/>
    </row>
    <row r="489" spans="6:18" ht="12.75" customHeight="1">
      <c r="F489" s="56"/>
      <c r="G489" s="56"/>
      <c r="H489" s="56"/>
      <c r="I489" s="56"/>
      <c r="J489" s="41"/>
      <c r="K489" s="56"/>
      <c r="L489" s="56"/>
      <c r="M489" s="56"/>
      <c r="O489" s="41"/>
      <c r="R489" s="56"/>
    </row>
    <row r="490" spans="6:18" ht="12.75" customHeight="1">
      <c r="F490" s="56"/>
      <c r="G490" s="56"/>
      <c r="H490" s="56"/>
      <c r="I490" s="56"/>
      <c r="J490" s="41"/>
      <c r="K490" s="56"/>
      <c r="L490" s="56"/>
      <c r="M490" s="56"/>
      <c r="O490" s="41"/>
      <c r="R490" s="56"/>
    </row>
    <row r="491" spans="6:18" ht="12.75" customHeight="1">
      <c r="F491" s="56"/>
      <c r="G491" s="56"/>
      <c r="H491" s="56"/>
      <c r="I491" s="56"/>
      <c r="J491" s="41"/>
      <c r="K491" s="56"/>
      <c r="L491" s="56"/>
      <c r="M491" s="56"/>
      <c r="O491" s="41"/>
      <c r="R491" s="56"/>
    </row>
    <row r="492" spans="6:18" ht="12.75" customHeight="1">
      <c r="F492" s="56"/>
      <c r="G492" s="56"/>
      <c r="H492" s="56"/>
      <c r="I492" s="56"/>
      <c r="J492" s="41"/>
      <c r="K492" s="56"/>
      <c r="L492" s="56"/>
      <c r="M492" s="56"/>
      <c r="O492" s="41"/>
      <c r="R492" s="56"/>
    </row>
    <row r="493" spans="6:18" ht="12.75" customHeight="1">
      <c r="F493" s="56"/>
      <c r="G493" s="56"/>
      <c r="H493" s="56"/>
      <c r="I493" s="56"/>
      <c r="J493" s="41"/>
      <c r="K493" s="56"/>
      <c r="L493" s="56"/>
      <c r="M493" s="56"/>
      <c r="O493" s="41"/>
      <c r="R493" s="56"/>
    </row>
    <row r="494" spans="6:18" ht="12.75" customHeight="1">
      <c r="F494" s="56"/>
      <c r="G494" s="56"/>
      <c r="H494" s="56"/>
      <c r="I494" s="56"/>
      <c r="J494" s="41"/>
      <c r="K494" s="56"/>
      <c r="L494" s="56"/>
      <c r="M494" s="56"/>
      <c r="O494" s="41"/>
      <c r="R494" s="56"/>
    </row>
    <row r="495" spans="6:18" ht="12.75" customHeight="1">
      <c r="F495" s="56"/>
      <c r="G495" s="56"/>
      <c r="H495" s="56"/>
      <c r="I495" s="56"/>
      <c r="J495" s="41"/>
      <c r="K495" s="56"/>
      <c r="L495" s="56"/>
      <c r="M495" s="56"/>
      <c r="O495" s="41"/>
      <c r="R495" s="56"/>
    </row>
    <row r="496" spans="6:18" ht="12.75" customHeight="1">
      <c r="F496" s="56"/>
      <c r="G496" s="56"/>
      <c r="H496" s="56"/>
      <c r="I496" s="56"/>
      <c r="J496" s="41"/>
      <c r="K496" s="56"/>
      <c r="L496" s="56"/>
      <c r="M496" s="56"/>
      <c r="O496" s="41"/>
      <c r="R496" s="56"/>
    </row>
    <row r="497" spans="6:18" ht="12.75" customHeight="1">
      <c r="F497" s="56"/>
      <c r="G497" s="56"/>
      <c r="H497" s="56"/>
      <c r="I497" s="56"/>
      <c r="J497" s="41"/>
      <c r="K497" s="56"/>
      <c r="L497" s="56"/>
      <c r="M497" s="56"/>
      <c r="O497" s="41"/>
      <c r="R497" s="56"/>
    </row>
    <row r="498" spans="6:18" ht="12.75" customHeight="1">
      <c r="F498" s="56"/>
      <c r="G498" s="56"/>
      <c r="H498" s="56"/>
      <c r="I498" s="56"/>
      <c r="J498" s="41"/>
      <c r="K498" s="56"/>
      <c r="L498" s="56"/>
      <c r="M498" s="56"/>
      <c r="O498" s="41"/>
      <c r="R498" s="56"/>
    </row>
    <row r="499" spans="6:18" ht="12.75" customHeight="1">
      <c r="F499" s="56"/>
      <c r="G499" s="56"/>
      <c r="H499" s="56"/>
      <c r="I499" s="56"/>
      <c r="J499" s="41"/>
      <c r="K499" s="56"/>
      <c r="L499" s="56"/>
      <c r="M499" s="56"/>
      <c r="O499" s="41"/>
      <c r="R499" s="56"/>
    </row>
    <row r="500" spans="6:18" ht="12.75" customHeight="1">
      <c r="F500" s="56"/>
      <c r="G500" s="56"/>
      <c r="H500" s="56"/>
      <c r="I500" s="56"/>
      <c r="J500" s="41"/>
      <c r="K500" s="56"/>
      <c r="L500" s="56"/>
      <c r="M500" s="56"/>
      <c r="O500" s="41"/>
      <c r="R500" s="56"/>
    </row>
    <row r="501" spans="6:18" ht="12.75" customHeight="1">
      <c r="F501" s="56"/>
      <c r="G501" s="56"/>
      <c r="H501" s="56"/>
      <c r="I501" s="56"/>
      <c r="J501" s="41"/>
      <c r="K501" s="56"/>
      <c r="L501" s="56"/>
      <c r="M501" s="56"/>
      <c r="O501" s="41"/>
      <c r="R501" s="56"/>
    </row>
    <row r="502" spans="6:18" ht="12.75" customHeight="1">
      <c r="F502" s="56"/>
      <c r="G502" s="56"/>
      <c r="H502" s="56"/>
      <c r="I502" s="56"/>
      <c r="J502" s="41"/>
      <c r="K502" s="56"/>
      <c r="L502" s="56"/>
      <c r="M502" s="56"/>
      <c r="O502" s="41"/>
      <c r="R502" s="56"/>
    </row>
    <row r="503" spans="6:18" ht="12.75" customHeight="1">
      <c r="F503" s="56"/>
      <c r="G503" s="56"/>
      <c r="H503" s="56"/>
      <c r="I503" s="56"/>
      <c r="J503" s="41"/>
      <c r="K503" s="56"/>
      <c r="L503" s="56"/>
      <c r="M503" s="56"/>
      <c r="O503" s="41"/>
      <c r="R503" s="56"/>
    </row>
    <row r="504" spans="6:18" ht="12.75" customHeight="1">
      <c r="F504" s="56"/>
      <c r="G504" s="56"/>
      <c r="H504" s="56"/>
      <c r="I504" s="56"/>
      <c r="J504" s="41"/>
      <c r="K504" s="56"/>
      <c r="L504" s="56"/>
      <c r="M504" s="56"/>
      <c r="O504" s="41"/>
      <c r="R504" s="56"/>
    </row>
    <row r="505" spans="6:18" ht="12.75" customHeight="1">
      <c r="F505" s="56"/>
      <c r="G505" s="56"/>
      <c r="H505" s="56"/>
      <c r="I505" s="56"/>
      <c r="J505" s="41"/>
      <c r="K505" s="56"/>
      <c r="L505" s="56"/>
      <c r="M505" s="56"/>
      <c r="O505" s="41"/>
      <c r="R505" s="56"/>
    </row>
    <row r="506" spans="6:18" ht="12.75" customHeight="1">
      <c r="F506" s="56"/>
      <c r="G506" s="56"/>
      <c r="H506" s="56"/>
      <c r="I506" s="56"/>
      <c r="J506" s="41"/>
      <c r="K506" s="56"/>
      <c r="L506" s="56"/>
      <c r="M506" s="56"/>
      <c r="O506" s="41"/>
      <c r="R506" s="56"/>
    </row>
    <row r="507" spans="6:18" ht="12.75" customHeight="1">
      <c r="F507" s="56"/>
      <c r="G507" s="56"/>
      <c r="H507" s="56"/>
      <c r="I507" s="56"/>
      <c r="J507" s="41"/>
      <c r="K507" s="56"/>
      <c r="L507" s="56"/>
      <c r="M507" s="56"/>
      <c r="O507" s="41"/>
      <c r="R507" s="56"/>
    </row>
    <row r="508" spans="6:18" ht="12.75" customHeight="1">
      <c r="F508" s="56"/>
      <c r="G508" s="56"/>
      <c r="H508" s="56"/>
      <c r="I508" s="56"/>
      <c r="J508" s="41"/>
      <c r="K508" s="56"/>
      <c r="L508" s="56"/>
      <c r="M508" s="56"/>
      <c r="O508" s="41"/>
      <c r="R508" s="56"/>
    </row>
    <row r="509" spans="6:18" ht="12.75" customHeight="1">
      <c r="F509" s="56"/>
      <c r="G509" s="56"/>
      <c r="H509" s="56"/>
      <c r="I509" s="56"/>
      <c r="J509" s="41"/>
      <c r="K509" s="56"/>
      <c r="L509" s="56"/>
      <c r="M509" s="56"/>
      <c r="O509" s="41"/>
      <c r="R509" s="56"/>
    </row>
    <row r="510" spans="6:18" ht="12.75" customHeight="1">
      <c r="F510" s="56"/>
      <c r="G510" s="56"/>
      <c r="H510" s="56"/>
      <c r="I510" s="56"/>
      <c r="J510" s="41"/>
      <c r="K510" s="56"/>
      <c r="L510" s="56"/>
      <c r="M510" s="56"/>
      <c r="O510" s="41"/>
      <c r="R510" s="56"/>
    </row>
    <row r="511" spans="6:18" ht="12.75" customHeight="1">
      <c r="F511" s="56"/>
      <c r="G511" s="56"/>
      <c r="H511" s="56"/>
      <c r="I511" s="56"/>
      <c r="J511" s="41"/>
      <c r="K511" s="56"/>
      <c r="L511" s="56"/>
      <c r="M511" s="56"/>
      <c r="O511" s="41"/>
      <c r="R511" s="56"/>
    </row>
    <row r="512" spans="6:18" ht="15" customHeight="1">
      <c r="F512" s="56"/>
      <c r="G512" s="56"/>
      <c r="H512" s="56"/>
      <c r="I512" s="56"/>
      <c r="J512" s="41"/>
      <c r="K512" s="56"/>
      <c r="L512" s="56"/>
      <c r="M512" s="56"/>
      <c r="O512" s="41"/>
      <c r="R512" s="56"/>
    </row>
  </sheetData>
  <autoFilter ref="R1:R335"/>
  <hyperlinks>
    <hyperlink ref="M5" location="Main!A1" display="Back To Main Page"/>
  </hyperlinks>
  <pageMargins left="0.7" right="0.7" top="0.75" bottom="0.75" header="0.3" footer="0.3"/>
  <pageSetup orientation="portrait" r:id="rId1"/>
  <ignoredErrors>
    <ignoredError sqref="K7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2022-06-22T02:36:42Z</dcterms:modified>
</cp:coreProperties>
</file>