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F&amp;O)'!$A$134:$B$345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6" l="1"/>
  <c r="L60" i="6" l="1"/>
  <c r="K60" i="6"/>
  <c r="M60" i="6" l="1"/>
  <c r="L58" i="6"/>
  <c r="K58" i="6"/>
  <c r="L54" i="6"/>
  <c r="K54" i="6"/>
  <c r="M54" i="6" s="1"/>
  <c r="K111" i="6"/>
  <c r="K110" i="6"/>
  <c r="K109" i="6"/>
  <c r="M109" i="6" s="1"/>
  <c r="L20" i="6"/>
  <c r="K20" i="6"/>
  <c r="L18" i="6"/>
  <c r="K18" i="6"/>
  <c r="M18" i="6" s="1"/>
  <c r="M58" i="6" l="1"/>
  <c r="M20" i="6"/>
  <c r="K108" i="6"/>
  <c r="M108" i="6" s="1"/>
  <c r="K96" i="6"/>
  <c r="K95" i="6"/>
  <c r="L57" i="6"/>
  <c r="K57" i="6"/>
  <c r="M57" i="6" s="1"/>
  <c r="L53" i="6"/>
  <c r="K53" i="6"/>
  <c r="L22" i="6"/>
  <c r="K22" i="6"/>
  <c r="M53" i="6" l="1"/>
  <c r="M22" i="6"/>
  <c r="K56" i="6"/>
  <c r="L55" i="6"/>
  <c r="K55" i="6"/>
  <c r="L52" i="6"/>
  <c r="K52" i="6"/>
  <c r="K107" i="6"/>
  <c r="K106" i="6"/>
  <c r="K105" i="6"/>
  <c r="K104" i="6"/>
  <c r="M52" i="6" l="1"/>
  <c r="L51" i="6"/>
  <c r="K51" i="6"/>
  <c r="K103" i="6"/>
  <c r="M103" i="6" s="1"/>
  <c r="K102" i="6"/>
  <c r="M102" i="6" s="1"/>
  <c r="K100" i="6"/>
  <c r="M100" i="6" s="1"/>
  <c r="K101" i="6"/>
  <c r="M101" i="6" s="1"/>
  <c r="L15" i="6"/>
  <c r="K15" i="6"/>
  <c r="K98" i="6"/>
  <c r="M98" i="6" s="1"/>
  <c r="L50" i="6"/>
  <c r="K50" i="6"/>
  <c r="M50" i="6" s="1"/>
  <c r="M15" i="6" l="1"/>
  <c r="M51" i="6"/>
  <c r="K99" i="6"/>
  <c r="M99" i="6" s="1"/>
  <c r="L16" i="6"/>
  <c r="K16" i="6"/>
  <c r="K91" i="6"/>
  <c r="K90" i="6"/>
  <c r="L47" i="6"/>
  <c r="K47" i="6"/>
  <c r="L46" i="6"/>
  <c r="K46" i="6"/>
  <c r="K43" i="6"/>
  <c r="L17" i="6"/>
  <c r="K17" i="6"/>
  <c r="K94" i="6"/>
  <c r="M94" i="6" s="1"/>
  <c r="L48" i="6"/>
  <c r="K48" i="6"/>
  <c r="L49" i="6"/>
  <c r="K49" i="6"/>
  <c r="K97" i="6"/>
  <c r="M97" i="6" s="1"/>
  <c r="K93" i="6"/>
  <c r="K92" i="6"/>
  <c r="M17" i="6" l="1"/>
  <c r="M16" i="6"/>
  <c r="M47" i="6"/>
  <c r="M49" i="6"/>
  <c r="M46" i="6"/>
  <c r="M48" i="6"/>
  <c r="L45" i="6"/>
  <c r="K45" i="6"/>
  <c r="K89" i="6"/>
  <c r="M89" i="6" s="1"/>
  <c r="K70" i="6"/>
  <c r="K69" i="6"/>
  <c r="L43" i="6"/>
  <c r="L44" i="6"/>
  <c r="K44" i="6"/>
  <c r="M44" i="6" l="1"/>
  <c r="M43" i="6"/>
  <c r="M45" i="6"/>
  <c r="K42" i="6"/>
  <c r="K88" i="6" l="1"/>
  <c r="M88" i="6" s="1"/>
  <c r="K87" i="6"/>
  <c r="K86" i="6"/>
  <c r="L41" i="6"/>
  <c r="K41" i="6"/>
  <c r="L42" i="6"/>
  <c r="M42" i="6" s="1"/>
  <c r="K85" i="6"/>
  <c r="M85" i="6" s="1"/>
  <c r="K80" i="6"/>
  <c r="K79" i="6"/>
  <c r="K77" i="6"/>
  <c r="K78" i="6"/>
  <c r="K84" i="6"/>
  <c r="M84" i="6" s="1"/>
  <c r="P21" i="6"/>
  <c r="M41" i="6" l="1"/>
  <c r="K83" i="6"/>
  <c r="M83" i="6" s="1"/>
  <c r="L12" i="6"/>
  <c r="K12" i="6"/>
  <c r="M12" i="6" l="1"/>
  <c r="L40" i="6"/>
  <c r="K40" i="6"/>
  <c r="M40" i="6" l="1"/>
  <c r="K76" i="6"/>
  <c r="K75" i="6"/>
  <c r="L37" i="6"/>
  <c r="K37" i="6"/>
  <c r="L38" i="6"/>
  <c r="K38" i="6"/>
  <c r="L39" i="6"/>
  <c r="K39" i="6"/>
  <c r="M39" i="6" l="1"/>
  <c r="M38" i="6"/>
  <c r="M37" i="6"/>
  <c r="K81" i="6" l="1"/>
  <c r="M81" i="6" s="1"/>
  <c r="K82" i="6"/>
  <c r="M82" i="6" s="1"/>
  <c r="K74" i="6"/>
  <c r="M74" i="6" s="1"/>
  <c r="K73" i="6"/>
  <c r="M73" i="6" s="1"/>
  <c r="K72" i="6"/>
  <c r="K71" i="6"/>
  <c r="P19" i="6"/>
  <c r="K345" i="6" l="1"/>
  <c r="L345" i="6" s="1"/>
  <c r="K311" i="6" l="1"/>
  <c r="L311" i="6" s="1"/>
  <c r="P14" i="6"/>
  <c r="P13" i="6" l="1"/>
  <c r="K330" i="6" l="1"/>
  <c r="L330" i="6" s="1"/>
  <c r="K336" i="6" l="1"/>
  <c r="L336" i="6" s="1"/>
  <c r="K342" i="6" l="1"/>
  <c r="L342" i="6" s="1"/>
  <c r="P11" i="6"/>
  <c r="P120" i="6" l="1"/>
  <c r="P10" i="6" l="1"/>
  <c r="K321" i="6" l="1"/>
  <c r="L321" i="6" s="1"/>
  <c r="K331" i="6" l="1"/>
  <c r="L331" i="6" s="1"/>
  <c r="K337" i="6" l="1"/>
  <c r="L337" i="6" s="1"/>
  <c r="K305" i="6" l="1"/>
  <c r="L305" i="6" s="1"/>
  <c r="K306" i="6" l="1"/>
  <c r="L306" i="6" s="1"/>
  <c r="K332" i="6" l="1"/>
  <c r="L332" i="6" s="1"/>
  <c r="K324" i="6" l="1"/>
  <c r="L324" i="6" s="1"/>
  <c r="K328" i="6" l="1"/>
  <c r="L328" i="6" s="1"/>
  <c r="K333" i="6" l="1"/>
  <c r="L333" i="6" s="1"/>
  <c r="K325" i="6" l="1"/>
  <c r="L325" i="6" s="1"/>
  <c r="K319" i="6"/>
  <c r="L319" i="6" s="1"/>
  <c r="K327" i="6" l="1"/>
  <c r="L327" i="6" s="1"/>
  <c r="K315" i="6" l="1"/>
  <c r="L315" i="6" s="1"/>
  <c r="K316" i="6" l="1"/>
  <c r="L316" i="6" s="1"/>
  <c r="K309" i="6"/>
  <c r="L309" i="6" s="1"/>
  <c r="K326" i="6" l="1"/>
  <c r="L326" i="6" s="1"/>
  <c r="K320" i="6"/>
  <c r="L320" i="6" s="1"/>
  <c r="K322" i="6" l="1"/>
  <c r="L322" i="6" s="1"/>
  <c r="L6" i="2" l="1"/>
  <c r="K6" i="3"/>
  <c r="D7" i="5" l="1"/>
  <c r="M7" i="6"/>
  <c r="K317" i="6" l="1"/>
  <c r="L317" i="6" s="1"/>
  <c r="K314" i="6" l="1"/>
  <c r="L314" i="6" s="1"/>
  <c r="K318" i="6" l="1"/>
  <c r="L318" i="6" s="1"/>
  <c r="K313" i="6"/>
  <c r="L313" i="6" s="1"/>
  <c r="K312" i="6"/>
  <c r="L312" i="6" s="1"/>
  <c r="K310" i="6"/>
  <c r="L310" i="6" s="1"/>
  <c r="H308" i="6"/>
  <c r="K308" i="6" s="1"/>
  <c r="L308" i="6" s="1"/>
  <c r="K307" i="6"/>
  <c r="L307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F276" i="6"/>
  <c r="K276" i="6" s="1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F270" i="6"/>
  <c r="K270" i="6" s="1"/>
  <c r="L270" i="6" s="1"/>
  <c r="F269" i="6"/>
  <c r="K269" i="6" s="1"/>
  <c r="L269" i="6" s="1"/>
  <c r="K268" i="6"/>
  <c r="L268" i="6" s="1"/>
  <c r="F267" i="6"/>
  <c r="K267" i="6" s="1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49" i="6"/>
  <c r="L249" i="6" s="1"/>
  <c r="K248" i="6"/>
  <c r="L248" i="6" s="1"/>
  <c r="F247" i="6"/>
  <c r="K247" i="6" s="1"/>
  <c r="L247" i="6" s="1"/>
  <c r="K246" i="6"/>
  <c r="L246" i="6" s="1"/>
  <c r="K243" i="6"/>
  <c r="L243" i="6" s="1"/>
  <c r="K242" i="6"/>
  <c r="L242" i="6" s="1"/>
  <c r="K241" i="6"/>
  <c r="L241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19" i="6"/>
  <c r="L219" i="6" s="1"/>
  <c r="K217" i="6"/>
  <c r="L217" i="6" s="1"/>
  <c r="K215" i="6"/>
  <c r="L215" i="6" s="1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L201" i="6" s="1"/>
  <c r="K200" i="6"/>
  <c r="L200" i="6" s="1"/>
  <c r="F199" i="6"/>
  <c r="K199" i="6" s="1"/>
  <c r="L199" i="6" s="1"/>
  <c r="H198" i="6"/>
  <c r="K198" i="6" s="1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H164" i="6"/>
  <c r="K164" i="6" s="1"/>
  <c r="L164" i="6" s="1"/>
  <c r="F163" i="6"/>
  <c r="K163" i="6" s="1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6" i="4"/>
</calcChain>
</file>

<file path=xl/sharedStrings.xml><?xml version="1.0" encoding="utf-8"?>
<sst xmlns="http://schemas.openxmlformats.org/spreadsheetml/2006/main" count="3278" uniqueCount="1233">
  <si>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</si>
  <si>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</si>
  <si>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</si>
  <si>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</si>
  <si>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</si>
  <si>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</si>
  <si>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</si>
  <si>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</si>
  <si>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</si>
  <si>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</si>
  <si>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</si>
  <si>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</si>
  <si>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</si>
  <si>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</si>
  <si>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</si>
  <si>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</si>
  <si>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</si>
  <si>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</si>
  <si>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</si>
  <si>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</si>
  <si>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</si>
  <si>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</si>
  <si>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</si>
  <si>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</si>
  <si>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</si>
  <si>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</si>
  <si>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</si>
  <si>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</si>
  <si>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</si>
  <si>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</si>
  <si>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</si>
  <si>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</si>
  <si>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</si>
  <si>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</si>
  <si>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</si>
  <si>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</si>
  <si>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</si>
  <si>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</si>
  <si>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</si>
  <si>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</si>
  <si>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</si>
  <si>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</si>
  <si>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</si>
  <si>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</si>
  <si>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</si>
  <si>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</si>
  <si>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</si>
  <si>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</si>
  <si>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</si>
  <si>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</si>
  <si>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</si>
  <si>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</si>
  <si>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</si>
  <si>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</si>
  <si>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</si>
  <si>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</si>
  <si>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</si>
  <si>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</si>
  <si>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</si>
  <si>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</si>
  <si>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</si>
  <si>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</si>
  <si>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</si>
  <si>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</si>
  <si>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</si>
  <si>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</si>
  <si>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</si>
  <si>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</si>
  <si>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</si>
  <si>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</si>
  <si>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</si>
  <si>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</si>
  <si>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</si>
  <si>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</si>
  <si>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</si>
  <si>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</si>
  <si>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</si>
  <si>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</si>
  <si>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</si>
  <si>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</si>
  <si>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</si>
  <si>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</si>
  <si>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</si>
  <si>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</si>
  <si>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</si>
  <si>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</si>
  <si>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</si>
  <si>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</si>
  <si>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</si>
  <si>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</si>
  <si>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</si>
  <si>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</si>
  <si>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</si>
  <si>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</si>
  <si>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</si>
  <si>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</si>
  <si>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</si>
  <si>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</si>
  <si>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</si>
  <si>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</si>
  <si>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</si>
  <si>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</si>
  <si>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</si>
  <si>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</si>
  <si>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</si>
  <si>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</si>
  <si>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</si>
  <si>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</si>
  <si>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</si>
  <si>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</si>
  <si>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</si>
  <si>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</si>
  <si>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</si>
  <si>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</si>
  <si>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</si>
  <si>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</si>
  <si>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</si>
  <si>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</si>
  <si>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</si>
  <si>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</si>
  <si>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</si>
  <si>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</si>
  <si>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</si>
  <si>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</si>
  <si>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</si>
  <si>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</si>
  <si>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</si>
  <si>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</si>
  <si>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</si>
  <si>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</si>
  <si>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</si>
  <si>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</si>
  <si>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</si>
  <si>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</si>
  <si>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</si>
  <si>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</si>
  <si>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</si>
  <si>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</si>
  <si>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</si>
  <si>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</si>
  <si>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</si>
  <si>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</si>
  <si>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</si>
  <si>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</si>
  <si>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</si>
  <si>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</si>
  <si>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</si>
  <si>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</si>
  <si>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</si>
  <si>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</si>
  <si>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</si>
  <si>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</si>
  <si>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</si>
  <si>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</si>
  <si>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</si>
  <si>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</si>
  <si>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</si>
  <si>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</si>
  <si>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</si>
  <si>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</si>
  <si>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</si>
  <si>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</si>
  <si>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</si>
  <si>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</si>
  <si>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</si>
  <si>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</si>
  <si>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</si>
  <si>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</si>
  <si>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</si>
  <si>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</si>
  <si>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</si>
  <si>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</si>
  <si>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</si>
  <si>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</si>
  <si>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</si>
  <si>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</si>
  <si>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</si>
  <si>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</si>
  <si>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</si>
  <si>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</si>
  <si>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</si>
  <si>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</si>
  <si>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</si>
  <si>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</si>
  <si>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</si>
  <si>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</si>
  <si>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</si>
  <si>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</si>
  <si>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</si>
  <si>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</si>
  <si>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</si>
  <si>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</si>
  <si>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</si>
  <si>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</si>
  <si>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</si>
  <si>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</si>
  <si>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</si>
  <si>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</si>
  <si>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</si>
  <si>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</si>
  <si>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</si>
  <si>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</si>
  <si>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</si>
  <si>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</si>
  <si>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</si>
  <si>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</si>
  <si>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</si>
  <si>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</si>
  <si>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</si>
  <si>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</si>
  <si>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</si>
  <si>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</si>
  <si>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</si>
  <si>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</si>
  <si>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</si>
  <si>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</si>
  <si>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</si>
  <si>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</si>
  <si>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</si>
  <si>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</si>
  <si>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</si>
  <si>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</si>
  <si>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</si>
  <si>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</si>
  <si>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</si>
  <si>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</si>
  <si>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</si>
  <si>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</si>
  <si>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</si>
  <si>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</si>
  <si>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</si>
  <si>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</si>
  <si>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</si>
  <si>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</si>
  <si>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</si>
  <si>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</si>
  <si>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</si>
  <si>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</si>
  <si>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</si>
  <si>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</si>
  <si>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</si>
  <si>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</si>
  <si>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</si>
  <si>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</si>
  <si>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</si>
  <si>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</si>
  <si>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</si>
  <si>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</si>
  <si>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</si>
  <si>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</si>
  <si>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</si>
  <si>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</si>
  <si>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</si>
  <si>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</si>
  <si>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</si>
  <si>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</si>
  <si>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</si>
  <si>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</si>
  <si>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</si>
  <si>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</si>
  <si>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</si>
  <si>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</si>
  <si>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</si>
  <si>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</si>
  <si>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</si>
  <si>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</si>
  <si>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</si>
  <si>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</si>
  <si>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</si>
  <si>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</si>
  <si>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</si>
  <si>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</si>
  <si>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</si>
  <si>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</si>
  <si>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</si>
  <si>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</si>
  <si>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</si>
  <si>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</si>
  <si>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</si>
  <si>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</si>
  <si>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</si>
  <si>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</si>
  <si>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</si>
  <si>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</si>
  <si>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</si>
  <si>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</si>
  <si>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</si>
  <si>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</si>
  <si>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</si>
  <si>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</si>
  <si>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</si>
  <si>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</si>
  <si>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</si>
  <si>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</si>
  <si>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</si>
  <si>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</si>
  <si>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</si>
  <si>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</si>
  <si>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</si>
  <si>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</si>
  <si>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</si>
  <si>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</si>
  <si>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</si>
  <si>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</si>
  <si>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</si>
  <si>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</si>
  <si>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</si>
  <si>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</si>
  <si>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</si>
  <si>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</si>
  <si>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</si>
  <si>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</si>
  <si>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</si>
  <si>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</si>
  <si>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</si>
  <si>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</si>
  <si>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</si>
  <si>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</si>
  <si>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</si>
  <si>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</si>
  <si>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</si>
  <si>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</si>
  <si>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</si>
  <si>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</si>
  <si>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</si>
  <si>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</si>
  <si>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</si>
  <si>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</si>
  <si>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</si>
  <si>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</si>
  <si>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</si>
  <si>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</si>
  <si>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</si>
  <si>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</si>
  <si>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</si>
  <si>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</si>
  <si>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</si>
  <si>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</si>
  <si>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</si>
  <si>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</si>
  <si>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</si>
  <si>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</si>
  <si>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</si>
  <si>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</si>
  <si>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</si>
  <si>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</si>
  <si>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</si>
  <si>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</si>
  <si>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</si>
  <si>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</si>
  <si>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</si>
  <si>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</si>
  <si>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</si>
  <si>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</si>
  <si>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</si>
  <si>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</si>
  <si>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</si>
  <si>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</si>
  <si>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</si>
  <si>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</si>
  <si>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</si>
  <si>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</si>
  <si>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</si>
  <si>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</si>
  <si>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</si>
  <si>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</si>
  <si>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</si>
  <si>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</si>
  <si>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</si>
  <si>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</si>
  <si>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</si>
  <si>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</si>
  <si>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</si>
  <si>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</si>
  <si>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</si>
  <si>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</si>
  <si>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</si>
  <si>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</si>
  <si>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</si>
  <si>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</si>
  <si>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</si>
  <si>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</si>
  <si>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</si>
  <si>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</si>
  <si>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</si>
  <si>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</si>
  <si>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</si>
  <si>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</si>
  <si>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</si>
  <si>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</si>
  <si>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</si>
  <si>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</si>
  <si>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</si>
  <si>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</si>
  <si>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</si>
  <si>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</si>
  <si>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</si>
  <si>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</si>
  <si>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</si>
  <si>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</si>
  <si>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</si>
  <si>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</si>
  <si>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</si>
  <si>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</si>
  <si>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</si>
  <si>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</si>
  <si>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</si>
  <si>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</si>
  <si>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</si>
  <si>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</si>
  <si>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</si>
  <si>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</si>
  <si>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</si>
  <si>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</si>
  <si>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</si>
  <si>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</si>
  <si>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</si>
  <si>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</si>
  <si>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</si>
  <si>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</si>
  <si>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</si>
  <si>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</si>
  <si>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</si>
  <si>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</si>
  <si>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</si>
  <si>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</si>
  <si>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</si>
  <si>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</si>
  <si>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</si>
  <si>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</si>
  <si>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</si>
  <si>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</si>
  <si>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</si>
  <si>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</si>
  <si>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</si>
  <si>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</si>
  <si>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</si>
  <si>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</si>
  <si>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</si>
  <si>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</si>
  <si>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</si>
  <si>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</si>
  <si>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</si>
  <si>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</si>
  <si>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</si>
  <si>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</si>
  <si>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</si>
  <si>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</si>
  <si>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</si>
  <si>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</si>
  <si>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</si>
  <si>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</si>
  <si>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</si>
  <si>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</si>
  <si>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</si>
  <si>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</si>
  <si>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</si>
  <si>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</si>
  <si>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</si>
  <si>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</si>
  <si>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</si>
  <si>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</si>
  <si>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</si>
  <si>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</si>
  <si>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</si>
  <si>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</si>
  <si>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</si>
  <si>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</si>
  <si>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</si>
  <si>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</si>
  <si>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</si>
  <si>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</si>
  <si>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</si>
  <si>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</si>
  <si>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</si>
  <si>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</si>
  <si>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</si>
  <si>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</si>
  <si>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</si>
  <si>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</si>
  <si>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</si>
  <si>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</si>
  <si>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</si>
  <si>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</si>
  <si>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</si>
  <si>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</si>
  <si>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</si>
  <si>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</si>
  <si>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</si>
  <si>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</si>
  <si>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</si>
  <si>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</si>
  <si>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</si>
  <si>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</si>
  <si>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</si>
  <si>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</si>
  <si>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</si>
  <si>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</si>
  <si>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</si>
  <si>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</si>
  <si>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</si>
  <si>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</si>
  <si>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</si>
  <si>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</si>
  <si>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</si>
  <si>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</si>
  <si>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</si>
  <si>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</si>
  <si>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</si>
  <si>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</si>
  <si>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</si>
  <si>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</si>
  <si>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</si>
  <si>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</si>
  <si>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</si>
  <si>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</si>
  <si>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</si>
  <si>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</si>
  <si>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</si>
  <si>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</si>
  <si>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</si>
  <si>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</si>
  <si>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</si>
  <si>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</si>
  <si>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</si>
  <si>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</si>
  <si>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</si>
  <si>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</si>
  <si>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</si>
  <si>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</si>
  <si>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</si>
  <si>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</si>
  <si>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</si>
  <si>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</si>
  <si>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</si>
  <si>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</si>
  <si>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</si>
  <si>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</si>
  <si>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</si>
  <si>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</si>
  <si>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</si>
  <si>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</si>
  <si>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</si>
  <si>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</si>
  <si>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</si>
  <si>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</si>
  <si>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</si>
  <si>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</si>
  <si>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</si>
  <si>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</si>
  <si>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</si>
  <si>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</si>
  <si>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</si>
  <si>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</si>
  <si>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</si>
  <si>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</si>
  <si>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</si>
  <si>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</si>
  <si>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</si>
  <si>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</si>
  <si>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</si>
  <si>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</si>
  <si>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</si>
  <si>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</si>
  <si>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</si>
  <si>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</si>
  <si>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</si>
  <si>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</si>
  <si>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</si>
  <si>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</si>
  <si>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</si>
  <si>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</si>
  <si>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</si>
  <si>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</si>
  <si>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</si>
  <si>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</si>
  <si>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</si>
  <si>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</si>
  <si>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</si>
  <si>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</si>
  <si>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</si>
  <si>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</si>
  <si>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</si>
  <si>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</si>
  <si>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</si>
  <si>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</si>
  <si>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</si>
  <si>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</si>
  <si>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</si>
  <si>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</si>
  <si>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</si>
  <si>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</si>
  <si>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</si>
  <si>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</si>
  <si>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</si>
  <si>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</si>
  <si>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</si>
  <si>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</si>
  <si>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</si>
  <si>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</si>
  <si>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</si>
  <si>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</si>
  <si>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</si>
  <si>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</si>
  <si>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</si>
  <si>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</si>
  <si>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</si>
  <si>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</si>
  <si>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</si>
  <si>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</si>
  <si>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</si>
  <si>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</si>
  <si>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</si>
  <si>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</si>
  <si>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</si>
  <si>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</si>
  <si>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</si>
  <si>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</si>
  <si>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</si>
  <si>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</si>
  <si>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</si>
  <si>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</si>
  <si>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</si>
  <si>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</si>
  <si>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</si>
  <si>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</si>
  <si>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</si>
  <si>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</si>
  <si>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</si>
  <si>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</si>
  <si>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</si>
  <si>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</si>
  <si>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</si>
  <si>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</si>
  <si>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</si>
  <si>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</si>
  <si>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</si>
  <si>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</si>
  <si>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</si>
  <si>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</si>
  <si>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</si>
  <si>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</si>
  <si>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</si>
  <si>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</si>
  <si>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</si>
  <si>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</si>
  <si>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</si>
  <si>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</si>
  <si>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</si>
  <si>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</si>
  <si>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</si>
  <si>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</si>
  <si>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</si>
  <si>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</si>
  <si>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</si>
  <si>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</si>
  <si>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</si>
  <si>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</si>
  <si>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</si>
  <si>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</si>
  <si>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</si>
  <si>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</si>
  <si>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</si>
  <si>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</si>
  <si>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</si>
  <si>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</si>
  <si>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</si>
  <si>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</si>
  <si>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</si>
  <si>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</si>
  <si>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</si>
  <si>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</si>
  <si>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</si>
  <si>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</si>
  <si>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</si>
  <si>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</si>
  <si>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</si>
  <si>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</si>
  <si>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</si>
  <si>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</si>
  <si>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</si>
  <si>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</si>
  <si>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</si>
  <si>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</si>
  <si>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</si>
  <si>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</si>
  <si>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</si>
  <si>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</si>
  <si>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</si>
  <si>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</si>
  <si>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</si>
  <si>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</si>
  <si>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</si>
  <si>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</si>
  <si>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</si>
  <si>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</si>
  <si>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</si>
  <si>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</si>
  <si>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</si>
  <si>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</si>
  <si>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</si>
  <si>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</si>
  <si>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</si>
  <si>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</si>
  <si>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</si>
  <si>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</si>
  <si>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</si>
  <si>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</si>
  <si>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</si>
  <si>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</si>
  <si>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</si>
  <si>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</si>
  <si>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</si>
  <si>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</si>
  <si>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</si>
  <si>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</si>
  <si>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</si>
  <si>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</si>
  <si>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</si>
  <si>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</si>
  <si>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</si>
  <si>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</si>
  <si>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</si>
  <si>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</si>
  <si>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</si>
  <si>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</si>
  <si>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</si>
  <si>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</si>
  <si>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</si>
  <si>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</si>
  <si>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</si>
  <si>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</si>
  <si>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</si>
  <si>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</si>
  <si>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</si>
  <si>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</si>
  <si>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</si>
  <si>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</si>
  <si>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</si>
  <si>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</si>
  <si>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</si>
  <si>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</si>
  <si>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</si>
  <si>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</si>
  <si>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</si>
  <si>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</si>
  <si>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</si>
  <si>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</si>
  <si>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</si>
  <si>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</si>
  <si>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</si>
  <si>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</si>
  <si>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</si>
  <si>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</si>
  <si>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</si>
  <si>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</si>
  <si>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</si>
  <si>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</si>
  <si>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</si>
  <si>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</si>
  <si>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</si>
  <si>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</si>
  <si>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</si>
  <si>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</si>
  <si>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</si>
  <si>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</si>
  <si>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</si>
  <si>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</si>
  <si>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</si>
  <si>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</si>
  <si>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</si>
  <si>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</si>
  <si>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</si>
  <si>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</si>
  <si>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</si>
  <si>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</si>
  <si>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</si>
  <si>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</si>
  <si>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</si>
  <si>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</si>
  <si>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</si>
  <si>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</si>
  <si>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</si>
  <si>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</si>
  <si>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</si>
  <si>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</si>
  <si>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</si>
  <si>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</si>
  <si>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</si>
  <si>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</si>
  <si>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</si>
  <si>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</si>
  <si>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</si>
  <si>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</si>
  <si>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</si>
  <si>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</si>
  <si>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</si>
  <si>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</si>
  <si>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</si>
  <si>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</si>
  <si>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</si>
  <si>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</si>
  <si>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</si>
  <si>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</si>
  <si>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</si>
  <si>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</si>
  <si>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</si>
  <si>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</si>
  <si>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</si>
  <si>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</si>
  <si>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</si>
  <si>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</si>
  <si>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</si>
  <si>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</si>
  <si>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</si>
  <si>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</si>
  <si>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</si>
  <si>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</si>
  <si>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</si>
  <si>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</si>
  <si>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</si>
  <si>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</si>
  <si>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</si>
  <si>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</si>
  <si>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</si>
  <si>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</si>
  <si>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</si>
  <si>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</si>
  <si>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</si>
  <si>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</si>
  <si>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</si>
  <si>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</si>
  <si>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</si>
  <si>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</si>
  <si>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</si>
  <si>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</si>
  <si>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</si>
  <si>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</si>
  <si>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</si>
  <si>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</si>
  <si>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</si>
  <si>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</si>
  <si>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</si>
  <si>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</si>
  <si>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</si>
  <si>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</si>
  <si>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</si>
  <si>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</si>
  <si>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</si>
  <si>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</si>
  <si>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</si>
  <si>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</si>
  <si>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</si>
  <si>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</si>
  <si>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</si>
  <si>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1705-1750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</si>
  <si>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</si>
  <si>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</si>
  <si>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</si>
  <si>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</si>
  <si>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</si>
  <si>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</si>
  <si>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</si>
  <si>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</si>
  <si>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</si>
  <si>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</si>
  <si>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</si>
  <si>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</si>
  <si>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</si>
  <si>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</si>
  <si>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</si>
  <si>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</si>
  <si>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</si>
  <si>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</si>
  <si>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</si>
  <si>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</si>
  <si>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</si>
  <si>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</si>
  <si>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</si>
  <si>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</si>
  <si>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</si>
  <si>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</si>
  <si>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</si>
  <si>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</si>
  <si>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</si>
  <si>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</si>
  <si>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</si>
  <si>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</si>
  <si>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</si>
  <si>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</si>
  <si>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</si>
  <si>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</si>
  <si>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</si>
  <si>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</si>
  <si>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</si>
  <si>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</si>
  <si>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</si>
  <si>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</si>
  <si>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</si>
  <si>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</si>
  <si>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</si>
  <si>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</si>
  <si>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</si>
  <si>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</si>
  <si>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</si>
  <si>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</si>
  <si>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</si>
  <si>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</si>
  <si>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</si>
  <si>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</si>
  <si>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</si>
  <si>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</si>
  <si>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</si>
  <si>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</si>
  <si>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</si>
  <si>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</si>
  <si>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</si>
  <si>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</si>
  <si>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</si>
  <si>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</si>
  <si>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</si>
  <si>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</si>
  <si>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</si>
  <si>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</si>
  <si>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</si>
  <si>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</si>
  <si>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</si>
  <si>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</si>
  <si>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</si>
  <si>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</si>
  <si>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</si>
  <si>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</si>
  <si>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</si>
  <si>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</si>
  <si>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</si>
  <si>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</si>
  <si>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</si>
  <si>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</si>
  <si>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</si>
  <si>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</si>
  <si>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</si>
  <si>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</si>
  <si>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</si>
  <si>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</si>
  <si>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</si>
  <si>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</si>
  <si>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</si>
  <si>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</si>
  <si>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</si>
  <si>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</si>
  <si>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</si>
  <si>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</si>
  <si>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</si>
  <si>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</si>
  <si>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</si>
  <si>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</si>
  <si>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</si>
  <si>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</si>
  <si>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</si>
  <si>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</si>
  <si>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</si>
  <si>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</si>
  <si>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</si>
  <si>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</si>
  <si>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</si>
  <si>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TRU</t>
  </si>
  <si>
    <t>TruCap Finance Limited</t>
  </si>
  <si>
    <t>IND SWIFT LABORATORIES LIMITED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</si>
  <si>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</si>
  <si>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</si>
  <si>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</si>
  <si>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</si>
  <si>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</si>
  <si>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</si>
  <si>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</si>
  <si>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</si>
  <si>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</si>
  <si>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</si>
  <si>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</si>
  <si>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</si>
  <si>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</si>
  <si>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</si>
  <si>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</si>
  <si>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</si>
  <si>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</si>
  <si>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</si>
  <si>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</si>
  <si>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</si>
  <si>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</si>
  <si>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</si>
  <si>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</si>
  <si>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</si>
  <si>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</si>
  <si>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</si>
  <si>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</si>
  <si>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FTL</t>
  </si>
  <si>
    <t>GREEN PEAKS ENTERPRISES LLP</t>
  </si>
  <si>
    <t>HINDMOTORS</t>
  </si>
  <si>
    <t>Hindustan Motors Limited</t>
  </si>
  <si>
    <t>TOPGAIN FINANCE PRIVATE LIMITED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</si>
  <si>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</si>
  <si>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</si>
  <si>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</si>
  <si>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</si>
  <si>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</si>
  <si>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</si>
  <si>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</si>
  <si>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</si>
  <si>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</si>
  <si>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</si>
  <si>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</si>
  <si>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</si>
  <si>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1425.5-1477.5</t>
  </si>
  <si>
    <t>1610.5-1730.5</t>
  </si>
  <si>
    <t>1805-1955</t>
  </si>
  <si>
    <t>1292-1342</t>
  </si>
  <si>
    <t>1417-1492</t>
  </si>
  <si>
    <t>MANSI SHARE &amp; STOCK ADVISORS PRIVATE LIMITED</t>
  </si>
  <si>
    <t>NIKHIL RAJESH SINGH</t>
  </si>
  <si>
    <t>NBFOOT</t>
  </si>
  <si>
    <t>SAWABUSI</t>
  </si>
  <si>
    <t>SRESTHA FINVEST LIMITED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</si>
  <si>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</si>
  <si>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</si>
  <si>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</si>
  <si>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</si>
  <si>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</si>
  <si>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</si>
  <si>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</si>
  <si>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</si>
  <si>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</si>
  <si>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</si>
  <si>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</si>
  <si>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</si>
  <si>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</si>
  <si>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</si>
  <si>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</si>
  <si>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</si>
  <si>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</si>
  <si>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</si>
  <si>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</si>
  <si>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1454-1456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</si>
  <si>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</si>
  <si>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</si>
  <si>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</si>
  <si>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</si>
  <si>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</si>
  <si>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</si>
  <si>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</si>
  <si>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</si>
  <si>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</si>
  <si>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</si>
  <si>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</si>
  <si>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</si>
  <si>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</si>
  <si>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</si>
  <si>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</si>
  <si>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</si>
  <si>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</si>
  <si>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</si>
  <si>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</si>
  <si>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</si>
  <si>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</si>
  <si>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</si>
  <si>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</si>
  <si>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</si>
  <si>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</si>
  <si>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</si>
  <si>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</si>
  <si>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</si>
  <si>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</si>
  <si>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</si>
  <si>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</si>
  <si>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</si>
  <si>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</si>
  <si>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</si>
  <si>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</si>
  <si>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</si>
  <si>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</si>
  <si>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PIOTEX</t>
  </si>
  <si>
    <t>Loss of Rs.37.5/-</t>
  </si>
  <si>
    <t>SANTOSH KUMAR KUSHAWAHA</t>
  </si>
  <si>
    <t>CINCO STOCK VISION LLP</t>
  </si>
  <si>
    <t>EMMIL</t>
  </si>
  <si>
    <t>Energy Mission Mach Ind L</t>
  </si>
  <si>
    <t>ANKUSH  KEDIA</t>
  </si>
  <si>
    <t>Loss of Rs.25/-</t>
  </si>
  <si>
    <t>RATEGAIN</t>
  </si>
  <si>
    <t>743-773</t>
  </si>
  <si>
    <t>820-880</t>
  </si>
  <si>
    <t>COLPAL MAY FUT</t>
  </si>
  <si>
    <t>CIPLA MAY FUT</t>
  </si>
  <si>
    <t>2665-2670</t>
  </si>
  <si>
    <t>1444-1446</t>
  </si>
  <si>
    <t>2698-2728</t>
  </si>
  <si>
    <t>1461-1477</t>
  </si>
  <si>
    <t>AEL</t>
  </si>
  <si>
    <t>PARUL JAYESH GANDHI</t>
  </si>
  <si>
    <t>AMBOAGRI</t>
  </si>
  <si>
    <t>SWARANDEEP SINGH</t>
  </si>
  <si>
    <t>BFLAFL</t>
  </si>
  <si>
    <t>RAMAN NANGIA HUF</t>
  </si>
  <si>
    <t>CHANDRIMA</t>
  </si>
  <si>
    <t>PRANABA KUMAR NAYAK</t>
  </si>
  <si>
    <t>ENBETRD</t>
  </si>
  <si>
    <t>RAVI HARENDRA THAKER</t>
  </si>
  <si>
    <t>OASIS CAPITAL SERVICES PRIVATE LIMITED</t>
  </si>
  <si>
    <t>SEIFER RICHARD MASCARENHAS</t>
  </si>
  <si>
    <t>PARESH DHIRAJLAL SHAH</t>
  </si>
  <si>
    <t>RDS CORPORATE SERVICES PRIVATE LIMITED</t>
  </si>
  <si>
    <t>JAI VINAYAK SECURITIES</t>
  </si>
  <si>
    <t>KAUSHAL HITESHBHAI PARIKH</t>
  </si>
  <si>
    <t>FRANKLININD</t>
  </si>
  <si>
    <t>CAMELLIA TRADEX PRIVATE LIMITED</t>
  </si>
  <si>
    <t>GEETANJ</t>
  </si>
  <si>
    <t>NARENDRA BABU KADATHUR HARIDAS</t>
  </si>
  <si>
    <t>LEELAMMATHENUMKALJOSEPH</t>
  </si>
  <si>
    <t>GUJTLRM</t>
  </si>
  <si>
    <t>NOBLE POLYMERS LIMITED NOBLE</t>
  </si>
  <si>
    <t>ARUNABEN VINODCHANDRA DHANDHARA</t>
  </si>
  <si>
    <t>HCKKVENTURE</t>
  </si>
  <si>
    <t>SANDEEP KAPADIA</t>
  </si>
  <si>
    <t>MAYURKANT GOVINDJI MULJIBHAI</t>
  </si>
  <si>
    <t>JANUSCORP</t>
  </si>
  <si>
    <t>PRAGNESHKUMAR GIRISHCHANDRA DAVE</t>
  </si>
  <si>
    <t>MAHARSHI HASMUKHBHAI PANCHAL</t>
  </si>
  <si>
    <t>MFSINTRCRP</t>
  </si>
  <si>
    <t>YASH JIGNESH KUMAR SHAH</t>
  </si>
  <si>
    <t>MOHANISH MAHESHBHAI NAYAK</t>
  </si>
  <si>
    <t>MMLF</t>
  </si>
  <si>
    <t>KAJOL SHAILESH PATEL</t>
  </si>
  <si>
    <t>MOLDTECH</t>
  </si>
  <si>
    <t>MAHIMA STOCKS PRIVATE LIMITED</t>
  </si>
  <si>
    <t>ARAVINDA GOLUKONDA</t>
  </si>
  <si>
    <t>NATURAL</t>
  </si>
  <si>
    <t>HEMA JAYPRAKASH BHAVSAR</t>
  </si>
  <si>
    <t>NAVKAR</t>
  </si>
  <si>
    <t>PAKHI MULTITRADE LLP</t>
  </si>
  <si>
    <t>DEV GANPAT PAWAR</t>
  </si>
  <si>
    <t>SETU SECURITIES PVT. LTD.</t>
  </si>
  <si>
    <t>ASHWIN STOCKS AND INVESTMENT PRIVATE LIMITED</t>
  </si>
  <si>
    <t>SPREAD X SECURITIES PRIVATE LIMITED</t>
  </si>
  <si>
    <t>PROTEAN</t>
  </si>
  <si>
    <t>HDFC BANK LIMITED</t>
  </si>
  <si>
    <t>NIPPON INDIA MUTUAL FUND A/C - NIPPON INDIA SMALL CAP FUND</t>
  </si>
  <si>
    <t>NIMIT JAYENDRA SHAH</t>
  </si>
  <si>
    <t>SOFCOM</t>
  </si>
  <si>
    <t>SANKET ANANDKUMAR THAKKAR</t>
  </si>
  <si>
    <t>SOMAPPR</t>
  </si>
  <si>
    <t>GUTTIKONDA VARA LAKSHMI</t>
  </si>
  <si>
    <t>VASANTBHAI TALAKCHAND SHAH</t>
  </si>
  <si>
    <t>DHARMI CHAND JAIN HUF</t>
  </si>
  <si>
    <t>SUMEETINDS</t>
  </si>
  <si>
    <t>SHRENI CONSTRUCTION PRIVATE LIMITED .</t>
  </si>
  <si>
    <t>CNM FINVEST PRIVATE LIMITED .</t>
  </si>
  <si>
    <t>SUNCITYSY</t>
  </si>
  <si>
    <t>MEGHNA JIGAM GANDHI</t>
  </si>
  <si>
    <t>SUUMAYA</t>
  </si>
  <si>
    <t>HARESH CHIMANLAL BHATT</t>
  </si>
  <si>
    <t>ZODIACVEN</t>
  </si>
  <si>
    <t>PRATIK BHACHUBHAI MUJAT</t>
  </si>
  <si>
    <t>AJOONI</t>
  </si>
  <si>
    <t>Ajooni Biotech Limited</t>
  </si>
  <si>
    <t>PARAG  SHAH</t>
  </si>
  <si>
    <t>SUSHILA GAUTAMLAL KALAL</t>
  </si>
  <si>
    <t>AMEYA</t>
  </si>
  <si>
    <t>Ameya Precision Eng Ltd</t>
  </si>
  <si>
    <t>RAJESH PANDEY</t>
  </si>
  <si>
    <t>Aptus Value Hsg Fin I Ltd</t>
  </si>
  <si>
    <t>EAST BRIDGE CAPITAL MASTER FUND I LTD</t>
  </si>
  <si>
    <t>SBI MUTUAL FUND</t>
  </si>
  <si>
    <t>BTML</t>
  </si>
  <si>
    <t>Bodhi Tree Multimedia Ltd</t>
  </si>
  <si>
    <t>SHRISHTI AGRAWAL</t>
  </si>
  <si>
    <t>CMMIPL</t>
  </si>
  <si>
    <t>CMM Infraprojects Limited</t>
  </si>
  <si>
    <t>NEERAJ AGGARWAL</t>
  </si>
  <si>
    <t>Cochin Shipyard Limited</t>
  </si>
  <si>
    <t>GRAVITON RESEARCH CAPITAL LLP</t>
  </si>
  <si>
    <t>Garden Reach Ship</t>
  </si>
  <si>
    <t>KANDARP</t>
  </si>
  <si>
    <t>Kandarp Dg Smart Bpo Ltd</t>
  </si>
  <si>
    <t>MITTAL PUNEET</t>
  </si>
  <si>
    <t>KECL</t>
  </si>
  <si>
    <t>Kirloskar Electric Co Ltd</t>
  </si>
  <si>
    <t>HRTI PRIVATE LIMITED</t>
  </si>
  <si>
    <t>MANDEEP</t>
  </si>
  <si>
    <t>Mandeep Auto Industries L</t>
  </si>
  <si>
    <t>KAMLESHKUMAR PRAHLADBHAI THAKKAR</t>
  </si>
  <si>
    <t>KIRTI BEARINGS PRIVATE LTD</t>
  </si>
  <si>
    <t>MOS</t>
  </si>
  <si>
    <t>Mos Utility Limited</t>
  </si>
  <si>
    <t>EBENE GLOBAL OPPORTUNITY FUND</t>
  </si>
  <si>
    <t>PARAGMILK</t>
  </si>
  <si>
    <t>Parag Milk Foods Ltd.</t>
  </si>
  <si>
    <t>PRLIND</t>
  </si>
  <si>
    <t>Premier Roadlines Limited</t>
  </si>
  <si>
    <t>STATSOL RESEARCH LLP</t>
  </si>
  <si>
    <t>RTNPOWER</t>
  </si>
  <si>
    <t>RattanIndia Power Limited</t>
  </si>
  <si>
    <t>SEMAC</t>
  </si>
  <si>
    <t>SEMAC CONSULTANTS LIMITED</t>
  </si>
  <si>
    <t>SJS</t>
  </si>
  <si>
    <t>SJS Enterprises Limited</t>
  </si>
  <si>
    <t>TEXINFRA</t>
  </si>
  <si>
    <t>Texmaco Infra &amp; Holdg Ltd</t>
  </si>
  <si>
    <t>VERITAAS</t>
  </si>
  <si>
    <t>Veritaas Advertising Ltd</t>
  </si>
  <si>
    <t>PLUTUS CAPITAL MANAGEMENT LLP</t>
  </si>
  <si>
    <t>YUGA STOCKS AND COMMODITIES PRIVATE LIMITED  .</t>
  </si>
  <si>
    <t>WESTBRIDGE CROSSOVER FUND LLC</t>
  </si>
  <si>
    <t>JIH II LLC</t>
  </si>
  <si>
    <t>RAHUL JAIN</t>
  </si>
  <si>
    <t>VIKAS KUMAR VERMA HUF</t>
  </si>
  <si>
    <t>BIMAN BHANJA</t>
  </si>
  <si>
    <t>PRASHANT KUMAR BARIYAR</t>
  </si>
  <si>
    <t>FELIX</t>
  </si>
  <si>
    <t>Felix Industries Ltd.</t>
  </si>
  <si>
    <t>MEET NARENDRA MEHTA (HUF)</t>
  </si>
  <si>
    <t>GRPLTD</t>
  </si>
  <si>
    <t>GRP Limited</t>
  </si>
  <si>
    <t>GOEL ANIL KUMAR</t>
  </si>
  <si>
    <t>VISHAL BIPINKUMAR DOSHI</t>
  </si>
  <si>
    <t>SANG-RE</t>
  </si>
  <si>
    <t>Sanginita Chemicals Ltd</t>
  </si>
  <si>
    <t>SECURCRED</t>
  </si>
  <si>
    <t>SecUR Credentials Limited</t>
  </si>
  <si>
    <t>PARAMOUNT TRADING</t>
  </si>
  <si>
    <t>VAIBHAV RAJENDRA DOSHI (HUF)</t>
  </si>
  <si>
    <t>ANANT JAIN</t>
  </si>
  <si>
    <t>TRACXN</t>
  </si>
  <si>
    <t>Tracxn Technologies Ltd</t>
  </si>
  <si>
    <t>INDIA NERDS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</si>
</sst>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4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7" fillId="0" borderId="39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16" fontId="36" fillId="0" borderId="39" xfId="0" applyNumberFormat="1" applyFont="1" applyBorder="1" applyAlignment="1">
      <alignment vertical="center"/>
    </xf>
    <xf numFmtId="16" fontId="36" fillId="0" borderId="40" xfId="0" applyNumberFormat="1" applyFont="1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45434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0" t="s">
        <v>16</v>
      </c>
      <c r="B9" s="402" t="s">
        <v>17</v>
      </c>
      <c r="C9" s="402" t="s">
        <v>18</v>
      </c>
      <c r="D9" s="402" t="s">
        <v>19</v>
      </c>
      <c r="E9" s="26" t="s">
        <v>20</v>
      </c>
      <c r="F9" s="26" t="s">
        <v>21</v>
      </c>
      <c r="G9" s="397" t="s">
        <v>22</v>
      </c>
      <c r="H9" s="398"/>
      <c r="I9" s="399"/>
      <c r="J9" s="397" t="s">
        <v>23</v>
      </c>
      <c r="K9" s="398"/>
      <c r="L9" s="399"/>
      <c r="M9" s="26"/>
      <c r="N9" s="27"/>
      <c r="O9" s="27"/>
      <c r="P9" s="27"/>
    </row>
    <row r="10" spans="1:16" ht="40.200000000000003">
      <c r="A10" s="401"/>
      <c r="B10" s="403"/>
      <c r="C10" s="403"/>
      <c r="D10" s="403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804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22605.9</v>
      </c>
      <c r="F11" s="204">
        <v>22597.7</v>
      </c>
      <c r="G11" s="203">
        <v>22518.400000000001</v>
      </c>
      <c r="H11" s="203">
        <v>22430.9</v>
      </c>
      <c r="I11" s="203">
        <v>22351.600000000002</v>
      </c>
      <c r="J11" s="203">
        <v>22685.200000000001</v>
      </c>
      <c r="K11" s="203">
        <v>22764.499999999996</v>
      </c>
      <c r="L11" s="203">
        <v>22852</v>
      </c>
      <c r="M11" s="202">
        <v>22677</v>
      </c>
      <c r="N11" s="202">
        <v>22510.2</v>
      </c>
      <c r="O11" s="202">
        <v>15587850</v>
      </c>
      <c r="P11" s="205">
        <v>1.4246302598103963E-2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45441</v>
      </c>
      <c r="E12" s="204">
        <v>48153.1</v>
      </c>
      <c r="F12" s="204">
        <v>48209.033333333333</v>
      </c>
      <c r="G12" s="203">
        <v>47998.066666666666</v>
      </c>
      <c r="H12" s="203">
        <v>47843.033333333333</v>
      </c>
      <c r="I12" s="203">
        <v>47632.066666666666</v>
      </c>
      <c r="J12" s="203">
        <v>48364.066666666666</v>
      </c>
      <c r="K12" s="203">
        <v>48575.033333333326</v>
      </c>
      <c r="L12" s="203">
        <v>48730.066666666666</v>
      </c>
      <c r="M12" s="202">
        <v>48420</v>
      </c>
      <c r="N12" s="202">
        <v>48054</v>
      </c>
      <c r="O12" s="202">
        <v>2928705</v>
      </c>
      <c r="P12" s="205">
        <v>1.348040487931482E-2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45440</v>
      </c>
      <c r="E13" s="217">
        <v>21487.55</v>
      </c>
      <c r="F13" s="217">
        <v>21475.183333333331</v>
      </c>
      <c r="G13" s="219">
        <v>21414.46666666666</v>
      </c>
      <c r="H13" s="219">
        <v>21341.383333333328</v>
      </c>
      <c r="I13" s="219">
        <v>21280.666666666657</v>
      </c>
      <c r="J13" s="219">
        <v>21548.266666666663</v>
      </c>
      <c r="K13" s="219">
        <v>21608.98333333333</v>
      </c>
      <c r="L13" s="219">
        <v>21682.066666666666</v>
      </c>
      <c r="M13" s="220">
        <v>21535.9</v>
      </c>
      <c r="N13" s="220">
        <v>21402.1</v>
      </c>
      <c r="O13" s="220">
        <v>59420</v>
      </c>
      <c r="P13" s="221">
        <v>-0.42804889787275002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45439</v>
      </c>
      <c r="E14" s="217">
        <v>11336.15</v>
      </c>
      <c r="F14" s="217">
        <v>11308.266666666665</v>
      </c>
      <c r="G14" s="219">
        <v>11266.73333333333</v>
      </c>
      <c r="H14" s="219">
        <v>11197.316666666666</v>
      </c>
      <c r="I14" s="219">
        <v>11155.783333333331</v>
      </c>
      <c r="J14" s="219">
        <v>11377.683333333329</v>
      </c>
      <c r="K14" s="219">
        <v>11419.216666666665</v>
      </c>
      <c r="L14" s="219">
        <v>11488.633333333328</v>
      </c>
      <c r="M14" s="220">
        <v>11349.8</v>
      </c>
      <c r="N14" s="220">
        <v>11238.85</v>
      </c>
      <c r="O14" s="220">
        <v>2052050</v>
      </c>
      <c r="P14" s="221">
        <v>-1.4811080704786596E-2</v>
      </c>
    </row>
    <row r="15" spans="1:16" ht="12.75" customHeight="1">
      <c r="A15" s="213">
        <v>5</v>
      </c>
      <c r="B15" s="382" t="s">
        <v>34</v>
      </c>
      <c r="C15" s="217" t="s">
        <v>1042</v>
      </c>
      <c r="D15" s="218">
        <v>45443</v>
      </c>
      <c r="E15" s="217">
        <v>67989.7</v>
      </c>
      <c r="F15" s="217">
        <v>67728.616666666669</v>
      </c>
      <c r="G15" s="219">
        <v>67412.233333333337</v>
      </c>
      <c r="H15" s="219">
        <v>66834.766666666663</v>
      </c>
      <c r="I15" s="219">
        <v>66518.383333333331</v>
      </c>
      <c r="J15" s="219">
        <v>68306.083333333343</v>
      </c>
      <c r="K15" s="219">
        <v>68622.466666666674</v>
      </c>
      <c r="L15" s="219">
        <v>69199.933333333349</v>
      </c>
      <c r="M15" s="220">
        <v>68045</v>
      </c>
      <c r="N15" s="220">
        <v>67151.149999999994</v>
      </c>
      <c r="O15" s="220">
        <v>10180</v>
      </c>
      <c r="P15" s="221">
        <v>0.1137855579868709</v>
      </c>
    </row>
    <row r="16" spans="1:16" ht="12.75" customHeight="1">
      <c r="A16" s="213">
        <v>6</v>
      </c>
      <c r="B16" s="225" t="s">
        <v>850</v>
      </c>
      <c r="C16" s="222" t="s">
        <v>39</v>
      </c>
      <c r="D16" s="218">
        <v>45442</v>
      </c>
      <c r="E16" s="217">
        <v>628.4</v>
      </c>
      <c r="F16" s="217">
        <v>629.9</v>
      </c>
      <c r="G16" s="219">
        <v>624.79999999999995</v>
      </c>
      <c r="H16" s="219">
        <v>621.19999999999993</v>
      </c>
      <c r="I16" s="219">
        <v>616.09999999999991</v>
      </c>
      <c r="J16" s="219">
        <v>633.5</v>
      </c>
      <c r="K16" s="219">
        <v>638.60000000000014</v>
      </c>
      <c r="L16" s="219">
        <v>642.20000000000005</v>
      </c>
      <c r="M16" s="220">
        <v>635</v>
      </c>
      <c r="N16" s="220">
        <v>626.29999999999995</v>
      </c>
      <c r="O16" s="220">
        <v>13361000</v>
      </c>
      <c r="P16" s="221">
        <v>1.0130793074771301E-2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45442</v>
      </c>
      <c r="E17" s="217">
        <v>8553.7000000000007</v>
      </c>
      <c r="F17" s="217">
        <v>8511.6333333333332</v>
      </c>
      <c r="G17" s="219">
        <v>8428.2666666666664</v>
      </c>
      <c r="H17" s="219">
        <v>8302.8333333333339</v>
      </c>
      <c r="I17" s="219">
        <v>8219.4666666666672</v>
      </c>
      <c r="J17" s="219">
        <v>8637.0666666666657</v>
      </c>
      <c r="K17" s="219">
        <v>8720.4333333333307</v>
      </c>
      <c r="L17" s="219">
        <v>8845.866666666665</v>
      </c>
      <c r="M17" s="220">
        <v>8595</v>
      </c>
      <c r="N17" s="220">
        <v>8386.2000000000007</v>
      </c>
      <c r="O17" s="220">
        <v>1403250</v>
      </c>
      <c r="P17" s="221">
        <v>-3.9041703637976931E-3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45442</v>
      </c>
      <c r="E18" s="217">
        <v>26525.15</v>
      </c>
      <c r="F18" s="217">
        <v>26653.600000000002</v>
      </c>
      <c r="G18" s="219">
        <v>26248.600000000006</v>
      </c>
      <c r="H18" s="219">
        <v>25972.050000000003</v>
      </c>
      <c r="I18" s="219">
        <v>25567.050000000007</v>
      </c>
      <c r="J18" s="219">
        <v>26930.150000000005</v>
      </c>
      <c r="K18" s="219">
        <v>27335.149999999998</v>
      </c>
      <c r="L18" s="219">
        <v>27611.700000000004</v>
      </c>
      <c r="M18" s="220">
        <v>27058.6</v>
      </c>
      <c r="N18" s="220">
        <v>26377.05</v>
      </c>
      <c r="O18" s="220">
        <v>167360</v>
      </c>
      <c r="P18" s="221">
        <v>1.5903848488527376E-2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45442</v>
      </c>
      <c r="E19" s="217">
        <v>225.45</v>
      </c>
      <c r="F19" s="217">
        <v>224.63333333333333</v>
      </c>
      <c r="G19" s="219">
        <v>221.51666666666665</v>
      </c>
      <c r="H19" s="219">
        <v>217.58333333333331</v>
      </c>
      <c r="I19" s="219">
        <v>214.46666666666664</v>
      </c>
      <c r="J19" s="219">
        <v>228.56666666666666</v>
      </c>
      <c r="K19" s="219">
        <v>231.68333333333334</v>
      </c>
      <c r="L19" s="219">
        <v>235.61666666666667</v>
      </c>
      <c r="M19" s="220">
        <v>227.75</v>
      </c>
      <c r="N19" s="220">
        <v>220.7</v>
      </c>
      <c r="O19" s="220">
        <v>71922600</v>
      </c>
      <c r="P19" s="221">
        <v>-6.138125440451022E-2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45442</v>
      </c>
      <c r="E20" s="217">
        <v>282.60000000000002</v>
      </c>
      <c r="F20" s="217">
        <v>278.20000000000005</v>
      </c>
      <c r="G20" s="219">
        <v>268.60000000000008</v>
      </c>
      <c r="H20" s="219">
        <v>254.60000000000002</v>
      </c>
      <c r="I20" s="219">
        <v>245.00000000000006</v>
      </c>
      <c r="J20" s="219">
        <v>292.2000000000001</v>
      </c>
      <c r="K20" s="219">
        <v>301.8</v>
      </c>
      <c r="L20" s="219">
        <v>315.80000000000013</v>
      </c>
      <c r="M20" s="220">
        <v>287.8</v>
      </c>
      <c r="N20" s="220">
        <v>264.2</v>
      </c>
      <c r="O20" s="220">
        <v>42627000</v>
      </c>
      <c r="P20" s="221">
        <v>3.6215396283655672E-2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45442</v>
      </c>
      <c r="E21" s="217">
        <v>2535.65</v>
      </c>
      <c r="F21" s="217">
        <v>2530.65</v>
      </c>
      <c r="G21" s="219">
        <v>2491.75</v>
      </c>
      <c r="H21" s="219">
        <v>2447.85</v>
      </c>
      <c r="I21" s="219">
        <v>2408.9499999999998</v>
      </c>
      <c r="J21" s="219">
        <v>2574.5500000000002</v>
      </c>
      <c r="K21" s="219">
        <v>2613.4500000000007</v>
      </c>
      <c r="L21" s="219">
        <v>2657.3500000000004</v>
      </c>
      <c r="M21" s="220">
        <v>2569.5500000000002</v>
      </c>
      <c r="N21" s="220">
        <v>2486.75</v>
      </c>
      <c r="O21" s="220">
        <v>5124900</v>
      </c>
      <c r="P21" s="221">
        <v>7.0148549870313603E-3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45442</v>
      </c>
      <c r="E22" s="217">
        <v>3133.15</v>
      </c>
      <c r="F22" s="217">
        <v>3120.9166666666665</v>
      </c>
      <c r="G22" s="219">
        <v>3053.4833333333331</v>
      </c>
      <c r="H22" s="219">
        <v>2973.8166666666666</v>
      </c>
      <c r="I22" s="219">
        <v>2906.3833333333332</v>
      </c>
      <c r="J22" s="219">
        <v>3200.583333333333</v>
      </c>
      <c r="K22" s="219">
        <v>3268.0166666666664</v>
      </c>
      <c r="L22" s="219">
        <v>3347.6833333333329</v>
      </c>
      <c r="M22" s="220">
        <v>3188.35</v>
      </c>
      <c r="N22" s="220">
        <v>3041.25</v>
      </c>
      <c r="O22" s="220">
        <v>14682600</v>
      </c>
      <c r="P22" s="221">
        <v>2.4384117880988761E-2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45442</v>
      </c>
      <c r="E23" s="217">
        <v>1389.9</v>
      </c>
      <c r="F23" s="217">
        <v>1377.2</v>
      </c>
      <c r="G23" s="219">
        <v>1350.25</v>
      </c>
      <c r="H23" s="219">
        <v>1310.5999999999999</v>
      </c>
      <c r="I23" s="219">
        <v>1283.6499999999999</v>
      </c>
      <c r="J23" s="219">
        <v>1416.8500000000001</v>
      </c>
      <c r="K23" s="219">
        <v>1443.8000000000004</v>
      </c>
      <c r="L23" s="219">
        <v>1483.4500000000003</v>
      </c>
      <c r="M23" s="220">
        <v>1404.15</v>
      </c>
      <c r="N23" s="220">
        <v>1337.55</v>
      </c>
      <c r="O23" s="220">
        <v>36793600</v>
      </c>
      <c r="P23" s="221">
        <v>1.3865925974913476E-2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45442</v>
      </c>
      <c r="E24" s="217">
        <v>5341.35</v>
      </c>
      <c r="F24" s="217">
        <v>5418.45</v>
      </c>
      <c r="G24" s="219">
        <v>5237.8999999999996</v>
      </c>
      <c r="H24" s="219">
        <v>5134.45</v>
      </c>
      <c r="I24" s="219">
        <v>4953.8999999999996</v>
      </c>
      <c r="J24" s="219">
        <v>5521.9</v>
      </c>
      <c r="K24" s="219">
        <v>5702.4500000000007</v>
      </c>
      <c r="L24" s="219">
        <v>5805.9</v>
      </c>
      <c r="M24" s="220">
        <v>5599</v>
      </c>
      <c r="N24" s="220">
        <v>5315</v>
      </c>
      <c r="O24" s="220">
        <v>1288300</v>
      </c>
      <c r="P24" s="221">
        <v>-5.2859873548007648E-2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45442</v>
      </c>
      <c r="E25" s="217">
        <v>632.54999999999995</v>
      </c>
      <c r="F25" s="217">
        <v>627.66666666666663</v>
      </c>
      <c r="G25" s="219">
        <v>620.33333333333326</v>
      </c>
      <c r="H25" s="219">
        <v>608.11666666666667</v>
      </c>
      <c r="I25" s="219">
        <v>600.7833333333333</v>
      </c>
      <c r="J25" s="219">
        <v>639.88333333333321</v>
      </c>
      <c r="K25" s="219">
        <v>647.21666666666647</v>
      </c>
      <c r="L25" s="219">
        <v>659.43333333333317</v>
      </c>
      <c r="M25" s="220">
        <v>635</v>
      </c>
      <c r="N25" s="220">
        <v>615.45000000000005</v>
      </c>
      <c r="O25" s="220">
        <v>40214700</v>
      </c>
      <c r="P25" s="221">
        <v>-4.4338487589679603E-3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45442</v>
      </c>
      <c r="E26" s="217">
        <v>5957.55</v>
      </c>
      <c r="F26" s="217">
        <v>5981</v>
      </c>
      <c r="G26" s="219">
        <v>5916.85</v>
      </c>
      <c r="H26" s="219">
        <v>5876.1500000000005</v>
      </c>
      <c r="I26" s="219">
        <v>5812.0000000000009</v>
      </c>
      <c r="J26" s="219">
        <v>6021.7</v>
      </c>
      <c r="K26" s="219">
        <v>6085.8499999999995</v>
      </c>
      <c r="L26" s="219">
        <v>6126.5499999999993</v>
      </c>
      <c r="M26" s="220">
        <v>6045.15</v>
      </c>
      <c r="N26" s="220">
        <v>5940.3</v>
      </c>
      <c r="O26" s="220">
        <v>1939250</v>
      </c>
      <c r="P26" s="221">
        <v>5.4439403758911216E-3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45442</v>
      </c>
      <c r="E27" s="217">
        <v>483.7</v>
      </c>
      <c r="F27" s="217">
        <v>484.73333333333335</v>
      </c>
      <c r="G27" s="219">
        <v>477.16666666666669</v>
      </c>
      <c r="H27" s="219">
        <v>470.63333333333333</v>
      </c>
      <c r="I27" s="219">
        <v>463.06666666666666</v>
      </c>
      <c r="J27" s="219">
        <v>491.26666666666671</v>
      </c>
      <c r="K27" s="219">
        <v>498.83333333333331</v>
      </c>
      <c r="L27" s="219">
        <v>505.36666666666673</v>
      </c>
      <c r="M27" s="220">
        <v>492.3</v>
      </c>
      <c r="N27" s="220">
        <v>478.2</v>
      </c>
      <c r="O27" s="220">
        <v>15063700</v>
      </c>
      <c r="P27" s="221">
        <v>5.7398568019093078E-2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45442</v>
      </c>
      <c r="E28" s="217">
        <v>211.7</v>
      </c>
      <c r="F28" s="217">
        <v>211.36666666666667</v>
      </c>
      <c r="G28" s="219">
        <v>209.73333333333335</v>
      </c>
      <c r="H28" s="219">
        <v>207.76666666666668</v>
      </c>
      <c r="I28" s="219">
        <v>206.13333333333335</v>
      </c>
      <c r="J28" s="219">
        <v>213.33333333333334</v>
      </c>
      <c r="K28" s="219">
        <v>214.96666666666667</v>
      </c>
      <c r="L28" s="219">
        <v>216.93333333333334</v>
      </c>
      <c r="M28" s="220">
        <v>213</v>
      </c>
      <c r="N28" s="220">
        <v>209.4</v>
      </c>
      <c r="O28" s="220">
        <v>111550000</v>
      </c>
      <c r="P28" s="221">
        <v>-7.0322236069076021E-3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45442</v>
      </c>
      <c r="E29" s="217">
        <v>2862.35</v>
      </c>
      <c r="F29" s="217">
        <v>2848.6333333333332</v>
      </c>
      <c r="G29" s="219">
        <v>2820.6166666666663</v>
      </c>
      <c r="H29" s="219">
        <v>2778.8833333333332</v>
      </c>
      <c r="I29" s="219">
        <v>2750.8666666666663</v>
      </c>
      <c r="J29" s="219">
        <v>2890.3666666666663</v>
      </c>
      <c r="K29" s="219">
        <v>2918.3833333333328</v>
      </c>
      <c r="L29" s="219">
        <v>2960.1166666666663</v>
      </c>
      <c r="M29" s="220">
        <v>2876.65</v>
      </c>
      <c r="N29" s="220">
        <v>2806.9</v>
      </c>
      <c r="O29" s="220">
        <v>13723000</v>
      </c>
      <c r="P29" s="221">
        <v>1.3350858796945843E-2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45442</v>
      </c>
      <c r="E30" s="217">
        <v>2074.6999999999998</v>
      </c>
      <c r="F30" s="217">
        <v>2114.0333333333333</v>
      </c>
      <c r="G30" s="219">
        <v>2018.0666666666666</v>
      </c>
      <c r="H30" s="219">
        <v>1961.4333333333334</v>
      </c>
      <c r="I30" s="219">
        <v>1865.4666666666667</v>
      </c>
      <c r="J30" s="219">
        <v>2170.6666666666665</v>
      </c>
      <c r="K30" s="219">
        <v>2266.6333333333328</v>
      </c>
      <c r="L30" s="219">
        <v>2323.2666666666664</v>
      </c>
      <c r="M30" s="220">
        <v>2210</v>
      </c>
      <c r="N30" s="220">
        <v>2057.4</v>
      </c>
      <c r="O30" s="220">
        <v>3395117</v>
      </c>
      <c r="P30" s="221">
        <v>0.19893727319854848</v>
      </c>
    </row>
    <row r="31" spans="1:16" ht="12.75" customHeight="1">
      <c r="A31" s="213">
        <v>21</v>
      </c>
      <c r="B31" s="225" t="s">
        <v>850</v>
      </c>
      <c r="C31" s="217" t="s">
        <v>60</v>
      </c>
      <c r="D31" s="218">
        <v>45442</v>
      </c>
      <c r="E31" s="217">
        <v>5992.5</v>
      </c>
      <c r="F31" s="217">
        <v>5969.25</v>
      </c>
      <c r="G31" s="219">
        <v>5933.25</v>
      </c>
      <c r="H31" s="219">
        <v>5874</v>
      </c>
      <c r="I31" s="219">
        <v>5838</v>
      </c>
      <c r="J31" s="219">
        <v>6028.5</v>
      </c>
      <c r="K31" s="219">
        <v>6064.5</v>
      </c>
      <c r="L31" s="219">
        <v>6123.75</v>
      </c>
      <c r="M31" s="220">
        <v>6005.25</v>
      </c>
      <c r="N31" s="220">
        <v>5910</v>
      </c>
      <c r="O31" s="220">
        <v>571325</v>
      </c>
      <c r="P31" s="221">
        <v>-4.052993985879892E-3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45442</v>
      </c>
      <c r="E32" s="217">
        <v>613.65</v>
      </c>
      <c r="F32" s="217">
        <v>617.0333333333333</v>
      </c>
      <c r="G32" s="219">
        <v>608.16666666666663</v>
      </c>
      <c r="H32" s="219">
        <v>602.68333333333328</v>
      </c>
      <c r="I32" s="219">
        <v>593.81666666666661</v>
      </c>
      <c r="J32" s="219">
        <v>622.51666666666665</v>
      </c>
      <c r="K32" s="219">
        <v>631.38333333333344</v>
      </c>
      <c r="L32" s="219">
        <v>636.86666666666667</v>
      </c>
      <c r="M32" s="220">
        <v>625.9</v>
      </c>
      <c r="N32" s="220">
        <v>611.54999999999995</v>
      </c>
      <c r="O32" s="220">
        <v>18689000</v>
      </c>
      <c r="P32" s="221">
        <v>4.0822009356204052E-2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45442</v>
      </c>
      <c r="E33" s="217">
        <v>1221.0999999999999</v>
      </c>
      <c r="F33" s="217">
        <v>1212.5166666666667</v>
      </c>
      <c r="G33" s="219">
        <v>1197.0333333333333</v>
      </c>
      <c r="H33" s="219">
        <v>1172.9666666666667</v>
      </c>
      <c r="I33" s="219">
        <v>1157.4833333333333</v>
      </c>
      <c r="J33" s="219">
        <v>1236.5833333333333</v>
      </c>
      <c r="K33" s="219">
        <v>1252.0666666666664</v>
      </c>
      <c r="L33" s="219">
        <v>1276.1333333333332</v>
      </c>
      <c r="M33" s="220">
        <v>1228</v>
      </c>
      <c r="N33" s="220">
        <v>1188.45</v>
      </c>
      <c r="O33" s="220">
        <v>13935900</v>
      </c>
      <c r="P33" s="221">
        <v>4.456445562105784E-2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45442</v>
      </c>
      <c r="E34" s="217">
        <v>1142.4000000000001</v>
      </c>
      <c r="F34" s="217">
        <v>1141.6666666666667</v>
      </c>
      <c r="G34" s="219">
        <v>1133.7333333333336</v>
      </c>
      <c r="H34" s="219">
        <v>1125.0666666666668</v>
      </c>
      <c r="I34" s="219">
        <v>1117.1333333333337</v>
      </c>
      <c r="J34" s="219">
        <v>1150.3333333333335</v>
      </c>
      <c r="K34" s="219">
        <v>1158.2666666666664</v>
      </c>
      <c r="L34" s="219">
        <v>1166.9333333333334</v>
      </c>
      <c r="M34" s="220">
        <v>1149.5999999999999</v>
      </c>
      <c r="N34" s="220">
        <v>1133</v>
      </c>
      <c r="O34" s="220">
        <v>55768750</v>
      </c>
      <c r="P34" s="221">
        <v>2.6717908592994891E-2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45442</v>
      </c>
      <c r="E35" s="217">
        <v>8857.25</v>
      </c>
      <c r="F35" s="217">
        <v>8854.6166666666668</v>
      </c>
      <c r="G35" s="219">
        <v>8819.3833333333332</v>
      </c>
      <c r="H35" s="219">
        <v>8781.5166666666664</v>
      </c>
      <c r="I35" s="219">
        <v>8746.2833333333328</v>
      </c>
      <c r="J35" s="219">
        <v>8892.4833333333336</v>
      </c>
      <c r="K35" s="219">
        <v>8927.7166666666672</v>
      </c>
      <c r="L35" s="219">
        <v>8965.5833333333339</v>
      </c>
      <c r="M35" s="220">
        <v>8889.85</v>
      </c>
      <c r="N35" s="220">
        <v>8816.75</v>
      </c>
      <c r="O35" s="220">
        <v>2653425</v>
      </c>
      <c r="P35" s="221">
        <v>1.4781386543775277E-2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45442</v>
      </c>
      <c r="E36" s="217">
        <v>1589</v>
      </c>
      <c r="F36" s="217">
        <v>1587.1500000000003</v>
      </c>
      <c r="G36" s="219">
        <v>1577.0000000000007</v>
      </c>
      <c r="H36" s="219">
        <v>1565.0000000000005</v>
      </c>
      <c r="I36" s="219">
        <v>1554.8500000000008</v>
      </c>
      <c r="J36" s="219">
        <v>1599.1500000000005</v>
      </c>
      <c r="K36" s="219">
        <v>1609.3000000000002</v>
      </c>
      <c r="L36" s="219">
        <v>1621.3000000000004</v>
      </c>
      <c r="M36" s="220">
        <v>1597.3</v>
      </c>
      <c r="N36" s="220">
        <v>1575.15</v>
      </c>
      <c r="O36" s="220">
        <v>10101500</v>
      </c>
      <c r="P36" s="221">
        <v>4.4567693374269584E-4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45442</v>
      </c>
      <c r="E37" s="217">
        <v>6758.4</v>
      </c>
      <c r="F37" s="217">
        <v>6757.1500000000005</v>
      </c>
      <c r="G37" s="219">
        <v>6715.5000000000009</v>
      </c>
      <c r="H37" s="219">
        <v>6672.6</v>
      </c>
      <c r="I37" s="219">
        <v>6630.9500000000007</v>
      </c>
      <c r="J37" s="219">
        <v>6800.0500000000011</v>
      </c>
      <c r="K37" s="219">
        <v>6841.7000000000007</v>
      </c>
      <c r="L37" s="219">
        <v>6884.6000000000013</v>
      </c>
      <c r="M37" s="220">
        <v>6798.8</v>
      </c>
      <c r="N37" s="220">
        <v>6714.25</v>
      </c>
      <c r="O37" s="220">
        <v>8931375</v>
      </c>
      <c r="P37" s="221">
        <v>6.7775116246301254E-3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45442</v>
      </c>
      <c r="E38" s="217">
        <v>3056.2</v>
      </c>
      <c r="F38" s="217">
        <v>3018.0666666666671</v>
      </c>
      <c r="G38" s="219">
        <v>2926.5833333333339</v>
      </c>
      <c r="H38" s="219">
        <v>2796.9666666666667</v>
      </c>
      <c r="I38" s="219">
        <v>2705.4833333333336</v>
      </c>
      <c r="J38" s="219">
        <v>3147.6833333333343</v>
      </c>
      <c r="K38" s="219">
        <v>3239.166666666667</v>
      </c>
      <c r="L38" s="219">
        <v>3368.7833333333347</v>
      </c>
      <c r="M38" s="220">
        <v>3109.55</v>
      </c>
      <c r="N38" s="220">
        <v>2888.45</v>
      </c>
      <c r="O38" s="220">
        <v>1875300</v>
      </c>
      <c r="P38" s="221">
        <v>-6.1834008704787634E-2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45442</v>
      </c>
      <c r="E39" s="217">
        <v>378.1</v>
      </c>
      <c r="F39" s="217">
        <v>378.33333333333331</v>
      </c>
      <c r="G39" s="219">
        <v>375.71666666666664</v>
      </c>
      <c r="H39" s="219">
        <v>373.33333333333331</v>
      </c>
      <c r="I39" s="219">
        <v>370.71666666666664</v>
      </c>
      <c r="J39" s="219">
        <v>380.71666666666664</v>
      </c>
      <c r="K39" s="219">
        <v>383.33333333333331</v>
      </c>
      <c r="L39" s="219">
        <v>385.71666666666664</v>
      </c>
      <c r="M39" s="220">
        <v>380.95</v>
      </c>
      <c r="N39" s="220">
        <v>375.95</v>
      </c>
      <c r="O39" s="220">
        <v>12726400</v>
      </c>
      <c r="P39" s="221">
        <v>-5.6257032129016131E-3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45442</v>
      </c>
      <c r="E40" s="217">
        <v>184.55</v>
      </c>
      <c r="F40" s="217">
        <v>183.51666666666665</v>
      </c>
      <c r="G40" s="219">
        <v>181.5333333333333</v>
      </c>
      <c r="H40" s="219">
        <v>178.51666666666665</v>
      </c>
      <c r="I40" s="219">
        <v>176.5333333333333</v>
      </c>
      <c r="J40" s="219">
        <v>186.5333333333333</v>
      </c>
      <c r="K40" s="219">
        <v>188.51666666666665</v>
      </c>
      <c r="L40" s="219">
        <v>191.5333333333333</v>
      </c>
      <c r="M40" s="220">
        <v>185.5</v>
      </c>
      <c r="N40" s="220">
        <v>180.5</v>
      </c>
      <c r="O40" s="220">
        <v>118864000</v>
      </c>
      <c r="P40" s="221">
        <v>-3.7783885081942664E-2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45442</v>
      </c>
      <c r="E41" s="217">
        <v>266.45</v>
      </c>
      <c r="F41" s="217">
        <v>265</v>
      </c>
      <c r="G41" s="219">
        <v>262.14999999999998</v>
      </c>
      <c r="H41" s="219">
        <v>257.84999999999997</v>
      </c>
      <c r="I41" s="219">
        <v>254.99999999999994</v>
      </c>
      <c r="J41" s="219">
        <v>269.3</v>
      </c>
      <c r="K41" s="219">
        <v>272.15000000000003</v>
      </c>
      <c r="L41" s="219">
        <v>276.45000000000005</v>
      </c>
      <c r="M41" s="220">
        <v>267.85000000000002</v>
      </c>
      <c r="N41" s="220">
        <v>260.7</v>
      </c>
      <c r="O41" s="220">
        <v>187150275</v>
      </c>
      <c r="P41" s="221">
        <v>6.9085987662092412E-3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45442</v>
      </c>
      <c r="E42" s="217">
        <v>1367.1</v>
      </c>
      <c r="F42" s="217">
        <v>1373.8833333333332</v>
      </c>
      <c r="G42" s="219">
        <v>1356.3166666666664</v>
      </c>
      <c r="H42" s="219">
        <v>1345.5333333333331</v>
      </c>
      <c r="I42" s="219">
        <v>1327.9666666666662</v>
      </c>
      <c r="J42" s="219">
        <v>1384.6666666666665</v>
      </c>
      <c r="K42" s="219">
        <v>1402.2333333333331</v>
      </c>
      <c r="L42" s="219">
        <v>1413.0166666666667</v>
      </c>
      <c r="M42" s="220">
        <v>1391.45</v>
      </c>
      <c r="N42" s="220">
        <v>1363.1</v>
      </c>
      <c r="O42" s="220">
        <v>4941000</v>
      </c>
      <c r="P42" s="221">
        <v>2.8170113148653923E-2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45442</v>
      </c>
      <c r="E43" s="217">
        <v>274.89999999999998</v>
      </c>
      <c r="F43" s="217">
        <v>276.36666666666662</v>
      </c>
      <c r="G43" s="219">
        <v>269.78333333333325</v>
      </c>
      <c r="H43" s="219">
        <v>264.66666666666663</v>
      </c>
      <c r="I43" s="219">
        <v>258.08333333333326</v>
      </c>
      <c r="J43" s="219">
        <v>281.48333333333323</v>
      </c>
      <c r="K43" s="219">
        <v>288.06666666666661</v>
      </c>
      <c r="L43" s="219">
        <v>293.18333333333322</v>
      </c>
      <c r="M43" s="220">
        <v>282.95</v>
      </c>
      <c r="N43" s="220">
        <v>271.25</v>
      </c>
      <c r="O43" s="220">
        <v>167913450</v>
      </c>
      <c r="P43" s="221">
        <v>-0.1000504070753204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45442</v>
      </c>
      <c r="E44" s="217">
        <v>492.8</v>
      </c>
      <c r="F44" s="217">
        <v>490.34999999999997</v>
      </c>
      <c r="G44" s="219">
        <v>486.94999999999993</v>
      </c>
      <c r="H44" s="219">
        <v>481.09999999999997</v>
      </c>
      <c r="I44" s="219">
        <v>477.69999999999993</v>
      </c>
      <c r="J44" s="219">
        <v>496.19999999999993</v>
      </c>
      <c r="K44" s="219">
        <v>499.59999999999991</v>
      </c>
      <c r="L44" s="219">
        <v>505.44999999999993</v>
      </c>
      <c r="M44" s="220">
        <v>493.75</v>
      </c>
      <c r="N44" s="220">
        <v>484.5</v>
      </c>
      <c r="O44" s="220">
        <v>26788080</v>
      </c>
      <c r="P44" s="221">
        <v>5.051505546751189E-3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45442</v>
      </c>
      <c r="E45" s="217">
        <v>1507.6</v>
      </c>
      <c r="F45" s="217">
        <v>1497.9499999999998</v>
      </c>
      <c r="G45" s="219">
        <v>1481.8499999999997</v>
      </c>
      <c r="H45" s="219">
        <v>1456.1</v>
      </c>
      <c r="I45" s="219">
        <v>1439.9999999999998</v>
      </c>
      <c r="J45" s="219">
        <v>1523.6999999999996</v>
      </c>
      <c r="K45" s="219">
        <v>1539.8</v>
      </c>
      <c r="L45" s="219">
        <v>1565.5499999999995</v>
      </c>
      <c r="M45" s="220">
        <v>1514.05</v>
      </c>
      <c r="N45" s="220">
        <v>1472.2</v>
      </c>
      <c r="O45" s="220">
        <v>6224000</v>
      </c>
      <c r="P45" s="221">
        <v>-3.5222542427153377E-3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45442</v>
      </c>
      <c r="E46" s="217">
        <v>1345.7</v>
      </c>
      <c r="F46" s="217">
        <v>1350.7166666666667</v>
      </c>
      <c r="G46" s="219">
        <v>1337.3333333333335</v>
      </c>
      <c r="H46" s="219">
        <v>1328.9666666666667</v>
      </c>
      <c r="I46" s="219">
        <v>1315.5833333333335</v>
      </c>
      <c r="J46" s="219">
        <v>1359.0833333333335</v>
      </c>
      <c r="K46" s="219">
        <v>1372.4666666666667</v>
      </c>
      <c r="L46" s="219">
        <v>1380.8333333333335</v>
      </c>
      <c r="M46" s="220">
        <v>1364.1</v>
      </c>
      <c r="N46" s="220">
        <v>1342.35</v>
      </c>
      <c r="O46" s="220">
        <v>35649700</v>
      </c>
      <c r="P46" s="221">
        <v>5.6966214598560702E-2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45442</v>
      </c>
      <c r="E47" s="217">
        <v>320.55</v>
      </c>
      <c r="F47" s="217">
        <v>317.8</v>
      </c>
      <c r="G47" s="219">
        <v>311.85000000000002</v>
      </c>
      <c r="H47" s="219">
        <v>303.15000000000003</v>
      </c>
      <c r="I47" s="219">
        <v>297.20000000000005</v>
      </c>
      <c r="J47" s="219">
        <v>326.5</v>
      </c>
      <c r="K47" s="219">
        <v>332.44999999999993</v>
      </c>
      <c r="L47" s="219">
        <v>341.15</v>
      </c>
      <c r="M47" s="220">
        <v>323.75</v>
      </c>
      <c r="N47" s="220">
        <v>309.10000000000002</v>
      </c>
      <c r="O47" s="220">
        <v>84283500</v>
      </c>
      <c r="P47" s="221">
        <v>8.929298412267607E-2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45442</v>
      </c>
      <c r="E48" s="217">
        <v>309.8</v>
      </c>
      <c r="F48" s="217">
        <v>308.34999999999997</v>
      </c>
      <c r="G48" s="219">
        <v>305.69999999999993</v>
      </c>
      <c r="H48" s="219">
        <v>301.59999999999997</v>
      </c>
      <c r="I48" s="219">
        <v>298.94999999999993</v>
      </c>
      <c r="J48" s="219">
        <v>312.44999999999993</v>
      </c>
      <c r="K48" s="219">
        <v>315.09999999999991</v>
      </c>
      <c r="L48" s="219">
        <v>319.19999999999993</v>
      </c>
      <c r="M48" s="220">
        <v>311</v>
      </c>
      <c r="N48" s="220">
        <v>304.25</v>
      </c>
      <c r="O48" s="220">
        <v>52972500</v>
      </c>
      <c r="P48" s="221">
        <v>-3.2289002557544758E-2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45442</v>
      </c>
      <c r="E49" s="217">
        <v>30756.1</v>
      </c>
      <c r="F49" s="217">
        <v>30716.516666666666</v>
      </c>
      <c r="G49" s="219">
        <v>30536.283333333333</v>
      </c>
      <c r="H49" s="219">
        <v>30316.466666666667</v>
      </c>
      <c r="I49" s="219">
        <v>30136.233333333334</v>
      </c>
      <c r="J49" s="219">
        <v>30936.333333333332</v>
      </c>
      <c r="K49" s="219">
        <v>31116.566666666662</v>
      </c>
      <c r="L49" s="219">
        <v>31336.383333333331</v>
      </c>
      <c r="M49" s="220">
        <v>30896.75</v>
      </c>
      <c r="N49" s="220">
        <v>30496.7</v>
      </c>
      <c r="O49" s="220">
        <v>364975</v>
      </c>
      <c r="P49" s="221">
        <v>7.5404442007129149E-4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45442</v>
      </c>
      <c r="E50" s="217">
        <v>646.70000000000005</v>
      </c>
      <c r="F50" s="217">
        <v>641.29999999999995</v>
      </c>
      <c r="G50" s="219">
        <v>631.19999999999993</v>
      </c>
      <c r="H50" s="219">
        <v>615.69999999999993</v>
      </c>
      <c r="I50" s="219">
        <v>605.59999999999991</v>
      </c>
      <c r="J50" s="219">
        <v>656.8</v>
      </c>
      <c r="K50" s="219">
        <v>666.89999999999986</v>
      </c>
      <c r="L50" s="219">
        <v>682.4</v>
      </c>
      <c r="M50" s="220">
        <v>651.4</v>
      </c>
      <c r="N50" s="220">
        <v>625.79999999999995</v>
      </c>
      <c r="O50" s="220">
        <v>29410200</v>
      </c>
      <c r="P50" s="221">
        <v>1.1796761309099917E-2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45442</v>
      </c>
      <c r="E51" s="217">
        <v>5200.95</v>
      </c>
      <c r="F51" s="217">
        <v>5162.083333333333</v>
      </c>
      <c r="G51" s="219">
        <v>5116.4666666666662</v>
      </c>
      <c r="H51" s="219">
        <v>5031.9833333333336</v>
      </c>
      <c r="I51" s="219">
        <v>4986.3666666666668</v>
      </c>
      <c r="J51" s="219">
        <v>5246.5666666666657</v>
      </c>
      <c r="K51" s="219">
        <v>5292.1833333333325</v>
      </c>
      <c r="L51" s="219">
        <v>5376.6666666666652</v>
      </c>
      <c r="M51" s="220">
        <v>5207.7</v>
      </c>
      <c r="N51" s="220">
        <v>5077.6000000000004</v>
      </c>
      <c r="O51" s="220">
        <v>2560000</v>
      </c>
      <c r="P51" s="221">
        <v>1.2257809410834321E-2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45442</v>
      </c>
      <c r="E52" s="217">
        <v>598.65</v>
      </c>
      <c r="F52" s="217">
        <v>601.86666666666667</v>
      </c>
      <c r="G52" s="219">
        <v>592.23333333333335</v>
      </c>
      <c r="H52" s="219">
        <v>585.81666666666672</v>
      </c>
      <c r="I52" s="219">
        <v>576.18333333333339</v>
      </c>
      <c r="J52" s="219">
        <v>608.2833333333333</v>
      </c>
      <c r="K52" s="219">
        <v>617.91666666666674</v>
      </c>
      <c r="L52" s="219">
        <v>624.33333333333326</v>
      </c>
      <c r="M52" s="220">
        <v>611.5</v>
      </c>
      <c r="N52" s="220">
        <v>595.45000000000005</v>
      </c>
      <c r="O52" s="220">
        <v>13120000</v>
      </c>
      <c r="P52" s="221">
        <v>-9.8860463361255761E-3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45442</v>
      </c>
      <c r="E53" s="217">
        <v>116.55</v>
      </c>
      <c r="F53" s="217">
        <v>115.81666666666666</v>
      </c>
      <c r="G53" s="219">
        <v>114.48333333333332</v>
      </c>
      <c r="H53" s="219">
        <v>112.41666666666666</v>
      </c>
      <c r="I53" s="219">
        <v>111.08333333333331</v>
      </c>
      <c r="J53" s="219">
        <v>117.88333333333333</v>
      </c>
      <c r="K53" s="219">
        <v>119.21666666666667</v>
      </c>
      <c r="L53" s="219">
        <v>121.28333333333333</v>
      </c>
      <c r="M53" s="220">
        <v>117.15</v>
      </c>
      <c r="N53" s="220">
        <v>113.75</v>
      </c>
      <c r="O53" s="220">
        <v>335056500</v>
      </c>
      <c r="P53" s="221">
        <v>1.915614413304589E-2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45442</v>
      </c>
      <c r="E54" s="217">
        <v>747.55</v>
      </c>
      <c r="F54" s="217">
        <v>751.86666666666667</v>
      </c>
      <c r="G54" s="219">
        <v>741.2833333333333</v>
      </c>
      <c r="H54" s="219">
        <v>735.01666666666665</v>
      </c>
      <c r="I54" s="219">
        <v>724.43333333333328</v>
      </c>
      <c r="J54" s="219">
        <v>758.13333333333333</v>
      </c>
      <c r="K54" s="219">
        <v>768.71666666666658</v>
      </c>
      <c r="L54" s="219">
        <v>774.98333333333335</v>
      </c>
      <c r="M54" s="220">
        <v>762.45</v>
      </c>
      <c r="N54" s="220">
        <v>745.6</v>
      </c>
      <c r="O54" s="220">
        <v>4467450</v>
      </c>
      <c r="P54" s="221">
        <v>5.6978085351787777E-2</v>
      </c>
    </row>
    <row r="55" spans="1:16" ht="12.75" customHeight="1">
      <c r="A55" s="213">
        <v>45</v>
      </c>
      <c r="B55" s="225" t="s">
        <v>850</v>
      </c>
      <c r="C55" s="217" t="s">
        <v>89</v>
      </c>
      <c r="D55" s="218">
        <v>45442</v>
      </c>
      <c r="E55" s="217">
        <v>403.5</v>
      </c>
      <c r="F55" s="217">
        <v>401.11666666666662</v>
      </c>
      <c r="G55" s="219">
        <v>396.73333333333323</v>
      </c>
      <c r="H55" s="219">
        <v>389.96666666666664</v>
      </c>
      <c r="I55" s="219">
        <v>385.58333333333326</v>
      </c>
      <c r="J55" s="219">
        <v>407.88333333333321</v>
      </c>
      <c r="K55" s="219">
        <v>412.26666666666654</v>
      </c>
      <c r="L55" s="219">
        <v>419.03333333333319</v>
      </c>
      <c r="M55" s="220">
        <v>405.5</v>
      </c>
      <c r="N55" s="220">
        <v>394.35</v>
      </c>
      <c r="O55" s="220">
        <v>12420300</v>
      </c>
      <c r="P55" s="221">
        <v>2.9124685138539042E-2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45442</v>
      </c>
      <c r="E56" s="217">
        <v>1293.4000000000001</v>
      </c>
      <c r="F56" s="217">
        <v>1292.7666666666667</v>
      </c>
      <c r="G56" s="219">
        <v>1276.8833333333332</v>
      </c>
      <c r="H56" s="219">
        <v>1260.3666666666666</v>
      </c>
      <c r="I56" s="219">
        <v>1244.4833333333331</v>
      </c>
      <c r="J56" s="219">
        <v>1309.2833333333333</v>
      </c>
      <c r="K56" s="219">
        <v>1325.166666666667</v>
      </c>
      <c r="L56" s="219">
        <v>1341.6833333333334</v>
      </c>
      <c r="M56" s="220">
        <v>1308.6500000000001</v>
      </c>
      <c r="N56" s="220">
        <v>1276.25</v>
      </c>
      <c r="O56" s="220">
        <v>8573750</v>
      </c>
      <c r="P56" s="221">
        <v>-4.1838373961025355E-2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45442</v>
      </c>
      <c r="E57" s="217">
        <v>1445.1</v>
      </c>
      <c r="F57" s="217">
        <v>1430.45</v>
      </c>
      <c r="G57" s="219">
        <v>1412.3000000000002</v>
      </c>
      <c r="H57" s="219">
        <v>1379.5000000000002</v>
      </c>
      <c r="I57" s="219">
        <v>1361.3500000000004</v>
      </c>
      <c r="J57" s="219">
        <v>1463.25</v>
      </c>
      <c r="K57" s="219">
        <v>1481.4</v>
      </c>
      <c r="L57" s="219">
        <v>1514.1999999999998</v>
      </c>
      <c r="M57" s="220">
        <v>1448.6</v>
      </c>
      <c r="N57" s="220">
        <v>1397.65</v>
      </c>
      <c r="O57" s="220">
        <v>12333750</v>
      </c>
      <c r="P57" s="221">
        <v>-1.1564306922956713E-2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45442</v>
      </c>
      <c r="E58" s="217">
        <v>492.5</v>
      </c>
      <c r="F58" s="217">
        <v>486.13333333333338</v>
      </c>
      <c r="G58" s="219">
        <v>476.86666666666679</v>
      </c>
      <c r="H58" s="219">
        <v>461.23333333333341</v>
      </c>
      <c r="I58" s="219">
        <v>451.96666666666681</v>
      </c>
      <c r="J58" s="219">
        <v>501.76666666666677</v>
      </c>
      <c r="K58" s="219">
        <v>511.0333333333333</v>
      </c>
      <c r="L58" s="219">
        <v>526.66666666666674</v>
      </c>
      <c r="M58" s="220">
        <v>495.4</v>
      </c>
      <c r="N58" s="220">
        <v>470.5</v>
      </c>
      <c r="O58" s="220">
        <v>58029300</v>
      </c>
      <c r="P58" s="221">
        <v>0.14021043944708067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45442</v>
      </c>
      <c r="E59" s="217">
        <v>4803</v>
      </c>
      <c r="F59" s="217">
        <v>4783.9333333333334</v>
      </c>
      <c r="G59" s="219">
        <v>4748.9666666666672</v>
      </c>
      <c r="H59" s="219">
        <v>4694.9333333333334</v>
      </c>
      <c r="I59" s="219">
        <v>4659.9666666666672</v>
      </c>
      <c r="J59" s="219">
        <v>4837.9666666666672</v>
      </c>
      <c r="K59" s="219">
        <v>4872.9333333333325</v>
      </c>
      <c r="L59" s="219">
        <v>4926.9666666666672</v>
      </c>
      <c r="M59" s="220">
        <v>4818.8999999999996</v>
      </c>
      <c r="N59" s="220">
        <v>4729.8999999999996</v>
      </c>
      <c r="O59" s="220">
        <v>3596850</v>
      </c>
      <c r="P59" s="221">
        <v>3.2214877416115806E-3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45442</v>
      </c>
      <c r="E60" s="217">
        <v>2680.45</v>
      </c>
      <c r="F60" s="217">
        <v>2667.0166666666664</v>
      </c>
      <c r="G60" s="219">
        <v>2645.6833333333329</v>
      </c>
      <c r="H60" s="219">
        <v>2610.9166666666665</v>
      </c>
      <c r="I60" s="219">
        <v>2589.583333333333</v>
      </c>
      <c r="J60" s="219">
        <v>2701.7833333333328</v>
      </c>
      <c r="K60" s="219">
        <v>2723.1166666666668</v>
      </c>
      <c r="L60" s="219">
        <v>2757.8833333333328</v>
      </c>
      <c r="M60" s="220">
        <v>2688.35</v>
      </c>
      <c r="N60" s="220">
        <v>2632.25</v>
      </c>
      <c r="O60" s="220">
        <v>3697050</v>
      </c>
      <c r="P60" s="221">
        <v>-7.7963554386624081E-3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45442</v>
      </c>
      <c r="E61" s="217">
        <v>1094.3</v>
      </c>
      <c r="F61" s="217">
        <v>1096.7833333333333</v>
      </c>
      <c r="G61" s="219">
        <v>1078.6666666666665</v>
      </c>
      <c r="H61" s="219">
        <v>1063.0333333333333</v>
      </c>
      <c r="I61" s="219">
        <v>1044.9166666666665</v>
      </c>
      <c r="J61" s="219">
        <v>1112.4166666666665</v>
      </c>
      <c r="K61" s="219">
        <v>1130.5333333333333</v>
      </c>
      <c r="L61" s="219">
        <v>1146.1666666666665</v>
      </c>
      <c r="M61" s="220">
        <v>1114.9000000000001</v>
      </c>
      <c r="N61" s="220">
        <v>1081.1500000000001</v>
      </c>
      <c r="O61" s="220">
        <v>16508000</v>
      </c>
      <c r="P61" s="221">
        <v>-2.6880452723414289E-2</v>
      </c>
    </row>
    <row r="62" spans="1:16" ht="12.75" customHeight="1">
      <c r="A62" s="213">
        <v>52</v>
      </c>
      <c r="B62" s="225" t="s">
        <v>850</v>
      </c>
      <c r="C62" s="222" t="s">
        <v>96</v>
      </c>
      <c r="D62" s="218">
        <v>45442</v>
      </c>
      <c r="E62" s="217">
        <v>1241.1500000000001</v>
      </c>
      <c r="F62" s="217">
        <v>1238.8833333333334</v>
      </c>
      <c r="G62" s="219">
        <v>1227.916666666667</v>
      </c>
      <c r="H62" s="219">
        <v>1214.6833333333336</v>
      </c>
      <c r="I62" s="219">
        <v>1203.7166666666672</v>
      </c>
      <c r="J62" s="219">
        <v>1252.1166666666668</v>
      </c>
      <c r="K62" s="219">
        <v>1263.0833333333335</v>
      </c>
      <c r="L62" s="219">
        <v>1276.3166666666666</v>
      </c>
      <c r="M62" s="220">
        <v>1249.8499999999999</v>
      </c>
      <c r="N62" s="220">
        <v>1225.6500000000001</v>
      </c>
      <c r="O62" s="220">
        <v>2098600</v>
      </c>
      <c r="P62" s="221">
        <v>-1.9973368841544607E-3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45442</v>
      </c>
      <c r="E63" s="217">
        <v>392.45</v>
      </c>
      <c r="F63" s="217">
        <v>395.63333333333338</v>
      </c>
      <c r="G63" s="219">
        <v>386.81666666666678</v>
      </c>
      <c r="H63" s="219">
        <v>381.18333333333339</v>
      </c>
      <c r="I63" s="219">
        <v>372.36666666666679</v>
      </c>
      <c r="J63" s="219">
        <v>401.26666666666677</v>
      </c>
      <c r="K63" s="219">
        <v>410.08333333333337</v>
      </c>
      <c r="L63" s="219">
        <v>415.71666666666675</v>
      </c>
      <c r="M63" s="220">
        <v>404.45</v>
      </c>
      <c r="N63" s="220">
        <v>390</v>
      </c>
      <c r="O63" s="220">
        <v>17406000</v>
      </c>
      <c r="P63" s="221">
        <v>-5.961295341826315E-2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45442</v>
      </c>
      <c r="E64" s="217">
        <v>145.15</v>
      </c>
      <c r="F64" s="217">
        <v>146.48333333333335</v>
      </c>
      <c r="G64" s="219">
        <v>141.76666666666671</v>
      </c>
      <c r="H64" s="219">
        <v>138.38333333333335</v>
      </c>
      <c r="I64" s="219">
        <v>133.66666666666671</v>
      </c>
      <c r="J64" s="219">
        <v>149.8666666666667</v>
      </c>
      <c r="K64" s="219">
        <v>154.58333333333334</v>
      </c>
      <c r="L64" s="219">
        <v>157.9666666666667</v>
      </c>
      <c r="M64" s="220">
        <v>151.19999999999999</v>
      </c>
      <c r="N64" s="220">
        <v>143.1</v>
      </c>
      <c r="O64" s="220">
        <v>31645000</v>
      </c>
      <c r="P64" s="221">
        <v>1.4588008977236293E-2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45442</v>
      </c>
      <c r="E65" s="217">
        <v>3752.1</v>
      </c>
      <c r="F65" s="217">
        <v>3771.0166666666664</v>
      </c>
      <c r="G65" s="219">
        <v>3702.2833333333328</v>
      </c>
      <c r="H65" s="219">
        <v>3652.4666666666662</v>
      </c>
      <c r="I65" s="219">
        <v>3583.7333333333327</v>
      </c>
      <c r="J65" s="219">
        <v>3820.833333333333</v>
      </c>
      <c r="K65" s="219">
        <v>3889.5666666666666</v>
      </c>
      <c r="L65" s="219">
        <v>3939.3833333333332</v>
      </c>
      <c r="M65" s="220">
        <v>3839.75</v>
      </c>
      <c r="N65" s="220">
        <v>3721.2</v>
      </c>
      <c r="O65" s="220">
        <v>4739100</v>
      </c>
      <c r="P65" s="221">
        <v>3.5054383435984798E-2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45442</v>
      </c>
      <c r="E66" s="217">
        <v>540.25</v>
      </c>
      <c r="F66" s="217">
        <v>538.86666666666667</v>
      </c>
      <c r="G66" s="219">
        <v>536.18333333333339</v>
      </c>
      <c r="H66" s="219">
        <v>532.11666666666667</v>
      </c>
      <c r="I66" s="219">
        <v>529.43333333333339</v>
      </c>
      <c r="J66" s="219">
        <v>542.93333333333339</v>
      </c>
      <c r="K66" s="219">
        <v>545.61666666666656</v>
      </c>
      <c r="L66" s="219">
        <v>549.68333333333339</v>
      </c>
      <c r="M66" s="220">
        <v>541.54999999999995</v>
      </c>
      <c r="N66" s="220">
        <v>534.79999999999995</v>
      </c>
      <c r="O66" s="220">
        <v>21155000</v>
      </c>
      <c r="P66" s="221">
        <v>-3.7087184317419202E-3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45442</v>
      </c>
      <c r="E67" s="217">
        <v>1846.3</v>
      </c>
      <c r="F67" s="217">
        <v>1841.4166666666667</v>
      </c>
      <c r="G67" s="219">
        <v>1822.8833333333334</v>
      </c>
      <c r="H67" s="219">
        <v>1799.4666666666667</v>
      </c>
      <c r="I67" s="219">
        <v>1780.9333333333334</v>
      </c>
      <c r="J67" s="219">
        <v>1864.8333333333335</v>
      </c>
      <c r="K67" s="219">
        <v>1883.3666666666668</v>
      </c>
      <c r="L67" s="219">
        <v>1906.7833333333335</v>
      </c>
      <c r="M67" s="220">
        <v>1859.95</v>
      </c>
      <c r="N67" s="220">
        <v>1818</v>
      </c>
      <c r="O67" s="220">
        <v>2670925</v>
      </c>
      <c r="P67" s="221">
        <v>-9.3772266141892574E-2</v>
      </c>
    </row>
    <row r="68" spans="1:16" ht="12.75" customHeight="1">
      <c r="A68" s="213">
        <v>58</v>
      </c>
      <c r="B68" s="225" t="s">
        <v>850</v>
      </c>
      <c r="C68" s="222" t="s">
        <v>102</v>
      </c>
      <c r="D68" s="218">
        <v>45442</v>
      </c>
      <c r="E68" s="217">
        <v>2525.65</v>
      </c>
      <c r="F68" s="217">
        <v>2529.8166666666666</v>
      </c>
      <c r="G68" s="219">
        <v>2485.6333333333332</v>
      </c>
      <c r="H68" s="219">
        <v>2445.6166666666668</v>
      </c>
      <c r="I68" s="219">
        <v>2401.4333333333334</v>
      </c>
      <c r="J68" s="219">
        <v>2569.833333333333</v>
      </c>
      <c r="K68" s="219">
        <v>2614.0166666666664</v>
      </c>
      <c r="L68" s="219">
        <v>2654.0333333333328</v>
      </c>
      <c r="M68" s="220">
        <v>2574</v>
      </c>
      <c r="N68" s="220">
        <v>2489.8000000000002</v>
      </c>
      <c r="O68" s="220">
        <v>1845600</v>
      </c>
      <c r="P68" s="221">
        <v>-2.3337037625019843E-2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45442</v>
      </c>
      <c r="E69" s="217">
        <v>4032.15</v>
      </c>
      <c r="F69" s="217">
        <v>3991.1</v>
      </c>
      <c r="G69" s="219">
        <v>3934.2</v>
      </c>
      <c r="H69" s="219">
        <v>3836.25</v>
      </c>
      <c r="I69" s="219">
        <v>3779.35</v>
      </c>
      <c r="J69" s="219">
        <v>4089.0499999999997</v>
      </c>
      <c r="K69" s="219">
        <v>4145.9500000000007</v>
      </c>
      <c r="L69" s="219">
        <v>4243.8999999999996</v>
      </c>
      <c r="M69" s="220">
        <v>4048</v>
      </c>
      <c r="N69" s="220">
        <v>3893.15</v>
      </c>
      <c r="O69" s="220">
        <v>3038000</v>
      </c>
      <c r="P69" s="221">
        <v>1.0376479978714912E-2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45442</v>
      </c>
      <c r="E70" s="217">
        <v>9146.1</v>
      </c>
      <c r="F70" s="217">
        <v>9080.6166666666668</v>
      </c>
      <c r="G70" s="219">
        <v>8968.9333333333343</v>
      </c>
      <c r="H70" s="219">
        <v>8791.7666666666682</v>
      </c>
      <c r="I70" s="219">
        <v>8680.0833333333358</v>
      </c>
      <c r="J70" s="219">
        <v>9257.7833333333328</v>
      </c>
      <c r="K70" s="219">
        <v>9369.4666666666635</v>
      </c>
      <c r="L70" s="219">
        <v>9546.6333333333314</v>
      </c>
      <c r="M70" s="220">
        <v>9192.2999999999993</v>
      </c>
      <c r="N70" s="220">
        <v>8903.4500000000007</v>
      </c>
      <c r="O70" s="220">
        <v>1476800</v>
      </c>
      <c r="P70" s="221">
        <v>3.2799496468284499E-2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45442</v>
      </c>
      <c r="E71" s="217">
        <v>853.2</v>
      </c>
      <c r="F71" s="217">
        <v>852.79999999999984</v>
      </c>
      <c r="G71" s="219">
        <v>847.4499999999997</v>
      </c>
      <c r="H71" s="219">
        <v>841.69999999999982</v>
      </c>
      <c r="I71" s="219">
        <v>836.34999999999968</v>
      </c>
      <c r="J71" s="219">
        <v>858.54999999999973</v>
      </c>
      <c r="K71" s="219">
        <v>863.89999999999986</v>
      </c>
      <c r="L71" s="219">
        <v>869.64999999999975</v>
      </c>
      <c r="M71" s="220">
        <v>858.15</v>
      </c>
      <c r="N71" s="220">
        <v>847.05</v>
      </c>
      <c r="O71" s="220">
        <v>45015300</v>
      </c>
      <c r="P71" s="221">
        <v>-4.1066637463724473E-3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45442</v>
      </c>
      <c r="E72" s="217">
        <v>5803.7</v>
      </c>
      <c r="F72" s="217">
        <v>5816.1500000000005</v>
      </c>
      <c r="G72" s="219">
        <v>5780.0500000000011</v>
      </c>
      <c r="H72" s="219">
        <v>5756.4000000000005</v>
      </c>
      <c r="I72" s="219">
        <v>5720.3000000000011</v>
      </c>
      <c r="J72" s="219">
        <v>5839.8000000000011</v>
      </c>
      <c r="K72" s="219">
        <v>5875.9000000000015</v>
      </c>
      <c r="L72" s="219">
        <v>5899.5500000000011</v>
      </c>
      <c r="M72" s="220">
        <v>5852.25</v>
      </c>
      <c r="N72" s="220">
        <v>5792.5</v>
      </c>
      <c r="O72" s="220">
        <v>3046750</v>
      </c>
      <c r="P72" s="221">
        <v>3.8473009245451835E-2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45442</v>
      </c>
      <c r="E73" s="217">
        <v>4692.3999999999996</v>
      </c>
      <c r="F73" s="217">
        <v>4702.1666666666661</v>
      </c>
      <c r="G73" s="219">
        <v>4660.6333333333323</v>
      </c>
      <c r="H73" s="219">
        <v>4628.8666666666659</v>
      </c>
      <c r="I73" s="219">
        <v>4587.3333333333321</v>
      </c>
      <c r="J73" s="219">
        <v>4733.9333333333325</v>
      </c>
      <c r="K73" s="219">
        <v>4775.4666666666653</v>
      </c>
      <c r="L73" s="219">
        <v>4807.2333333333327</v>
      </c>
      <c r="M73" s="220">
        <v>4743.7</v>
      </c>
      <c r="N73" s="220">
        <v>4670.3999999999996</v>
      </c>
      <c r="O73" s="220">
        <v>3415475</v>
      </c>
      <c r="P73" s="221">
        <v>7.4330253445516956E-3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45442</v>
      </c>
      <c r="E74" s="217">
        <v>3897.75</v>
      </c>
      <c r="F74" s="217">
        <v>3897.5833333333335</v>
      </c>
      <c r="G74" s="219">
        <v>3852.166666666667</v>
      </c>
      <c r="H74" s="219">
        <v>3806.5833333333335</v>
      </c>
      <c r="I74" s="219">
        <v>3761.166666666667</v>
      </c>
      <c r="J74" s="219">
        <v>3943.166666666667</v>
      </c>
      <c r="K74" s="219">
        <v>3988.5833333333339</v>
      </c>
      <c r="L74" s="219">
        <v>4034.166666666667</v>
      </c>
      <c r="M74" s="220">
        <v>3943</v>
      </c>
      <c r="N74" s="220">
        <v>3852</v>
      </c>
      <c r="O74" s="220">
        <v>1297175</v>
      </c>
      <c r="P74" s="221">
        <v>-6.1480302427377634E-2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45442</v>
      </c>
      <c r="E75" s="217">
        <v>476.3</v>
      </c>
      <c r="F75" s="217">
        <v>480.83333333333331</v>
      </c>
      <c r="G75" s="219">
        <v>470.11666666666662</v>
      </c>
      <c r="H75" s="219">
        <v>463.93333333333328</v>
      </c>
      <c r="I75" s="219">
        <v>453.21666666666658</v>
      </c>
      <c r="J75" s="219">
        <v>487.01666666666665</v>
      </c>
      <c r="K75" s="219">
        <v>497.73333333333335</v>
      </c>
      <c r="L75" s="219">
        <v>503.91666666666669</v>
      </c>
      <c r="M75" s="220">
        <v>491.55</v>
      </c>
      <c r="N75" s="220">
        <v>474.65</v>
      </c>
      <c r="O75" s="220">
        <v>17121600</v>
      </c>
      <c r="P75" s="221">
        <v>1.4829830363810947E-2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45442</v>
      </c>
      <c r="E76" s="217">
        <v>163.95</v>
      </c>
      <c r="F76" s="217">
        <v>164.04999999999998</v>
      </c>
      <c r="G76" s="219">
        <v>162.54999999999995</v>
      </c>
      <c r="H76" s="219">
        <v>161.14999999999998</v>
      </c>
      <c r="I76" s="219">
        <v>159.64999999999995</v>
      </c>
      <c r="J76" s="219">
        <v>165.44999999999996</v>
      </c>
      <c r="K76" s="219">
        <v>166.95000000000002</v>
      </c>
      <c r="L76" s="219">
        <v>168.34999999999997</v>
      </c>
      <c r="M76" s="220">
        <v>165.55</v>
      </c>
      <c r="N76" s="220">
        <v>162.65</v>
      </c>
      <c r="O76" s="220">
        <v>99950000</v>
      </c>
      <c r="P76" s="221">
        <v>-1.7159152367373028E-2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45442</v>
      </c>
      <c r="E77" s="217">
        <v>204.8</v>
      </c>
      <c r="F77" s="217">
        <v>206.96666666666667</v>
      </c>
      <c r="G77" s="219">
        <v>202.33333333333334</v>
      </c>
      <c r="H77" s="219">
        <v>199.86666666666667</v>
      </c>
      <c r="I77" s="219">
        <v>195.23333333333335</v>
      </c>
      <c r="J77" s="219">
        <v>209.43333333333334</v>
      </c>
      <c r="K77" s="219">
        <v>214.06666666666666</v>
      </c>
      <c r="L77" s="219">
        <v>216.53333333333333</v>
      </c>
      <c r="M77" s="220">
        <v>211.6</v>
      </c>
      <c r="N77" s="220">
        <v>204.5</v>
      </c>
      <c r="O77" s="220">
        <v>148303200</v>
      </c>
      <c r="P77" s="221">
        <v>3.7311999999999998E-2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45442</v>
      </c>
      <c r="E78" s="217">
        <v>1036.7</v>
      </c>
      <c r="F78" s="217">
        <v>1039.05</v>
      </c>
      <c r="G78" s="219">
        <v>1022.6499999999999</v>
      </c>
      <c r="H78" s="219">
        <v>1008.5999999999999</v>
      </c>
      <c r="I78" s="219">
        <v>992.19999999999982</v>
      </c>
      <c r="J78" s="219">
        <v>1053.0999999999999</v>
      </c>
      <c r="K78" s="219">
        <v>1069.5</v>
      </c>
      <c r="L78" s="219">
        <v>1083.55</v>
      </c>
      <c r="M78" s="220">
        <v>1055.45</v>
      </c>
      <c r="N78" s="220">
        <v>1025</v>
      </c>
      <c r="O78" s="220">
        <v>11692075</v>
      </c>
      <c r="P78" s="221">
        <v>2.6734643123601095E-3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45442</v>
      </c>
      <c r="E79" s="217">
        <v>85.7</v>
      </c>
      <c r="F79" s="217">
        <v>85.716666666666654</v>
      </c>
      <c r="G79" s="219">
        <v>84.933333333333309</v>
      </c>
      <c r="H79" s="219">
        <v>84.166666666666657</v>
      </c>
      <c r="I79" s="219">
        <v>83.383333333333312</v>
      </c>
      <c r="J79" s="219">
        <v>86.483333333333306</v>
      </c>
      <c r="K79" s="219">
        <v>87.266666666666637</v>
      </c>
      <c r="L79" s="219">
        <v>88.033333333333303</v>
      </c>
      <c r="M79" s="220">
        <v>86.5</v>
      </c>
      <c r="N79" s="220">
        <v>84.95</v>
      </c>
      <c r="O79" s="220">
        <v>221546250</v>
      </c>
      <c r="P79" s="221">
        <v>-1.6775675270857257E-2</v>
      </c>
    </row>
    <row r="80" spans="1:16" ht="12.75" customHeight="1">
      <c r="A80" s="213">
        <v>70</v>
      </c>
      <c r="B80" s="225" t="s">
        <v>850</v>
      </c>
      <c r="C80" s="223" t="s">
        <v>116</v>
      </c>
      <c r="D80" s="218">
        <v>45442</v>
      </c>
      <c r="E80" s="217">
        <v>674.35</v>
      </c>
      <c r="F80" s="217">
        <v>671.41666666666663</v>
      </c>
      <c r="G80" s="219">
        <v>665.18333333333328</v>
      </c>
      <c r="H80" s="219">
        <v>656.01666666666665</v>
      </c>
      <c r="I80" s="219">
        <v>649.7833333333333</v>
      </c>
      <c r="J80" s="219">
        <v>680.58333333333326</v>
      </c>
      <c r="K80" s="219">
        <v>686.81666666666661</v>
      </c>
      <c r="L80" s="219">
        <v>695.98333333333323</v>
      </c>
      <c r="M80" s="220">
        <v>677.65</v>
      </c>
      <c r="N80" s="220">
        <v>662.25</v>
      </c>
      <c r="O80" s="220">
        <v>7034300</v>
      </c>
      <c r="P80" s="221">
        <v>3.1845919145690314E-2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45442</v>
      </c>
      <c r="E81" s="217">
        <v>1288.0999999999999</v>
      </c>
      <c r="F81" s="217">
        <v>1288.4333333333332</v>
      </c>
      <c r="G81" s="219">
        <v>1274.7666666666664</v>
      </c>
      <c r="H81" s="219">
        <v>1261.4333333333332</v>
      </c>
      <c r="I81" s="219">
        <v>1247.7666666666664</v>
      </c>
      <c r="J81" s="219">
        <v>1301.7666666666664</v>
      </c>
      <c r="K81" s="219">
        <v>1315.4333333333329</v>
      </c>
      <c r="L81" s="219">
        <v>1328.7666666666664</v>
      </c>
      <c r="M81" s="220">
        <v>1302.0999999999999</v>
      </c>
      <c r="N81" s="220">
        <v>1275.0999999999999</v>
      </c>
      <c r="O81" s="220">
        <v>6095500</v>
      </c>
      <c r="P81" s="221">
        <v>6.5224570673712021E-3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45442</v>
      </c>
      <c r="E82" s="217">
        <v>2802.75</v>
      </c>
      <c r="F82" s="217">
        <v>2817.9666666666667</v>
      </c>
      <c r="G82" s="219">
        <v>2776.7833333333333</v>
      </c>
      <c r="H82" s="219">
        <v>2750.8166666666666</v>
      </c>
      <c r="I82" s="219">
        <v>2709.6333333333332</v>
      </c>
      <c r="J82" s="219">
        <v>2843.9333333333334</v>
      </c>
      <c r="K82" s="219">
        <v>2885.1166666666668</v>
      </c>
      <c r="L82" s="219">
        <v>2911.0833333333335</v>
      </c>
      <c r="M82" s="220">
        <v>2859.15</v>
      </c>
      <c r="N82" s="220">
        <v>2792</v>
      </c>
      <c r="O82" s="220">
        <v>3470775</v>
      </c>
      <c r="P82" s="221">
        <v>2.3872737731758041E-2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45442</v>
      </c>
      <c r="E83" s="217">
        <v>410.05</v>
      </c>
      <c r="F83" s="217">
        <v>408.34999999999997</v>
      </c>
      <c r="G83" s="219">
        <v>405.74999999999994</v>
      </c>
      <c r="H83" s="219">
        <v>401.45</v>
      </c>
      <c r="I83" s="219">
        <v>398.84999999999997</v>
      </c>
      <c r="J83" s="219">
        <v>412.64999999999992</v>
      </c>
      <c r="K83" s="219">
        <v>415.24999999999994</v>
      </c>
      <c r="L83" s="219">
        <v>419.5499999999999</v>
      </c>
      <c r="M83" s="220">
        <v>410.95</v>
      </c>
      <c r="N83" s="220">
        <v>404.05</v>
      </c>
      <c r="O83" s="220">
        <v>12692000</v>
      </c>
      <c r="P83" s="221">
        <v>-2.8772574227119683E-2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45442</v>
      </c>
      <c r="E84" s="217">
        <v>2454.8000000000002</v>
      </c>
      <c r="F84" s="217">
        <v>2443.2166666666667</v>
      </c>
      <c r="G84" s="219">
        <v>2426.5833333333335</v>
      </c>
      <c r="H84" s="219">
        <v>2398.3666666666668</v>
      </c>
      <c r="I84" s="219">
        <v>2381.7333333333336</v>
      </c>
      <c r="J84" s="219">
        <v>2471.4333333333334</v>
      </c>
      <c r="K84" s="219">
        <v>2488.0666666666666</v>
      </c>
      <c r="L84" s="219">
        <v>2516.2833333333333</v>
      </c>
      <c r="M84" s="220">
        <v>2459.85</v>
      </c>
      <c r="N84" s="220">
        <v>2415</v>
      </c>
      <c r="O84" s="220">
        <v>7543827</v>
      </c>
      <c r="P84" s="221">
        <v>2.2386217961097746E-2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45442</v>
      </c>
      <c r="E85" s="217">
        <v>559.1</v>
      </c>
      <c r="F85" s="217">
        <v>558.35</v>
      </c>
      <c r="G85" s="219">
        <v>552.75</v>
      </c>
      <c r="H85" s="219">
        <v>546.4</v>
      </c>
      <c r="I85" s="219">
        <v>540.79999999999995</v>
      </c>
      <c r="J85" s="219">
        <v>564.70000000000005</v>
      </c>
      <c r="K85" s="219">
        <v>570.30000000000018</v>
      </c>
      <c r="L85" s="219">
        <v>576.65000000000009</v>
      </c>
      <c r="M85" s="220">
        <v>563.95000000000005</v>
      </c>
      <c r="N85" s="220">
        <v>552</v>
      </c>
      <c r="O85" s="220">
        <v>6727500</v>
      </c>
      <c r="P85" s="221">
        <v>2.8473151156124595E-2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45442</v>
      </c>
      <c r="E86" s="217">
        <v>4802.8</v>
      </c>
      <c r="F86" s="217">
        <v>4807.6500000000005</v>
      </c>
      <c r="G86" s="219">
        <v>4730.2000000000007</v>
      </c>
      <c r="H86" s="219">
        <v>4657.6000000000004</v>
      </c>
      <c r="I86" s="219">
        <v>4580.1500000000005</v>
      </c>
      <c r="J86" s="219">
        <v>4880.2500000000009</v>
      </c>
      <c r="K86" s="219">
        <v>4957.7</v>
      </c>
      <c r="L86" s="219">
        <v>5030.3000000000011</v>
      </c>
      <c r="M86" s="220">
        <v>4885.1000000000004</v>
      </c>
      <c r="N86" s="220">
        <v>4735.05</v>
      </c>
      <c r="O86" s="220">
        <v>11546700</v>
      </c>
      <c r="P86" s="221">
        <v>8.0635651514726112E-2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45442</v>
      </c>
      <c r="E87" s="217">
        <v>1863.4</v>
      </c>
      <c r="F87" s="217">
        <v>1853.2666666666667</v>
      </c>
      <c r="G87" s="219">
        <v>1836.5333333333333</v>
      </c>
      <c r="H87" s="219">
        <v>1809.6666666666667</v>
      </c>
      <c r="I87" s="219">
        <v>1792.9333333333334</v>
      </c>
      <c r="J87" s="219">
        <v>1880.1333333333332</v>
      </c>
      <c r="K87" s="219">
        <v>1896.8666666666663</v>
      </c>
      <c r="L87" s="219">
        <v>1923.7333333333331</v>
      </c>
      <c r="M87" s="220">
        <v>1870</v>
      </c>
      <c r="N87" s="220">
        <v>1826.4</v>
      </c>
      <c r="O87" s="220">
        <v>5553000</v>
      </c>
      <c r="P87" s="221">
        <v>6.1454649718054095E-2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45442</v>
      </c>
      <c r="E88" s="217">
        <v>1344.5</v>
      </c>
      <c r="F88" s="217">
        <v>1338.4166666666667</v>
      </c>
      <c r="G88" s="219">
        <v>1326.0833333333335</v>
      </c>
      <c r="H88" s="219">
        <v>1307.6666666666667</v>
      </c>
      <c r="I88" s="219">
        <v>1295.3333333333335</v>
      </c>
      <c r="J88" s="219">
        <v>1356.8333333333335</v>
      </c>
      <c r="K88" s="219">
        <v>1369.166666666667</v>
      </c>
      <c r="L88" s="219">
        <v>1387.5833333333335</v>
      </c>
      <c r="M88" s="220">
        <v>1350.75</v>
      </c>
      <c r="N88" s="220">
        <v>1320</v>
      </c>
      <c r="O88" s="220">
        <v>24093300</v>
      </c>
      <c r="P88" s="221">
        <v>-1.0158472165786266E-3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45442</v>
      </c>
      <c r="E89" s="217">
        <v>3803.05</v>
      </c>
      <c r="F89" s="217">
        <v>3788.2833333333328</v>
      </c>
      <c r="G89" s="219">
        <v>3760.4666666666658</v>
      </c>
      <c r="H89" s="219">
        <v>3717.8833333333328</v>
      </c>
      <c r="I89" s="219">
        <v>3690.0666666666657</v>
      </c>
      <c r="J89" s="219">
        <v>3830.8666666666659</v>
      </c>
      <c r="K89" s="219">
        <v>3858.6833333333334</v>
      </c>
      <c r="L89" s="219">
        <v>3901.266666666666</v>
      </c>
      <c r="M89" s="220">
        <v>3816.1</v>
      </c>
      <c r="N89" s="220">
        <v>3745.7</v>
      </c>
      <c r="O89" s="220">
        <v>2756700</v>
      </c>
      <c r="P89" s="221">
        <v>-2.0623501199040769E-2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45442</v>
      </c>
      <c r="E90" s="217">
        <v>1465.95</v>
      </c>
      <c r="F90" s="217">
        <v>1467.5333333333335</v>
      </c>
      <c r="G90" s="219">
        <v>1459.616666666667</v>
      </c>
      <c r="H90" s="219">
        <v>1453.2833333333335</v>
      </c>
      <c r="I90" s="219">
        <v>1445.366666666667</v>
      </c>
      <c r="J90" s="219">
        <v>1473.866666666667</v>
      </c>
      <c r="K90" s="219">
        <v>1481.7833333333335</v>
      </c>
      <c r="L90" s="219">
        <v>1488.116666666667</v>
      </c>
      <c r="M90" s="220">
        <v>1475.45</v>
      </c>
      <c r="N90" s="220">
        <v>1461.2</v>
      </c>
      <c r="O90" s="220">
        <v>205102700</v>
      </c>
      <c r="P90" s="221">
        <v>7.9110887679837393E-3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45442</v>
      </c>
      <c r="E91" s="217">
        <v>568.15</v>
      </c>
      <c r="F91" s="217">
        <v>567.5333333333333</v>
      </c>
      <c r="G91" s="219">
        <v>564.61666666666656</v>
      </c>
      <c r="H91" s="219">
        <v>561.08333333333326</v>
      </c>
      <c r="I91" s="219">
        <v>558.16666666666652</v>
      </c>
      <c r="J91" s="219">
        <v>571.06666666666661</v>
      </c>
      <c r="K91" s="219">
        <v>573.98333333333335</v>
      </c>
      <c r="L91" s="219">
        <v>577.51666666666665</v>
      </c>
      <c r="M91" s="220">
        <v>570.45000000000005</v>
      </c>
      <c r="N91" s="220">
        <v>564</v>
      </c>
      <c r="O91" s="220">
        <v>45961300</v>
      </c>
      <c r="P91" s="221">
        <v>2.5651725661544503E-2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45442</v>
      </c>
      <c r="E92" s="217">
        <v>5064.95</v>
      </c>
      <c r="F92" s="217">
        <v>5082.8</v>
      </c>
      <c r="G92" s="219">
        <v>5032.75</v>
      </c>
      <c r="H92" s="219">
        <v>5000.55</v>
      </c>
      <c r="I92" s="219">
        <v>4950.5</v>
      </c>
      <c r="J92" s="219">
        <v>5115</v>
      </c>
      <c r="K92" s="219">
        <v>5165.0500000000011</v>
      </c>
      <c r="L92" s="219">
        <v>5197.25</v>
      </c>
      <c r="M92" s="220">
        <v>5132.8500000000004</v>
      </c>
      <c r="N92" s="220">
        <v>5050.6000000000004</v>
      </c>
      <c r="O92" s="220">
        <v>3957300</v>
      </c>
      <c r="P92" s="221">
        <v>-1.4935404376073482E-2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45442</v>
      </c>
      <c r="E93" s="217">
        <v>694.4</v>
      </c>
      <c r="F93" s="217">
        <v>684.11666666666667</v>
      </c>
      <c r="G93" s="219">
        <v>672.0333333333333</v>
      </c>
      <c r="H93" s="219">
        <v>649.66666666666663</v>
      </c>
      <c r="I93" s="219">
        <v>637.58333333333326</v>
      </c>
      <c r="J93" s="219">
        <v>706.48333333333335</v>
      </c>
      <c r="K93" s="219">
        <v>718.56666666666661</v>
      </c>
      <c r="L93" s="219">
        <v>740.93333333333339</v>
      </c>
      <c r="M93" s="220">
        <v>696.2</v>
      </c>
      <c r="N93" s="220">
        <v>661.75</v>
      </c>
      <c r="O93" s="220">
        <v>51231600</v>
      </c>
      <c r="P93" s="221">
        <v>-4.3043933054393309E-2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45442</v>
      </c>
      <c r="E94" s="217">
        <v>399.85</v>
      </c>
      <c r="F94" s="217">
        <v>397</v>
      </c>
      <c r="G94" s="219">
        <v>392.25</v>
      </c>
      <c r="H94" s="219">
        <v>384.65</v>
      </c>
      <c r="I94" s="219">
        <v>379.9</v>
      </c>
      <c r="J94" s="219">
        <v>404.6</v>
      </c>
      <c r="K94" s="219">
        <v>409.35</v>
      </c>
      <c r="L94" s="219">
        <v>416.95000000000005</v>
      </c>
      <c r="M94" s="220">
        <v>401.75</v>
      </c>
      <c r="N94" s="220">
        <v>389.4</v>
      </c>
      <c r="O94" s="220">
        <v>30811550</v>
      </c>
      <c r="P94" s="221">
        <v>-2.3761544920235095E-2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45442</v>
      </c>
      <c r="E95" s="217">
        <v>527.4</v>
      </c>
      <c r="F95" s="217">
        <v>520.6</v>
      </c>
      <c r="G95" s="219">
        <v>509.6</v>
      </c>
      <c r="H95" s="219">
        <v>491.8</v>
      </c>
      <c r="I95" s="219">
        <v>480.8</v>
      </c>
      <c r="J95" s="219">
        <v>538.40000000000009</v>
      </c>
      <c r="K95" s="219">
        <v>549.40000000000009</v>
      </c>
      <c r="L95" s="219">
        <v>567.20000000000005</v>
      </c>
      <c r="M95" s="220">
        <v>531.6</v>
      </c>
      <c r="N95" s="220">
        <v>502.8</v>
      </c>
      <c r="O95" s="220">
        <v>30422250</v>
      </c>
      <c r="P95" s="221">
        <v>7.8715506060199475E-3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45442</v>
      </c>
      <c r="E96" s="217">
        <v>2320.0500000000002</v>
      </c>
      <c r="F96" s="217">
        <v>2320.5833333333335</v>
      </c>
      <c r="G96" s="219">
        <v>2307.7166666666672</v>
      </c>
      <c r="H96" s="219">
        <v>2295.3833333333337</v>
      </c>
      <c r="I96" s="219">
        <v>2282.5166666666673</v>
      </c>
      <c r="J96" s="219">
        <v>2332.916666666667</v>
      </c>
      <c r="K96" s="219">
        <v>2345.7833333333328</v>
      </c>
      <c r="L96" s="219">
        <v>2358.1166666666668</v>
      </c>
      <c r="M96" s="220">
        <v>2333.4499999999998</v>
      </c>
      <c r="N96" s="220">
        <v>2308.25</v>
      </c>
      <c r="O96" s="220">
        <v>18582000</v>
      </c>
      <c r="P96" s="221">
        <v>3.9122265467722454E-2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45442</v>
      </c>
      <c r="E97" s="217">
        <v>1125.6500000000001</v>
      </c>
      <c r="F97" s="217">
        <v>1127.7833333333335</v>
      </c>
      <c r="G97" s="219">
        <v>1120.116666666667</v>
      </c>
      <c r="H97" s="219">
        <v>1114.5833333333335</v>
      </c>
      <c r="I97" s="219">
        <v>1106.916666666667</v>
      </c>
      <c r="J97" s="219">
        <v>1133.3166666666671</v>
      </c>
      <c r="K97" s="219">
        <v>1140.9833333333336</v>
      </c>
      <c r="L97" s="219">
        <v>1146.5166666666671</v>
      </c>
      <c r="M97" s="220">
        <v>1135.45</v>
      </c>
      <c r="N97" s="220">
        <v>1122.25</v>
      </c>
      <c r="O97" s="220">
        <v>80939600</v>
      </c>
      <c r="P97" s="221">
        <v>6.4235355557489774E-3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45442</v>
      </c>
      <c r="E98" s="217">
        <v>1650.65</v>
      </c>
      <c r="F98" s="217">
        <v>1653.1333333333334</v>
      </c>
      <c r="G98" s="219">
        <v>1626.0666666666668</v>
      </c>
      <c r="H98" s="219">
        <v>1601.4833333333333</v>
      </c>
      <c r="I98" s="219">
        <v>1574.4166666666667</v>
      </c>
      <c r="J98" s="219">
        <v>1677.7166666666669</v>
      </c>
      <c r="K98" s="219">
        <v>1704.7833333333335</v>
      </c>
      <c r="L98" s="219">
        <v>1729.366666666667</v>
      </c>
      <c r="M98" s="220">
        <v>1680.2</v>
      </c>
      <c r="N98" s="220">
        <v>1628.55</v>
      </c>
      <c r="O98" s="220">
        <v>3607000</v>
      </c>
      <c r="P98" s="221">
        <v>2.0800905617659543E-2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45442</v>
      </c>
      <c r="E99" s="217">
        <v>582.25</v>
      </c>
      <c r="F99" s="217">
        <v>583.7833333333333</v>
      </c>
      <c r="G99" s="219">
        <v>575.61666666666656</v>
      </c>
      <c r="H99" s="219">
        <v>568.98333333333323</v>
      </c>
      <c r="I99" s="219">
        <v>560.81666666666649</v>
      </c>
      <c r="J99" s="219">
        <v>590.41666666666663</v>
      </c>
      <c r="K99" s="219">
        <v>598.58333333333337</v>
      </c>
      <c r="L99" s="219">
        <v>605.2166666666667</v>
      </c>
      <c r="M99" s="220">
        <v>591.95000000000005</v>
      </c>
      <c r="N99" s="220">
        <v>577.15</v>
      </c>
      <c r="O99" s="220">
        <v>16041000</v>
      </c>
      <c r="P99" s="221">
        <v>1.8767266838144232E-2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45442</v>
      </c>
      <c r="E100" s="217">
        <v>13.6</v>
      </c>
      <c r="F100" s="217">
        <v>13.450000000000001</v>
      </c>
      <c r="G100" s="219">
        <v>13.150000000000002</v>
      </c>
      <c r="H100" s="219">
        <v>12.700000000000001</v>
      </c>
      <c r="I100" s="219">
        <v>12.400000000000002</v>
      </c>
      <c r="J100" s="219">
        <v>13.900000000000002</v>
      </c>
      <c r="K100" s="219">
        <v>14.200000000000003</v>
      </c>
      <c r="L100" s="219">
        <v>14.650000000000002</v>
      </c>
      <c r="M100" s="220">
        <v>13.75</v>
      </c>
      <c r="N100" s="220">
        <v>13</v>
      </c>
      <c r="O100" s="220">
        <v>3297080000</v>
      </c>
      <c r="P100" s="221">
        <v>-1.4396575432554914E-2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45442</v>
      </c>
      <c r="E101" s="217">
        <v>115</v>
      </c>
      <c r="F101" s="217">
        <v>114.93333333333334</v>
      </c>
      <c r="G101" s="219">
        <v>114.46666666666667</v>
      </c>
      <c r="H101" s="219">
        <v>113.93333333333334</v>
      </c>
      <c r="I101" s="219">
        <v>113.46666666666667</v>
      </c>
      <c r="J101" s="219">
        <v>115.46666666666667</v>
      </c>
      <c r="K101" s="219">
        <v>115.93333333333334</v>
      </c>
      <c r="L101" s="219">
        <v>116.46666666666667</v>
      </c>
      <c r="M101" s="220">
        <v>115.4</v>
      </c>
      <c r="N101" s="220">
        <v>114.4</v>
      </c>
      <c r="O101" s="220">
        <v>95115000</v>
      </c>
      <c r="P101" s="221">
        <v>-7.3540999107002153E-4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45442</v>
      </c>
      <c r="E102" s="217">
        <v>77.599999999999994</v>
      </c>
      <c r="F102" s="217">
        <v>77.566666666666677</v>
      </c>
      <c r="G102" s="219">
        <v>77.183333333333351</v>
      </c>
      <c r="H102" s="219">
        <v>76.76666666666668</v>
      </c>
      <c r="I102" s="219">
        <v>76.383333333333354</v>
      </c>
      <c r="J102" s="219">
        <v>77.983333333333348</v>
      </c>
      <c r="K102" s="219">
        <v>78.366666666666674</v>
      </c>
      <c r="L102" s="219">
        <v>78.783333333333346</v>
      </c>
      <c r="M102" s="220">
        <v>77.95</v>
      </c>
      <c r="N102" s="220">
        <v>77.150000000000006</v>
      </c>
      <c r="O102" s="220">
        <v>416572500</v>
      </c>
      <c r="P102" s="221">
        <v>1.5597001279941488E-2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45442</v>
      </c>
      <c r="E103" s="217">
        <v>160.65</v>
      </c>
      <c r="F103" s="217">
        <v>162.11666666666665</v>
      </c>
      <c r="G103" s="219">
        <v>157.48333333333329</v>
      </c>
      <c r="H103" s="219">
        <v>154.31666666666663</v>
      </c>
      <c r="I103" s="219">
        <v>149.68333333333328</v>
      </c>
      <c r="J103" s="219">
        <v>165.2833333333333</v>
      </c>
      <c r="K103" s="219">
        <v>169.91666666666669</v>
      </c>
      <c r="L103" s="219">
        <v>173.08333333333331</v>
      </c>
      <c r="M103" s="220">
        <v>166.75</v>
      </c>
      <c r="N103" s="220">
        <v>158.94999999999999</v>
      </c>
      <c r="O103" s="220">
        <v>77516250</v>
      </c>
      <c r="P103" s="221">
        <v>9.4572411967169714E-2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45442</v>
      </c>
      <c r="E104" s="217">
        <v>441.3</v>
      </c>
      <c r="F104" s="217">
        <v>442.86666666666662</v>
      </c>
      <c r="G104" s="219">
        <v>438.73333333333323</v>
      </c>
      <c r="H104" s="219">
        <v>436.16666666666663</v>
      </c>
      <c r="I104" s="219">
        <v>432.03333333333325</v>
      </c>
      <c r="J104" s="219">
        <v>445.43333333333322</v>
      </c>
      <c r="K104" s="219">
        <v>449.56666666666655</v>
      </c>
      <c r="L104" s="219">
        <v>452.13333333333321</v>
      </c>
      <c r="M104" s="220">
        <v>447</v>
      </c>
      <c r="N104" s="220">
        <v>440.3</v>
      </c>
      <c r="O104" s="220">
        <v>25632750</v>
      </c>
      <c r="P104" s="221">
        <v>2.8807947019867549E-2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45442</v>
      </c>
      <c r="E105" s="217">
        <v>569.70000000000005</v>
      </c>
      <c r="F105" s="217">
        <v>568.5</v>
      </c>
      <c r="G105" s="219">
        <v>563</v>
      </c>
      <c r="H105" s="219">
        <v>556.29999999999995</v>
      </c>
      <c r="I105" s="219">
        <v>550.79999999999995</v>
      </c>
      <c r="J105" s="219">
        <v>575.20000000000005</v>
      </c>
      <c r="K105" s="219">
        <v>580.70000000000005</v>
      </c>
      <c r="L105" s="219">
        <v>587.40000000000009</v>
      </c>
      <c r="M105" s="220">
        <v>574</v>
      </c>
      <c r="N105" s="220">
        <v>561.79999999999995</v>
      </c>
      <c r="O105" s="220">
        <v>19904000</v>
      </c>
      <c r="P105" s="221">
        <v>-2.2828808483479797E-2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45442</v>
      </c>
      <c r="E106" s="217">
        <v>211</v>
      </c>
      <c r="F106" s="217">
        <v>211.4666666666667</v>
      </c>
      <c r="G106" s="219">
        <v>208.0833333333334</v>
      </c>
      <c r="H106" s="219">
        <v>205.16666666666671</v>
      </c>
      <c r="I106" s="219">
        <v>201.78333333333342</v>
      </c>
      <c r="J106" s="219">
        <v>214.38333333333338</v>
      </c>
      <c r="K106" s="219">
        <v>217.76666666666671</v>
      </c>
      <c r="L106" s="219">
        <v>220.68333333333337</v>
      </c>
      <c r="M106" s="220">
        <v>214.85</v>
      </c>
      <c r="N106" s="220">
        <v>208.55</v>
      </c>
      <c r="O106" s="220">
        <v>25285100</v>
      </c>
      <c r="P106" s="221">
        <v>-1.9455690508322087E-2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45442</v>
      </c>
      <c r="E107" s="217">
        <v>2608.9</v>
      </c>
      <c r="F107" s="217">
        <v>2608.7166666666667</v>
      </c>
      <c r="G107" s="219">
        <v>2587.5833333333335</v>
      </c>
      <c r="H107" s="219">
        <v>2566.2666666666669</v>
      </c>
      <c r="I107" s="219">
        <v>2545.1333333333337</v>
      </c>
      <c r="J107" s="219">
        <v>2630.0333333333333</v>
      </c>
      <c r="K107" s="219">
        <v>2651.1666666666665</v>
      </c>
      <c r="L107" s="219">
        <v>2672.4833333333331</v>
      </c>
      <c r="M107" s="220">
        <v>2629.85</v>
      </c>
      <c r="N107" s="220">
        <v>2587.4</v>
      </c>
      <c r="O107" s="220">
        <v>1642800</v>
      </c>
      <c r="P107" s="221">
        <v>-2.4928774928774929E-2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45442</v>
      </c>
      <c r="E108" s="217">
        <v>4332.1000000000004</v>
      </c>
      <c r="F108" s="217">
        <v>4335</v>
      </c>
      <c r="G108" s="219">
        <v>4291.1499999999996</v>
      </c>
      <c r="H108" s="219">
        <v>4250.2</v>
      </c>
      <c r="I108" s="219">
        <v>4206.3499999999995</v>
      </c>
      <c r="J108" s="219">
        <v>4375.95</v>
      </c>
      <c r="K108" s="219">
        <v>4419.8</v>
      </c>
      <c r="L108" s="219">
        <v>4460.75</v>
      </c>
      <c r="M108" s="220">
        <v>4378.8500000000004</v>
      </c>
      <c r="N108" s="220">
        <v>4294.05</v>
      </c>
      <c r="O108" s="220">
        <v>5208900</v>
      </c>
      <c r="P108" s="221">
        <v>3.5731329038415652E-2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45442</v>
      </c>
      <c r="E109" s="217">
        <v>1408.3</v>
      </c>
      <c r="F109" s="217">
        <v>1412.8666666666668</v>
      </c>
      <c r="G109" s="219">
        <v>1400.5833333333335</v>
      </c>
      <c r="H109" s="219">
        <v>1392.8666666666668</v>
      </c>
      <c r="I109" s="219">
        <v>1380.5833333333335</v>
      </c>
      <c r="J109" s="219">
        <v>1420.5833333333335</v>
      </c>
      <c r="K109" s="219">
        <v>1432.8666666666668</v>
      </c>
      <c r="L109" s="219">
        <v>1440.5833333333335</v>
      </c>
      <c r="M109" s="220">
        <v>1425.15</v>
      </c>
      <c r="N109" s="220">
        <v>1405.15</v>
      </c>
      <c r="O109" s="220">
        <v>29844000</v>
      </c>
      <c r="P109" s="221">
        <v>1.1266794300526912E-2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45442</v>
      </c>
      <c r="E110" s="217">
        <v>340.5</v>
      </c>
      <c r="F110" s="217">
        <v>342.2166666666667</v>
      </c>
      <c r="G110" s="219">
        <v>337.93333333333339</v>
      </c>
      <c r="H110" s="219">
        <v>335.36666666666667</v>
      </c>
      <c r="I110" s="219">
        <v>331.08333333333337</v>
      </c>
      <c r="J110" s="219">
        <v>344.78333333333342</v>
      </c>
      <c r="K110" s="219">
        <v>349.06666666666672</v>
      </c>
      <c r="L110" s="219">
        <v>351.63333333333344</v>
      </c>
      <c r="M110" s="220">
        <v>346.5</v>
      </c>
      <c r="N110" s="220">
        <v>339.65</v>
      </c>
      <c r="O110" s="220">
        <v>72719200</v>
      </c>
      <c r="P110" s="221">
        <v>1.0011333585190782E-2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45442</v>
      </c>
      <c r="E111" s="217">
        <v>1440.15</v>
      </c>
      <c r="F111" s="217">
        <v>1440.7833333333335</v>
      </c>
      <c r="G111" s="219">
        <v>1432.2666666666671</v>
      </c>
      <c r="H111" s="219">
        <v>1424.3833333333337</v>
      </c>
      <c r="I111" s="219">
        <v>1415.8666666666672</v>
      </c>
      <c r="J111" s="219">
        <v>1448.666666666667</v>
      </c>
      <c r="K111" s="219">
        <v>1457.1833333333334</v>
      </c>
      <c r="L111" s="219">
        <v>1465.0666666666668</v>
      </c>
      <c r="M111" s="220">
        <v>1449.3</v>
      </c>
      <c r="N111" s="220">
        <v>1432.9</v>
      </c>
      <c r="O111" s="220">
        <v>51479600</v>
      </c>
      <c r="P111" s="221">
        <v>3.9286464137474358E-2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45442</v>
      </c>
      <c r="E112" s="217">
        <v>167.3</v>
      </c>
      <c r="F112" s="217">
        <v>166.6</v>
      </c>
      <c r="G112" s="219">
        <v>164.45</v>
      </c>
      <c r="H112" s="219">
        <v>161.6</v>
      </c>
      <c r="I112" s="219">
        <v>159.44999999999999</v>
      </c>
      <c r="J112" s="219">
        <v>169.45</v>
      </c>
      <c r="K112" s="219">
        <v>171.60000000000002</v>
      </c>
      <c r="L112" s="219">
        <v>174.45</v>
      </c>
      <c r="M112" s="220">
        <v>168.75</v>
      </c>
      <c r="N112" s="220">
        <v>163.75</v>
      </c>
      <c r="O112" s="220">
        <v>191373000</v>
      </c>
      <c r="P112" s="221">
        <v>1.3502697957813751E-2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45442</v>
      </c>
      <c r="E113" s="217">
        <v>1307.5999999999999</v>
      </c>
      <c r="F113" s="217">
        <v>1302.1000000000001</v>
      </c>
      <c r="G113" s="219">
        <v>1291.9500000000003</v>
      </c>
      <c r="H113" s="219">
        <v>1276.3000000000002</v>
      </c>
      <c r="I113" s="219">
        <v>1266.1500000000003</v>
      </c>
      <c r="J113" s="219">
        <v>1317.7500000000002</v>
      </c>
      <c r="K113" s="219">
        <v>1327.9000000000003</v>
      </c>
      <c r="L113" s="219">
        <v>1343.5500000000002</v>
      </c>
      <c r="M113" s="220">
        <v>1312.25</v>
      </c>
      <c r="N113" s="220">
        <v>1286.45</v>
      </c>
      <c r="O113" s="220">
        <v>1843400</v>
      </c>
      <c r="P113" s="221">
        <v>3.1272727272727271E-2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45442</v>
      </c>
      <c r="E114" s="217">
        <v>1118.8499999999999</v>
      </c>
      <c r="F114" s="217">
        <v>1110.4833333333333</v>
      </c>
      <c r="G114" s="219">
        <v>1096.9666666666667</v>
      </c>
      <c r="H114" s="219">
        <v>1075.0833333333333</v>
      </c>
      <c r="I114" s="219">
        <v>1061.5666666666666</v>
      </c>
      <c r="J114" s="219">
        <v>1132.3666666666668</v>
      </c>
      <c r="K114" s="219">
        <v>1145.8833333333337</v>
      </c>
      <c r="L114" s="219">
        <v>1167.7666666666669</v>
      </c>
      <c r="M114" s="220">
        <v>1124</v>
      </c>
      <c r="N114" s="220">
        <v>1088.5999999999999</v>
      </c>
      <c r="O114" s="220">
        <v>18321625</v>
      </c>
      <c r="P114" s="221">
        <v>4.873284583792447E-2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45442</v>
      </c>
      <c r="E115" s="217">
        <v>435.55</v>
      </c>
      <c r="F115" s="217">
        <v>436.09999999999997</v>
      </c>
      <c r="G115" s="219">
        <v>433.44999999999993</v>
      </c>
      <c r="H115" s="219">
        <v>431.34999999999997</v>
      </c>
      <c r="I115" s="219">
        <v>428.69999999999993</v>
      </c>
      <c r="J115" s="219">
        <v>438.19999999999993</v>
      </c>
      <c r="K115" s="219">
        <v>440.84999999999991</v>
      </c>
      <c r="L115" s="219">
        <v>442.94999999999993</v>
      </c>
      <c r="M115" s="220">
        <v>438.75</v>
      </c>
      <c r="N115" s="220">
        <v>434</v>
      </c>
      <c r="O115" s="220">
        <v>137633600</v>
      </c>
      <c r="P115" s="221">
        <v>2.7828227309659226E-2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45442</v>
      </c>
      <c r="E116" s="217">
        <v>1068.45</v>
      </c>
      <c r="F116" s="217">
        <v>1053.25</v>
      </c>
      <c r="G116" s="219">
        <v>1030.55</v>
      </c>
      <c r="H116" s="219">
        <v>992.65</v>
      </c>
      <c r="I116" s="219">
        <v>969.94999999999993</v>
      </c>
      <c r="J116" s="219">
        <v>1091.1500000000001</v>
      </c>
      <c r="K116" s="219">
        <v>1113.8499999999999</v>
      </c>
      <c r="L116" s="219">
        <v>1151.75</v>
      </c>
      <c r="M116" s="220">
        <v>1075.95</v>
      </c>
      <c r="N116" s="220">
        <v>1015.35</v>
      </c>
      <c r="O116" s="220">
        <v>12641875</v>
      </c>
      <c r="P116" s="221">
        <v>1.8889784404593997E-2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45442</v>
      </c>
      <c r="E117" s="217">
        <v>3901.45</v>
      </c>
      <c r="F117" s="217">
        <v>3910.0333333333333</v>
      </c>
      <c r="G117" s="219">
        <v>3861.6666666666665</v>
      </c>
      <c r="H117" s="219">
        <v>3821.8833333333332</v>
      </c>
      <c r="I117" s="219">
        <v>3773.5166666666664</v>
      </c>
      <c r="J117" s="219">
        <v>3949.8166666666666</v>
      </c>
      <c r="K117" s="219">
        <v>3998.1833333333334</v>
      </c>
      <c r="L117" s="219">
        <v>4037.9666666666667</v>
      </c>
      <c r="M117" s="220">
        <v>3958.4</v>
      </c>
      <c r="N117" s="220">
        <v>3870.25</v>
      </c>
      <c r="O117" s="220">
        <v>616750</v>
      </c>
      <c r="P117" s="221">
        <v>-8.0418174507438673E-3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45442</v>
      </c>
      <c r="E118" s="217">
        <v>926.25</v>
      </c>
      <c r="F118" s="217">
        <v>915.5333333333333</v>
      </c>
      <c r="G118" s="219">
        <v>898.81666666666661</v>
      </c>
      <c r="H118" s="219">
        <v>871.38333333333333</v>
      </c>
      <c r="I118" s="219">
        <v>854.66666666666663</v>
      </c>
      <c r="J118" s="219">
        <v>942.96666666666658</v>
      </c>
      <c r="K118" s="219">
        <v>959.68333333333328</v>
      </c>
      <c r="L118" s="219">
        <v>987.11666666666656</v>
      </c>
      <c r="M118" s="220">
        <v>932.25</v>
      </c>
      <c r="N118" s="220">
        <v>888.1</v>
      </c>
      <c r="O118" s="220">
        <v>17253000</v>
      </c>
      <c r="P118" s="221">
        <v>8.8013576982278879E-3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45442</v>
      </c>
      <c r="E119" s="217">
        <v>481.7</v>
      </c>
      <c r="F119" s="217">
        <v>476.90000000000003</v>
      </c>
      <c r="G119" s="219">
        <v>469.30000000000007</v>
      </c>
      <c r="H119" s="219">
        <v>456.90000000000003</v>
      </c>
      <c r="I119" s="219">
        <v>449.30000000000007</v>
      </c>
      <c r="J119" s="219">
        <v>489.30000000000007</v>
      </c>
      <c r="K119" s="219">
        <v>496.90000000000009</v>
      </c>
      <c r="L119" s="219">
        <v>509.30000000000007</v>
      </c>
      <c r="M119" s="220">
        <v>484.5</v>
      </c>
      <c r="N119" s="220">
        <v>464.5</v>
      </c>
      <c r="O119" s="220">
        <v>23708750</v>
      </c>
      <c r="P119" s="221">
        <v>4.0998902305159166E-2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45442</v>
      </c>
      <c r="E120" s="217">
        <v>1700.3</v>
      </c>
      <c r="F120" s="217">
        <v>1703.4666666666665</v>
      </c>
      <c r="G120" s="219">
        <v>1691.133333333333</v>
      </c>
      <c r="H120" s="219">
        <v>1681.9666666666665</v>
      </c>
      <c r="I120" s="219">
        <v>1669.633333333333</v>
      </c>
      <c r="J120" s="219">
        <v>1712.633333333333</v>
      </c>
      <c r="K120" s="219">
        <v>1724.9666666666665</v>
      </c>
      <c r="L120" s="219">
        <v>1734.133333333333</v>
      </c>
      <c r="M120" s="220">
        <v>1715.8</v>
      </c>
      <c r="N120" s="220">
        <v>1694.3</v>
      </c>
      <c r="O120" s="220">
        <v>45818400</v>
      </c>
      <c r="P120" s="221">
        <v>-2.9517919173091586E-2</v>
      </c>
    </row>
    <row r="121" spans="1:16" ht="12.75" customHeight="1">
      <c r="A121" s="213">
        <v>111</v>
      </c>
      <c r="B121" s="225" t="s">
        <v>66</v>
      </c>
      <c r="C121" s="217" t="s">
        <v>861</v>
      </c>
      <c r="D121" s="218">
        <v>45442</v>
      </c>
      <c r="E121" s="217">
        <v>158.94999999999999</v>
      </c>
      <c r="F121" s="217">
        <v>159.48333333333332</v>
      </c>
      <c r="G121" s="219">
        <v>157.86666666666665</v>
      </c>
      <c r="H121" s="219">
        <v>156.78333333333333</v>
      </c>
      <c r="I121" s="219">
        <v>155.16666666666666</v>
      </c>
      <c r="J121" s="219">
        <v>160.56666666666663</v>
      </c>
      <c r="K121" s="219">
        <v>162.18333333333331</v>
      </c>
      <c r="L121" s="219">
        <v>163.26666666666662</v>
      </c>
      <c r="M121" s="220">
        <v>161.1</v>
      </c>
      <c r="N121" s="220">
        <v>158.4</v>
      </c>
      <c r="O121" s="220">
        <v>48435010</v>
      </c>
      <c r="P121" s="221">
        <v>4.0149482560367954E-2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45442</v>
      </c>
      <c r="E122" s="217">
        <v>2560.1999999999998</v>
      </c>
      <c r="F122" s="217">
        <v>2549.1</v>
      </c>
      <c r="G122" s="219">
        <v>2532.1499999999996</v>
      </c>
      <c r="H122" s="219">
        <v>2504.1</v>
      </c>
      <c r="I122" s="219">
        <v>2487.1499999999996</v>
      </c>
      <c r="J122" s="219">
        <v>2577.1499999999996</v>
      </c>
      <c r="K122" s="219">
        <v>2594.0999999999995</v>
      </c>
      <c r="L122" s="219">
        <v>2622.1499999999996</v>
      </c>
      <c r="M122" s="220">
        <v>2566.0500000000002</v>
      </c>
      <c r="N122" s="220">
        <v>2521.0500000000002</v>
      </c>
      <c r="O122" s="220">
        <v>1771200</v>
      </c>
      <c r="P122" s="221">
        <v>-1.2213485025932742E-2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45442</v>
      </c>
      <c r="E123" s="217">
        <v>454.1</v>
      </c>
      <c r="F123" s="217">
        <v>451.23333333333335</v>
      </c>
      <c r="G123" s="219">
        <v>445.91666666666669</v>
      </c>
      <c r="H123" s="219">
        <v>437.73333333333335</v>
      </c>
      <c r="I123" s="219">
        <v>432.41666666666669</v>
      </c>
      <c r="J123" s="219">
        <v>459.41666666666669</v>
      </c>
      <c r="K123" s="219">
        <v>464.73333333333329</v>
      </c>
      <c r="L123" s="219">
        <v>472.91666666666669</v>
      </c>
      <c r="M123" s="220">
        <v>456.55</v>
      </c>
      <c r="N123" s="220">
        <v>443.05</v>
      </c>
      <c r="O123" s="220">
        <v>14383700</v>
      </c>
      <c r="P123" s="221">
        <v>3.1451907838595639E-2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45442</v>
      </c>
      <c r="E124" s="217">
        <v>652.45000000000005</v>
      </c>
      <c r="F124" s="217">
        <v>648.31666666666672</v>
      </c>
      <c r="G124" s="219">
        <v>642.68333333333339</v>
      </c>
      <c r="H124" s="219">
        <v>632.91666666666663</v>
      </c>
      <c r="I124" s="219">
        <v>627.2833333333333</v>
      </c>
      <c r="J124" s="219">
        <v>658.08333333333348</v>
      </c>
      <c r="K124" s="219">
        <v>663.71666666666692</v>
      </c>
      <c r="L124" s="219">
        <v>673.48333333333358</v>
      </c>
      <c r="M124" s="220">
        <v>653.95000000000005</v>
      </c>
      <c r="N124" s="220">
        <v>638.54999999999995</v>
      </c>
      <c r="O124" s="220">
        <v>29376000</v>
      </c>
      <c r="P124" s="221">
        <v>-2.3079481210508814E-2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45442</v>
      </c>
      <c r="E125" s="217">
        <v>3452.9</v>
      </c>
      <c r="F125" s="217">
        <v>3460.4833333333336</v>
      </c>
      <c r="G125" s="219">
        <v>3440.9666666666672</v>
      </c>
      <c r="H125" s="219">
        <v>3429.0333333333338</v>
      </c>
      <c r="I125" s="219">
        <v>3409.5166666666673</v>
      </c>
      <c r="J125" s="219">
        <v>3472.416666666667</v>
      </c>
      <c r="K125" s="219">
        <v>3491.9333333333334</v>
      </c>
      <c r="L125" s="219">
        <v>3503.8666666666668</v>
      </c>
      <c r="M125" s="220">
        <v>3480</v>
      </c>
      <c r="N125" s="220">
        <v>3448.55</v>
      </c>
      <c r="O125" s="220">
        <v>16535250</v>
      </c>
      <c r="P125" s="221">
        <v>2.4250871080139375E-2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45442</v>
      </c>
      <c r="E126" s="217">
        <v>4750.6000000000004</v>
      </c>
      <c r="F126" s="217">
        <v>4755.2000000000007</v>
      </c>
      <c r="G126" s="219">
        <v>4726.6000000000013</v>
      </c>
      <c r="H126" s="219">
        <v>4702.6000000000004</v>
      </c>
      <c r="I126" s="219">
        <v>4674.0000000000009</v>
      </c>
      <c r="J126" s="219">
        <v>4779.2000000000016</v>
      </c>
      <c r="K126" s="219">
        <v>4807.8</v>
      </c>
      <c r="L126" s="219">
        <v>4831.800000000002</v>
      </c>
      <c r="M126" s="220">
        <v>4783.8</v>
      </c>
      <c r="N126" s="220">
        <v>4731.2</v>
      </c>
      <c r="O126" s="220">
        <v>3796650</v>
      </c>
      <c r="P126" s="221">
        <v>5.4820641163150991E-3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45442</v>
      </c>
      <c r="E127" s="217">
        <v>4488</v>
      </c>
      <c r="F127" s="217">
        <v>4470.0166666666664</v>
      </c>
      <c r="G127" s="219">
        <v>4436.1333333333332</v>
      </c>
      <c r="H127" s="219">
        <v>4384.2666666666664</v>
      </c>
      <c r="I127" s="219">
        <v>4350.3833333333332</v>
      </c>
      <c r="J127" s="219">
        <v>4521.8833333333332</v>
      </c>
      <c r="K127" s="219">
        <v>4555.7666666666664</v>
      </c>
      <c r="L127" s="219">
        <v>4607.6333333333332</v>
      </c>
      <c r="M127" s="220">
        <v>4503.8999999999996</v>
      </c>
      <c r="N127" s="220">
        <v>4418.1499999999996</v>
      </c>
      <c r="O127" s="220">
        <v>1899100</v>
      </c>
      <c r="P127" s="221">
        <v>1.296138254747173E-2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45442</v>
      </c>
      <c r="E128" s="217">
        <v>1677.45</v>
      </c>
      <c r="F128" s="217">
        <v>1659.2666666666667</v>
      </c>
      <c r="G128" s="219">
        <v>1634.4833333333333</v>
      </c>
      <c r="H128" s="219">
        <v>1591.5166666666667</v>
      </c>
      <c r="I128" s="219">
        <v>1566.7333333333333</v>
      </c>
      <c r="J128" s="219">
        <v>1702.2333333333333</v>
      </c>
      <c r="K128" s="219">
        <v>1727.0166666666667</v>
      </c>
      <c r="L128" s="219">
        <v>1769.9833333333333</v>
      </c>
      <c r="M128" s="220">
        <v>1684.05</v>
      </c>
      <c r="N128" s="220">
        <v>1616.3</v>
      </c>
      <c r="O128" s="220">
        <v>7105150</v>
      </c>
      <c r="P128" s="221">
        <v>2.9813970678822226E-2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45442</v>
      </c>
      <c r="E129" s="217">
        <v>2523.65</v>
      </c>
      <c r="F129" s="217">
        <v>2510.3833333333332</v>
      </c>
      <c r="G129" s="219">
        <v>2484.2666666666664</v>
      </c>
      <c r="H129" s="219">
        <v>2444.8833333333332</v>
      </c>
      <c r="I129" s="219">
        <v>2418.7666666666664</v>
      </c>
      <c r="J129" s="219">
        <v>2549.7666666666664</v>
      </c>
      <c r="K129" s="219">
        <v>2575.8833333333332</v>
      </c>
      <c r="L129" s="219">
        <v>2615.2666666666664</v>
      </c>
      <c r="M129" s="220">
        <v>2536.5</v>
      </c>
      <c r="N129" s="220">
        <v>2471</v>
      </c>
      <c r="O129" s="220">
        <v>14720300</v>
      </c>
      <c r="P129" s="221">
        <v>8.3287723389572374E-4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45442</v>
      </c>
      <c r="E130" s="217">
        <v>262.05</v>
      </c>
      <c r="F130" s="217">
        <v>261.78333333333336</v>
      </c>
      <c r="G130" s="219">
        <v>260.51666666666671</v>
      </c>
      <c r="H130" s="219">
        <v>258.98333333333335</v>
      </c>
      <c r="I130" s="219">
        <v>257.7166666666667</v>
      </c>
      <c r="J130" s="219">
        <v>263.31666666666672</v>
      </c>
      <c r="K130" s="219">
        <v>264.58333333333337</v>
      </c>
      <c r="L130" s="219">
        <v>266.11666666666673</v>
      </c>
      <c r="M130" s="220">
        <v>263.05</v>
      </c>
      <c r="N130" s="220">
        <v>260.25</v>
      </c>
      <c r="O130" s="220">
        <v>41508000</v>
      </c>
      <c r="P130" s="221">
        <v>4.0352899894731564E-2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45442</v>
      </c>
      <c r="E131" s="217">
        <v>180.35</v>
      </c>
      <c r="F131" s="217">
        <v>181.03333333333333</v>
      </c>
      <c r="G131" s="219">
        <v>178.96666666666667</v>
      </c>
      <c r="H131" s="219">
        <v>177.58333333333334</v>
      </c>
      <c r="I131" s="219">
        <v>175.51666666666668</v>
      </c>
      <c r="J131" s="219">
        <v>182.41666666666666</v>
      </c>
      <c r="K131" s="219">
        <v>184.48333333333332</v>
      </c>
      <c r="L131" s="219">
        <v>185.86666666666665</v>
      </c>
      <c r="M131" s="220">
        <v>183.1</v>
      </c>
      <c r="N131" s="220">
        <v>179.65</v>
      </c>
      <c r="O131" s="220">
        <v>48177000</v>
      </c>
      <c r="P131" s="221">
        <v>4.5371696393698736E-2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45442</v>
      </c>
      <c r="E132" s="217">
        <v>592.70000000000005</v>
      </c>
      <c r="F132" s="217">
        <v>592.31666666666672</v>
      </c>
      <c r="G132" s="219">
        <v>586.58333333333348</v>
      </c>
      <c r="H132" s="219">
        <v>580.46666666666681</v>
      </c>
      <c r="I132" s="219">
        <v>574.73333333333358</v>
      </c>
      <c r="J132" s="219">
        <v>598.43333333333339</v>
      </c>
      <c r="K132" s="219">
        <v>604.16666666666674</v>
      </c>
      <c r="L132" s="219">
        <v>610.2833333333333</v>
      </c>
      <c r="M132" s="220">
        <v>598.04999999999995</v>
      </c>
      <c r="N132" s="220">
        <v>586.20000000000005</v>
      </c>
      <c r="O132" s="220">
        <v>16468800</v>
      </c>
      <c r="P132" s="221">
        <v>4.4285496880231319E-2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45442</v>
      </c>
      <c r="E133" s="217">
        <v>12521.9</v>
      </c>
      <c r="F133" s="217">
        <v>12573.116666666669</v>
      </c>
      <c r="G133" s="219">
        <v>12441.233333333337</v>
      </c>
      <c r="H133" s="219">
        <v>12360.566666666669</v>
      </c>
      <c r="I133" s="219">
        <v>12228.683333333338</v>
      </c>
      <c r="J133" s="219">
        <v>12653.783333333336</v>
      </c>
      <c r="K133" s="219">
        <v>12785.666666666668</v>
      </c>
      <c r="L133" s="219">
        <v>12866.333333333336</v>
      </c>
      <c r="M133" s="220">
        <v>12705</v>
      </c>
      <c r="N133" s="220">
        <v>12492.45</v>
      </c>
      <c r="O133" s="220">
        <v>2520650</v>
      </c>
      <c r="P133" s="221">
        <v>3.6877828054298643E-2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45442</v>
      </c>
      <c r="E134" s="217">
        <v>1175.45</v>
      </c>
      <c r="F134" s="217">
        <v>1176.6666666666667</v>
      </c>
      <c r="G134" s="219">
        <v>1164.3833333333334</v>
      </c>
      <c r="H134" s="219">
        <v>1153.3166666666666</v>
      </c>
      <c r="I134" s="219">
        <v>1141.0333333333333</v>
      </c>
      <c r="J134" s="219">
        <v>1187.7333333333336</v>
      </c>
      <c r="K134" s="219">
        <v>1200.0166666666669</v>
      </c>
      <c r="L134" s="219">
        <v>1211.0833333333337</v>
      </c>
      <c r="M134" s="220">
        <v>1188.95</v>
      </c>
      <c r="N134" s="220">
        <v>1165.5999999999999</v>
      </c>
      <c r="O134" s="220">
        <v>11711000</v>
      </c>
      <c r="P134" s="221">
        <v>1.5477996965098634E-2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45442</v>
      </c>
      <c r="E135" s="217">
        <v>3847.6</v>
      </c>
      <c r="F135" s="217">
        <v>3912.2833333333333</v>
      </c>
      <c r="G135" s="219">
        <v>3768.5666666666666</v>
      </c>
      <c r="H135" s="219">
        <v>3689.5333333333333</v>
      </c>
      <c r="I135" s="219">
        <v>3545.8166666666666</v>
      </c>
      <c r="J135" s="219">
        <v>3991.3166666666666</v>
      </c>
      <c r="K135" s="219">
        <v>4135.0333333333328</v>
      </c>
      <c r="L135" s="219">
        <v>4214.0666666666666</v>
      </c>
      <c r="M135" s="220">
        <v>4056</v>
      </c>
      <c r="N135" s="220">
        <v>3833.25</v>
      </c>
      <c r="O135" s="220">
        <v>2817600</v>
      </c>
      <c r="P135" s="221">
        <v>0.12120970951054516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45442</v>
      </c>
      <c r="E136" s="217">
        <v>1901.65</v>
      </c>
      <c r="F136" s="217">
        <v>1877.9666666666665</v>
      </c>
      <c r="G136" s="219">
        <v>1840.7833333333328</v>
      </c>
      <c r="H136" s="219">
        <v>1779.9166666666663</v>
      </c>
      <c r="I136" s="219">
        <v>1742.7333333333327</v>
      </c>
      <c r="J136" s="219">
        <v>1938.833333333333</v>
      </c>
      <c r="K136" s="219">
        <v>1976.0166666666669</v>
      </c>
      <c r="L136" s="219">
        <v>2036.8833333333332</v>
      </c>
      <c r="M136" s="220">
        <v>1915.15</v>
      </c>
      <c r="N136" s="220">
        <v>1817.1</v>
      </c>
      <c r="O136" s="220">
        <v>2042000</v>
      </c>
      <c r="P136" s="221">
        <v>9.4084869267038143E-2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45442</v>
      </c>
      <c r="E137" s="217">
        <v>1007.35</v>
      </c>
      <c r="F137" s="217">
        <v>1009.7666666666665</v>
      </c>
      <c r="G137" s="219">
        <v>994.68333333333317</v>
      </c>
      <c r="H137" s="219">
        <v>982.01666666666665</v>
      </c>
      <c r="I137" s="219">
        <v>966.93333333333328</v>
      </c>
      <c r="J137" s="219">
        <v>1022.4333333333331</v>
      </c>
      <c r="K137" s="219">
        <v>1037.5166666666664</v>
      </c>
      <c r="L137" s="219">
        <v>1050.1833333333329</v>
      </c>
      <c r="M137" s="220">
        <v>1024.8499999999999</v>
      </c>
      <c r="N137" s="220">
        <v>997.1</v>
      </c>
      <c r="O137" s="220">
        <v>6583200</v>
      </c>
      <c r="P137" s="221">
        <v>-4.5965888472239026E-3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45442</v>
      </c>
      <c r="E138" s="217">
        <v>1301.45</v>
      </c>
      <c r="F138" s="217">
        <v>1307.2333333333333</v>
      </c>
      <c r="G138" s="219">
        <v>1293.0166666666667</v>
      </c>
      <c r="H138" s="219">
        <v>1284.5833333333333</v>
      </c>
      <c r="I138" s="219">
        <v>1270.3666666666666</v>
      </c>
      <c r="J138" s="219">
        <v>1315.6666666666667</v>
      </c>
      <c r="K138" s="219">
        <v>1329.8833333333334</v>
      </c>
      <c r="L138" s="219">
        <v>1338.3166666666668</v>
      </c>
      <c r="M138" s="220">
        <v>1321.45</v>
      </c>
      <c r="N138" s="220">
        <v>1298.8</v>
      </c>
      <c r="O138" s="220">
        <v>2528800</v>
      </c>
      <c r="P138" s="221">
        <v>2.181994504606433E-2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45442</v>
      </c>
      <c r="E139" s="217">
        <v>132.05000000000001</v>
      </c>
      <c r="F139" s="217">
        <v>131.79999999999998</v>
      </c>
      <c r="G139" s="219">
        <v>129.74999999999997</v>
      </c>
      <c r="H139" s="219">
        <v>127.44999999999999</v>
      </c>
      <c r="I139" s="219">
        <v>125.39999999999998</v>
      </c>
      <c r="J139" s="219">
        <v>134.09999999999997</v>
      </c>
      <c r="K139" s="219">
        <v>136.14999999999998</v>
      </c>
      <c r="L139" s="219">
        <v>138.44999999999996</v>
      </c>
      <c r="M139" s="220">
        <v>133.85</v>
      </c>
      <c r="N139" s="220">
        <v>129.5</v>
      </c>
      <c r="O139" s="220">
        <v>143704000</v>
      </c>
      <c r="P139" s="221">
        <v>5.093722415494055E-2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45442</v>
      </c>
      <c r="E140" s="217">
        <v>2374.8000000000002</v>
      </c>
      <c r="F140" s="217">
        <v>2356.85</v>
      </c>
      <c r="G140" s="219">
        <v>2336</v>
      </c>
      <c r="H140" s="219">
        <v>2297.2000000000003</v>
      </c>
      <c r="I140" s="219">
        <v>2276.3500000000004</v>
      </c>
      <c r="J140" s="219">
        <v>2395.6499999999996</v>
      </c>
      <c r="K140" s="219">
        <v>2416.4999999999991</v>
      </c>
      <c r="L140" s="219">
        <v>2455.2999999999993</v>
      </c>
      <c r="M140" s="220">
        <v>2377.6999999999998</v>
      </c>
      <c r="N140" s="220">
        <v>2318.0500000000002</v>
      </c>
      <c r="O140" s="220">
        <v>3146000</v>
      </c>
      <c r="P140" s="221">
        <v>-3.6793803148943337E-2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45442</v>
      </c>
      <c r="E141" s="217">
        <v>130043.5</v>
      </c>
      <c r="F141" s="217">
        <v>129662.5</v>
      </c>
      <c r="G141" s="219">
        <v>128849</v>
      </c>
      <c r="H141" s="219">
        <v>127654.5</v>
      </c>
      <c r="I141" s="219">
        <v>126841</v>
      </c>
      <c r="J141" s="219">
        <v>130857</v>
      </c>
      <c r="K141" s="219">
        <v>131670.5</v>
      </c>
      <c r="L141" s="219">
        <v>132865</v>
      </c>
      <c r="M141" s="220">
        <v>130476</v>
      </c>
      <c r="N141" s="220">
        <v>128468</v>
      </c>
      <c r="O141" s="220">
        <v>59925</v>
      </c>
      <c r="P141" s="221">
        <v>-3.2687651331719129E-2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45442</v>
      </c>
      <c r="E142" s="217">
        <v>1708.35</v>
      </c>
      <c r="F142" s="217">
        <v>1704.9166666666667</v>
      </c>
      <c r="G142" s="219">
        <v>1683.5333333333335</v>
      </c>
      <c r="H142" s="219">
        <v>1658.7166666666667</v>
      </c>
      <c r="I142" s="219">
        <v>1637.3333333333335</v>
      </c>
      <c r="J142" s="219">
        <v>1729.7333333333336</v>
      </c>
      <c r="K142" s="219">
        <v>1751.1166666666668</v>
      </c>
      <c r="L142" s="219">
        <v>1775.9333333333336</v>
      </c>
      <c r="M142" s="220">
        <v>1726.3</v>
      </c>
      <c r="N142" s="220">
        <v>1680.1</v>
      </c>
      <c r="O142" s="220">
        <v>5739800</v>
      </c>
      <c r="P142" s="221">
        <v>1.3302262355568502E-2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45442</v>
      </c>
      <c r="E143" s="217">
        <v>199.45</v>
      </c>
      <c r="F143" s="217">
        <v>200.5333333333333</v>
      </c>
      <c r="G143" s="219">
        <v>196.21666666666661</v>
      </c>
      <c r="H143" s="219">
        <v>192.98333333333332</v>
      </c>
      <c r="I143" s="219">
        <v>188.66666666666663</v>
      </c>
      <c r="J143" s="219">
        <v>203.76666666666659</v>
      </c>
      <c r="K143" s="219">
        <v>208.08333333333331</v>
      </c>
      <c r="L143" s="219">
        <v>211.31666666666658</v>
      </c>
      <c r="M143" s="220">
        <v>204.85</v>
      </c>
      <c r="N143" s="220">
        <v>197.3</v>
      </c>
      <c r="O143" s="220">
        <v>106548750</v>
      </c>
      <c r="P143" s="221">
        <v>3.666812609457093E-2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45442</v>
      </c>
      <c r="E144" s="217">
        <v>6431.6</v>
      </c>
      <c r="F144" s="217">
        <v>6379.5166666666664</v>
      </c>
      <c r="G144" s="219">
        <v>6274.0333333333328</v>
      </c>
      <c r="H144" s="219">
        <v>6116.4666666666662</v>
      </c>
      <c r="I144" s="219">
        <v>6010.9833333333327</v>
      </c>
      <c r="J144" s="219">
        <v>6537.083333333333</v>
      </c>
      <c r="K144" s="219">
        <v>6642.5666666666666</v>
      </c>
      <c r="L144" s="219">
        <v>6800.1333333333332</v>
      </c>
      <c r="M144" s="220">
        <v>6485</v>
      </c>
      <c r="N144" s="220">
        <v>6221.95</v>
      </c>
      <c r="O144" s="220">
        <v>1590450</v>
      </c>
      <c r="P144" s="221">
        <v>3.0918813806514341E-2</v>
      </c>
    </row>
    <row r="145" spans="1:16" ht="12.75" customHeight="1">
      <c r="A145" s="213">
        <v>135</v>
      </c>
      <c r="B145" s="225" t="s">
        <v>850</v>
      </c>
      <c r="C145" s="217" t="s">
        <v>183</v>
      </c>
      <c r="D145" s="218">
        <v>45442</v>
      </c>
      <c r="E145" s="217">
        <v>3390.4</v>
      </c>
      <c r="F145" s="217">
        <v>3416.1166666666668</v>
      </c>
      <c r="G145" s="219">
        <v>3356.2833333333338</v>
      </c>
      <c r="H145" s="219">
        <v>3322.166666666667</v>
      </c>
      <c r="I145" s="219">
        <v>3262.3333333333339</v>
      </c>
      <c r="J145" s="219">
        <v>3450.2333333333336</v>
      </c>
      <c r="K145" s="219">
        <v>3510.0666666666666</v>
      </c>
      <c r="L145" s="219">
        <v>3544.1833333333334</v>
      </c>
      <c r="M145" s="220">
        <v>3475.95</v>
      </c>
      <c r="N145" s="220">
        <v>3382</v>
      </c>
      <c r="O145" s="220">
        <v>2114575</v>
      </c>
      <c r="P145" s="221">
        <v>3.632777083486486E-2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45442</v>
      </c>
      <c r="E146" s="217">
        <v>2471.6</v>
      </c>
      <c r="F146" s="217">
        <v>2469.5166666666664</v>
      </c>
      <c r="G146" s="219">
        <v>2441.083333333333</v>
      </c>
      <c r="H146" s="219">
        <v>2410.5666666666666</v>
      </c>
      <c r="I146" s="219">
        <v>2382.1333333333332</v>
      </c>
      <c r="J146" s="219">
        <v>2500.0333333333328</v>
      </c>
      <c r="K146" s="219">
        <v>2528.4666666666662</v>
      </c>
      <c r="L146" s="219">
        <v>2558.9833333333327</v>
      </c>
      <c r="M146" s="220">
        <v>2497.9499999999998</v>
      </c>
      <c r="N146" s="220">
        <v>2439</v>
      </c>
      <c r="O146" s="220">
        <v>6077000</v>
      </c>
      <c r="P146" s="221">
        <v>2.8500829299664895E-2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45442</v>
      </c>
      <c r="E147" s="217">
        <v>283.3</v>
      </c>
      <c r="F147" s="217">
        <v>283.38333333333333</v>
      </c>
      <c r="G147" s="219">
        <v>279.51666666666665</v>
      </c>
      <c r="H147" s="219">
        <v>275.73333333333335</v>
      </c>
      <c r="I147" s="219">
        <v>271.86666666666667</v>
      </c>
      <c r="J147" s="219">
        <v>287.16666666666663</v>
      </c>
      <c r="K147" s="219">
        <v>291.0333333333333</v>
      </c>
      <c r="L147" s="219">
        <v>294.81666666666661</v>
      </c>
      <c r="M147" s="220">
        <v>287.25</v>
      </c>
      <c r="N147" s="220">
        <v>279.60000000000002</v>
      </c>
      <c r="O147" s="220">
        <v>82143000</v>
      </c>
      <c r="P147" s="221">
        <v>6.7547809813439386E-2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45442</v>
      </c>
      <c r="E148" s="217">
        <v>373.05</v>
      </c>
      <c r="F148" s="217">
        <v>371</v>
      </c>
      <c r="G148" s="219">
        <v>367.15</v>
      </c>
      <c r="H148" s="219">
        <v>361.25</v>
      </c>
      <c r="I148" s="219">
        <v>357.4</v>
      </c>
      <c r="J148" s="219">
        <v>376.9</v>
      </c>
      <c r="K148" s="219">
        <v>380.75</v>
      </c>
      <c r="L148" s="219">
        <v>386.65</v>
      </c>
      <c r="M148" s="220">
        <v>374.85</v>
      </c>
      <c r="N148" s="220">
        <v>365.1</v>
      </c>
      <c r="O148" s="220">
        <v>98583000</v>
      </c>
      <c r="P148" s="221">
        <v>5.8563927455465001E-2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45442</v>
      </c>
      <c r="E149" s="217">
        <v>1730.6</v>
      </c>
      <c r="F149" s="217">
        <v>1738.1333333333332</v>
      </c>
      <c r="G149" s="219">
        <v>1716.5666666666664</v>
      </c>
      <c r="H149" s="219">
        <v>1702.5333333333331</v>
      </c>
      <c r="I149" s="219">
        <v>1680.9666666666662</v>
      </c>
      <c r="J149" s="219">
        <v>1752.1666666666665</v>
      </c>
      <c r="K149" s="219">
        <v>1773.7333333333331</v>
      </c>
      <c r="L149" s="219">
        <v>1787.7666666666667</v>
      </c>
      <c r="M149" s="220">
        <v>1759.7</v>
      </c>
      <c r="N149" s="220">
        <v>1724.1</v>
      </c>
      <c r="O149" s="220">
        <v>5949300</v>
      </c>
      <c r="P149" s="221">
        <v>7.0646414694454254E-4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45442</v>
      </c>
      <c r="E150" s="217">
        <v>7690.75</v>
      </c>
      <c r="F150" s="217">
        <v>7745.4000000000005</v>
      </c>
      <c r="G150" s="219">
        <v>7625.3500000000013</v>
      </c>
      <c r="H150" s="219">
        <v>7559.9500000000007</v>
      </c>
      <c r="I150" s="219">
        <v>7439.9000000000015</v>
      </c>
      <c r="J150" s="219">
        <v>7810.8000000000011</v>
      </c>
      <c r="K150" s="219">
        <v>7930.85</v>
      </c>
      <c r="L150" s="219">
        <v>7996.2500000000009</v>
      </c>
      <c r="M150" s="220">
        <v>7865.45</v>
      </c>
      <c r="N150" s="220">
        <v>7680</v>
      </c>
      <c r="O150" s="220">
        <v>891900</v>
      </c>
      <c r="P150" s="221">
        <v>1.4596900965641142E-3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45442</v>
      </c>
      <c r="E151" s="217">
        <v>281</v>
      </c>
      <c r="F151" s="217">
        <v>281.40000000000003</v>
      </c>
      <c r="G151" s="219">
        <v>278.45000000000005</v>
      </c>
      <c r="H151" s="219">
        <v>275.90000000000003</v>
      </c>
      <c r="I151" s="219">
        <v>272.95000000000005</v>
      </c>
      <c r="J151" s="219">
        <v>283.95000000000005</v>
      </c>
      <c r="K151" s="219">
        <v>286.89999999999998</v>
      </c>
      <c r="L151" s="219">
        <v>289.45000000000005</v>
      </c>
      <c r="M151" s="220">
        <v>284.35000000000002</v>
      </c>
      <c r="N151" s="220">
        <v>278.85000000000002</v>
      </c>
      <c r="O151" s="220">
        <v>81929925</v>
      </c>
      <c r="P151" s="221">
        <v>4.6007520460075203E-2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45442</v>
      </c>
      <c r="E152" s="217">
        <v>34873</v>
      </c>
      <c r="F152" s="217">
        <v>34947.599999999999</v>
      </c>
      <c r="G152" s="219">
        <v>34595.399999999994</v>
      </c>
      <c r="H152" s="219">
        <v>34317.799999999996</v>
      </c>
      <c r="I152" s="219">
        <v>33965.599999999991</v>
      </c>
      <c r="J152" s="219">
        <v>35225.199999999997</v>
      </c>
      <c r="K152" s="219">
        <v>35577.399999999994</v>
      </c>
      <c r="L152" s="219">
        <v>35855</v>
      </c>
      <c r="M152" s="220">
        <v>35299.800000000003</v>
      </c>
      <c r="N152" s="220">
        <v>34670</v>
      </c>
      <c r="O152" s="220">
        <v>209160</v>
      </c>
      <c r="P152" s="221">
        <v>5.7324840764331211E-2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45442</v>
      </c>
      <c r="E153" s="217">
        <v>819.3</v>
      </c>
      <c r="F153" s="217">
        <v>822.0333333333333</v>
      </c>
      <c r="G153" s="219">
        <v>812.06666666666661</v>
      </c>
      <c r="H153" s="219">
        <v>804.83333333333326</v>
      </c>
      <c r="I153" s="219">
        <v>794.86666666666656</v>
      </c>
      <c r="J153" s="219">
        <v>829.26666666666665</v>
      </c>
      <c r="K153" s="219">
        <v>839.23333333333335</v>
      </c>
      <c r="L153" s="219">
        <v>846.4666666666667</v>
      </c>
      <c r="M153" s="220">
        <v>832</v>
      </c>
      <c r="N153" s="220">
        <v>814.8</v>
      </c>
      <c r="O153" s="220">
        <v>12342750</v>
      </c>
      <c r="P153" s="221">
        <v>-1.6317991631799162E-2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45442</v>
      </c>
      <c r="E154" s="217">
        <v>3528.5</v>
      </c>
      <c r="F154" s="217">
        <v>3515.5499999999997</v>
      </c>
      <c r="G154" s="219">
        <v>3490.0499999999993</v>
      </c>
      <c r="H154" s="219">
        <v>3451.5999999999995</v>
      </c>
      <c r="I154" s="219">
        <v>3426.099999999999</v>
      </c>
      <c r="J154" s="219">
        <v>3553.9999999999995</v>
      </c>
      <c r="K154" s="219">
        <v>3579.5000000000005</v>
      </c>
      <c r="L154" s="219">
        <v>3617.95</v>
      </c>
      <c r="M154" s="220">
        <v>3541.05</v>
      </c>
      <c r="N154" s="220">
        <v>3477.1</v>
      </c>
      <c r="O154" s="220">
        <v>2922000</v>
      </c>
      <c r="P154" s="221">
        <v>-1.1234434217650243E-2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45442</v>
      </c>
      <c r="E155" s="217">
        <v>308.7</v>
      </c>
      <c r="F155" s="217">
        <v>311.09999999999997</v>
      </c>
      <c r="G155" s="219">
        <v>304.89999999999992</v>
      </c>
      <c r="H155" s="219">
        <v>301.09999999999997</v>
      </c>
      <c r="I155" s="219">
        <v>294.89999999999992</v>
      </c>
      <c r="J155" s="219">
        <v>314.89999999999992</v>
      </c>
      <c r="K155" s="219">
        <v>321.09999999999997</v>
      </c>
      <c r="L155" s="219">
        <v>324.89999999999992</v>
      </c>
      <c r="M155" s="220">
        <v>317.3</v>
      </c>
      <c r="N155" s="220">
        <v>307.3</v>
      </c>
      <c r="O155" s="220">
        <v>52515000</v>
      </c>
      <c r="P155" s="221">
        <v>3.8934061368627218E-2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45442</v>
      </c>
      <c r="E156" s="217">
        <v>469.9</v>
      </c>
      <c r="F156" s="217">
        <v>467.38333333333338</v>
      </c>
      <c r="G156" s="219">
        <v>462.91666666666674</v>
      </c>
      <c r="H156" s="219">
        <v>455.93333333333334</v>
      </c>
      <c r="I156" s="219">
        <v>451.4666666666667</v>
      </c>
      <c r="J156" s="219">
        <v>474.36666666666679</v>
      </c>
      <c r="K156" s="219">
        <v>478.83333333333337</v>
      </c>
      <c r="L156" s="219">
        <v>485.81666666666683</v>
      </c>
      <c r="M156" s="220">
        <v>471.85</v>
      </c>
      <c r="N156" s="220">
        <v>460.4</v>
      </c>
      <c r="O156" s="220">
        <v>71000475</v>
      </c>
      <c r="P156" s="221">
        <v>-2.0719910872315488E-2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45442</v>
      </c>
      <c r="E157" s="217">
        <v>3023.25</v>
      </c>
      <c r="F157" s="217">
        <v>3011.7833333333333</v>
      </c>
      <c r="G157" s="219">
        <v>2986.4666666666667</v>
      </c>
      <c r="H157" s="219">
        <v>2949.6833333333334</v>
      </c>
      <c r="I157" s="219">
        <v>2924.3666666666668</v>
      </c>
      <c r="J157" s="219">
        <v>3048.5666666666666</v>
      </c>
      <c r="K157" s="219">
        <v>3073.8833333333332</v>
      </c>
      <c r="L157" s="219">
        <v>3110.6666666666665</v>
      </c>
      <c r="M157" s="220">
        <v>3037.1</v>
      </c>
      <c r="N157" s="220">
        <v>2975</v>
      </c>
      <c r="O157" s="220">
        <v>2029250</v>
      </c>
      <c r="P157" s="221">
        <v>-1.420937575904785E-2</v>
      </c>
    </row>
    <row r="158" spans="1:16" ht="12.75" customHeight="1">
      <c r="A158" s="213">
        <v>148</v>
      </c>
      <c r="B158" s="225" t="s">
        <v>850</v>
      </c>
      <c r="C158" s="217" t="s">
        <v>197</v>
      </c>
      <c r="D158" s="218">
        <v>45442</v>
      </c>
      <c r="E158" s="217">
        <v>3588.75</v>
      </c>
      <c r="F158" s="217">
        <v>3583.4333333333329</v>
      </c>
      <c r="G158" s="219">
        <v>3553.6666666666661</v>
      </c>
      <c r="H158" s="219">
        <v>3518.583333333333</v>
      </c>
      <c r="I158" s="219">
        <v>3488.8166666666662</v>
      </c>
      <c r="J158" s="219">
        <v>3618.516666666666</v>
      </c>
      <c r="K158" s="219">
        <v>3648.2833333333333</v>
      </c>
      <c r="L158" s="219">
        <v>3683.3666666666659</v>
      </c>
      <c r="M158" s="220">
        <v>3613.2</v>
      </c>
      <c r="N158" s="220">
        <v>3548.35</v>
      </c>
      <c r="O158" s="220">
        <v>2332750</v>
      </c>
      <c r="P158" s="221">
        <v>-2.7007299270072994E-2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45442</v>
      </c>
      <c r="E159" s="217">
        <v>126.8</v>
      </c>
      <c r="F159" s="217">
        <v>127.14999999999999</v>
      </c>
      <c r="G159" s="219">
        <v>125.85</v>
      </c>
      <c r="H159" s="219">
        <v>124.9</v>
      </c>
      <c r="I159" s="219">
        <v>123.60000000000001</v>
      </c>
      <c r="J159" s="219">
        <v>128.09999999999997</v>
      </c>
      <c r="K159" s="219">
        <v>129.39999999999998</v>
      </c>
      <c r="L159" s="219">
        <v>130.34999999999997</v>
      </c>
      <c r="M159" s="220">
        <v>128.44999999999999</v>
      </c>
      <c r="N159" s="220">
        <v>126.2</v>
      </c>
      <c r="O159" s="220">
        <v>338784000</v>
      </c>
      <c r="P159" s="221">
        <v>2.7614656636738656E-2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45442</v>
      </c>
      <c r="E160" s="217">
        <v>6713.95</v>
      </c>
      <c r="F160" s="217">
        <v>6693.166666666667</v>
      </c>
      <c r="G160" s="219">
        <v>6537.1333333333341</v>
      </c>
      <c r="H160" s="219">
        <v>6360.3166666666675</v>
      </c>
      <c r="I160" s="219">
        <v>6204.2833333333347</v>
      </c>
      <c r="J160" s="219">
        <v>6869.9833333333336</v>
      </c>
      <c r="K160" s="219">
        <v>7026.0166666666664</v>
      </c>
      <c r="L160" s="219">
        <v>7202.833333333333</v>
      </c>
      <c r="M160" s="220">
        <v>6849.2</v>
      </c>
      <c r="N160" s="220">
        <v>6516.35</v>
      </c>
      <c r="O160" s="220">
        <v>2144900</v>
      </c>
      <c r="P160" s="221">
        <v>2.6845235958014673E-2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45442</v>
      </c>
      <c r="E161" s="217">
        <v>326.64999999999998</v>
      </c>
      <c r="F161" s="217">
        <v>322.31666666666666</v>
      </c>
      <c r="G161" s="219">
        <v>316.5333333333333</v>
      </c>
      <c r="H161" s="219">
        <v>306.41666666666663</v>
      </c>
      <c r="I161" s="219">
        <v>300.63333333333327</v>
      </c>
      <c r="J161" s="219">
        <v>332.43333333333334</v>
      </c>
      <c r="K161" s="219">
        <v>338.21666666666675</v>
      </c>
      <c r="L161" s="219">
        <v>348.33333333333337</v>
      </c>
      <c r="M161" s="220">
        <v>328.1</v>
      </c>
      <c r="N161" s="220">
        <v>312.2</v>
      </c>
      <c r="O161" s="220">
        <v>63496800</v>
      </c>
      <c r="P161" s="221">
        <v>5.2952062563429048E-2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45442</v>
      </c>
      <c r="E162" s="217">
        <v>1352.45</v>
      </c>
      <c r="F162" s="217">
        <v>1344.5</v>
      </c>
      <c r="G162" s="219">
        <v>1329.05</v>
      </c>
      <c r="H162" s="219">
        <v>1305.6499999999999</v>
      </c>
      <c r="I162" s="219">
        <v>1290.1999999999998</v>
      </c>
      <c r="J162" s="219">
        <v>1367.9</v>
      </c>
      <c r="K162" s="219">
        <v>1383.35</v>
      </c>
      <c r="L162" s="219">
        <v>1406.7500000000002</v>
      </c>
      <c r="M162" s="220">
        <v>1359.95</v>
      </c>
      <c r="N162" s="220">
        <v>1321.1</v>
      </c>
      <c r="O162" s="220">
        <v>5829461</v>
      </c>
      <c r="P162" s="221">
        <v>-1.9845343187572709E-2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45442</v>
      </c>
      <c r="E163" s="217">
        <v>775</v>
      </c>
      <c r="F163" s="217">
        <v>778.0333333333333</v>
      </c>
      <c r="G163" s="219">
        <v>771.06666666666661</v>
      </c>
      <c r="H163" s="219">
        <v>767.13333333333333</v>
      </c>
      <c r="I163" s="219">
        <v>760.16666666666663</v>
      </c>
      <c r="J163" s="219">
        <v>781.96666666666658</v>
      </c>
      <c r="K163" s="219">
        <v>788.93333333333328</v>
      </c>
      <c r="L163" s="219">
        <v>792.86666666666656</v>
      </c>
      <c r="M163" s="220">
        <v>785</v>
      </c>
      <c r="N163" s="220">
        <v>774.1</v>
      </c>
      <c r="O163" s="220">
        <v>9598200</v>
      </c>
      <c r="P163" s="221">
        <v>2.2085445329471397E-2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45442</v>
      </c>
      <c r="E164" s="217">
        <v>251.1</v>
      </c>
      <c r="F164" s="217">
        <v>252.15</v>
      </c>
      <c r="G164" s="219">
        <v>249.5</v>
      </c>
      <c r="H164" s="219">
        <v>247.9</v>
      </c>
      <c r="I164" s="219">
        <v>245.25</v>
      </c>
      <c r="J164" s="219">
        <v>253.75</v>
      </c>
      <c r="K164" s="219">
        <v>256.40000000000003</v>
      </c>
      <c r="L164" s="219">
        <v>258</v>
      </c>
      <c r="M164" s="220">
        <v>254.8</v>
      </c>
      <c r="N164" s="220">
        <v>250.55</v>
      </c>
      <c r="O164" s="220">
        <v>54895000</v>
      </c>
      <c r="P164" s="221">
        <v>1.9500417866097131E-2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45442</v>
      </c>
      <c r="E165" s="217">
        <v>547.95000000000005</v>
      </c>
      <c r="F165" s="217">
        <v>547.88333333333333</v>
      </c>
      <c r="G165" s="219">
        <v>541.06666666666661</v>
      </c>
      <c r="H165" s="219">
        <v>534.18333333333328</v>
      </c>
      <c r="I165" s="219">
        <v>527.36666666666656</v>
      </c>
      <c r="J165" s="219">
        <v>554.76666666666665</v>
      </c>
      <c r="K165" s="219">
        <v>561.58333333333348</v>
      </c>
      <c r="L165" s="219">
        <v>568.4666666666667</v>
      </c>
      <c r="M165" s="220">
        <v>554.70000000000005</v>
      </c>
      <c r="N165" s="220">
        <v>541</v>
      </c>
      <c r="O165" s="220">
        <v>47320000</v>
      </c>
      <c r="P165" s="221">
        <v>-1.6035108447970293E-3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45442</v>
      </c>
      <c r="E166" s="217">
        <v>2881.5</v>
      </c>
      <c r="F166" s="217">
        <v>2878.3666666666668</v>
      </c>
      <c r="G166" s="219">
        <v>2862.8833333333337</v>
      </c>
      <c r="H166" s="219">
        <v>2844.2666666666669</v>
      </c>
      <c r="I166" s="219">
        <v>2828.7833333333338</v>
      </c>
      <c r="J166" s="219">
        <v>2896.9833333333336</v>
      </c>
      <c r="K166" s="219">
        <v>2912.4666666666672</v>
      </c>
      <c r="L166" s="219">
        <v>2931.0833333333335</v>
      </c>
      <c r="M166" s="220">
        <v>2893.85</v>
      </c>
      <c r="N166" s="220">
        <v>2859.75</v>
      </c>
      <c r="O166" s="220">
        <v>40915000</v>
      </c>
      <c r="P166" s="221">
        <v>1.4574512271478962E-2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45442</v>
      </c>
      <c r="E167" s="217">
        <v>174.65</v>
      </c>
      <c r="F167" s="217">
        <v>172.33333333333334</v>
      </c>
      <c r="G167" s="219">
        <v>169.31666666666669</v>
      </c>
      <c r="H167" s="219">
        <v>163.98333333333335</v>
      </c>
      <c r="I167" s="219">
        <v>160.9666666666667</v>
      </c>
      <c r="J167" s="219">
        <v>177.66666666666669</v>
      </c>
      <c r="K167" s="219">
        <v>180.68333333333334</v>
      </c>
      <c r="L167" s="219">
        <v>186.01666666666668</v>
      </c>
      <c r="M167" s="220">
        <v>175.35</v>
      </c>
      <c r="N167" s="220">
        <v>167</v>
      </c>
      <c r="O167" s="220">
        <v>162948000</v>
      </c>
      <c r="P167" s="221">
        <v>-4.1955739516944569E-2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45442</v>
      </c>
      <c r="E168" s="217">
        <v>710.85</v>
      </c>
      <c r="F168" s="217">
        <v>711.1</v>
      </c>
      <c r="G168" s="219">
        <v>707.25</v>
      </c>
      <c r="H168" s="219">
        <v>703.65</v>
      </c>
      <c r="I168" s="219">
        <v>699.8</v>
      </c>
      <c r="J168" s="219">
        <v>714.7</v>
      </c>
      <c r="K168" s="219">
        <v>718.55000000000018</v>
      </c>
      <c r="L168" s="219">
        <v>722.15000000000009</v>
      </c>
      <c r="M168" s="220">
        <v>714.95</v>
      </c>
      <c r="N168" s="220">
        <v>707.5</v>
      </c>
      <c r="O168" s="220">
        <v>20707200</v>
      </c>
      <c r="P168" s="221">
        <v>4.7807958547544833E-2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45442</v>
      </c>
      <c r="E169" s="217">
        <v>1435.8</v>
      </c>
      <c r="F169" s="217">
        <v>1434.2666666666664</v>
      </c>
      <c r="G169" s="219">
        <v>1424.8833333333328</v>
      </c>
      <c r="H169" s="219">
        <v>1413.9666666666662</v>
      </c>
      <c r="I169" s="219">
        <v>1404.5833333333326</v>
      </c>
      <c r="J169" s="219">
        <v>1445.1833333333329</v>
      </c>
      <c r="K169" s="219">
        <v>1454.5666666666666</v>
      </c>
      <c r="L169" s="219">
        <v>1465.4833333333331</v>
      </c>
      <c r="M169" s="220">
        <v>1443.65</v>
      </c>
      <c r="N169" s="220">
        <v>1423.35</v>
      </c>
      <c r="O169" s="220">
        <v>9225375</v>
      </c>
      <c r="P169" s="221">
        <v>1.1138512124948622E-2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45442</v>
      </c>
      <c r="E170" s="217">
        <v>819.35</v>
      </c>
      <c r="F170" s="217">
        <v>817.4666666666667</v>
      </c>
      <c r="G170" s="219">
        <v>810.13333333333344</v>
      </c>
      <c r="H170" s="219">
        <v>800.91666666666674</v>
      </c>
      <c r="I170" s="219">
        <v>793.58333333333348</v>
      </c>
      <c r="J170" s="219">
        <v>826.68333333333339</v>
      </c>
      <c r="K170" s="219">
        <v>834.01666666666665</v>
      </c>
      <c r="L170" s="219">
        <v>843.23333333333335</v>
      </c>
      <c r="M170" s="220">
        <v>824.8</v>
      </c>
      <c r="N170" s="220">
        <v>808.25</v>
      </c>
      <c r="O170" s="220">
        <v>103171500</v>
      </c>
      <c r="P170" s="221">
        <v>-3.467972828832875E-2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45442</v>
      </c>
      <c r="E171" s="217">
        <v>25858.55</v>
      </c>
      <c r="F171" s="217">
        <v>25981.283333333336</v>
      </c>
      <c r="G171" s="219">
        <v>25580.266666666674</v>
      </c>
      <c r="H171" s="219">
        <v>25301.983333333337</v>
      </c>
      <c r="I171" s="219">
        <v>24900.966666666674</v>
      </c>
      <c r="J171" s="219">
        <v>26259.566666666673</v>
      </c>
      <c r="K171" s="219">
        <v>26660.583333333336</v>
      </c>
      <c r="L171" s="219">
        <v>26938.866666666672</v>
      </c>
      <c r="M171" s="220">
        <v>26382.3</v>
      </c>
      <c r="N171" s="220">
        <v>25703</v>
      </c>
      <c r="O171" s="220">
        <v>358250</v>
      </c>
      <c r="P171" s="221">
        <v>1.2220103129194039E-2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45442</v>
      </c>
      <c r="E172" s="217">
        <v>7294.2</v>
      </c>
      <c r="F172" s="217">
        <v>7281.916666666667</v>
      </c>
      <c r="G172" s="219">
        <v>7215.8333333333339</v>
      </c>
      <c r="H172" s="219">
        <v>7137.4666666666672</v>
      </c>
      <c r="I172" s="219">
        <v>7071.3833333333341</v>
      </c>
      <c r="J172" s="219">
        <v>7360.2833333333338</v>
      </c>
      <c r="K172" s="219">
        <v>7426.3666666666677</v>
      </c>
      <c r="L172" s="219">
        <v>7504.7333333333336</v>
      </c>
      <c r="M172" s="220">
        <v>7348</v>
      </c>
      <c r="N172" s="220">
        <v>7203.55</v>
      </c>
      <c r="O172" s="220">
        <v>1779900</v>
      </c>
      <c r="P172" s="221">
        <v>-1.0943682128125264E-3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45442</v>
      </c>
      <c r="E173" s="217">
        <v>2288</v>
      </c>
      <c r="F173" s="217">
        <v>2286.7000000000003</v>
      </c>
      <c r="G173" s="219">
        <v>2272.3000000000006</v>
      </c>
      <c r="H173" s="219">
        <v>2256.6000000000004</v>
      </c>
      <c r="I173" s="219">
        <v>2242.2000000000007</v>
      </c>
      <c r="J173" s="219">
        <v>2302.4000000000005</v>
      </c>
      <c r="K173" s="219">
        <v>2316.8000000000002</v>
      </c>
      <c r="L173" s="219">
        <v>2332.5000000000005</v>
      </c>
      <c r="M173" s="220">
        <v>2301.1</v>
      </c>
      <c r="N173" s="220">
        <v>2271</v>
      </c>
      <c r="O173" s="220">
        <v>5233500</v>
      </c>
      <c r="P173" s="221">
        <v>-1.2314225053078557E-2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45442</v>
      </c>
      <c r="E174" s="217">
        <v>2376.1</v>
      </c>
      <c r="F174" s="217">
        <v>2372.5499999999997</v>
      </c>
      <c r="G174" s="219">
        <v>2352.8999999999996</v>
      </c>
      <c r="H174" s="219">
        <v>2329.6999999999998</v>
      </c>
      <c r="I174" s="219">
        <v>2310.0499999999997</v>
      </c>
      <c r="J174" s="219">
        <v>2395.7499999999995</v>
      </c>
      <c r="K174" s="219">
        <v>2415.4</v>
      </c>
      <c r="L174" s="219">
        <v>2438.5999999999995</v>
      </c>
      <c r="M174" s="220">
        <v>2392.1999999999998</v>
      </c>
      <c r="N174" s="220">
        <v>2349.35</v>
      </c>
      <c r="O174" s="220">
        <v>7360800</v>
      </c>
      <c r="P174" s="221">
        <v>-4.7055005679052407E-3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45442</v>
      </c>
      <c r="E175" s="217">
        <v>1540.2</v>
      </c>
      <c r="F175" s="217">
        <v>1542.0666666666666</v>
      </c>
      <c r="G175" s="219">
        <v>1525.1333333333332</v>
      </c>
      <c r="H175" s="219">
        <v>1510.0666666666666</v>
      </c>
      <c r="I175" s="219">
        <v>1493.1333333333332</v>
      </c>
      <c r="J175" s="219">
        <v>1557.1333333333332</v>
      </c>
      <c r="K175" s="219">
        <v>1574.0666666666666</v>
      </c>
      <c r="L175" s="219">
        <v>1589.1333333333332</v>
      </c>
      <c r="M175" s="220">
        <v>1559</v>
      </c>
      <c r="N175" s="220">
        <v>1527</v>
      </c>
      <c r="O175" s="220">
        <v>15324050</v>
      </c>
      <c r="P175" s="221">
        <v>7.2455603184323328E-2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45442</v>
      </c>
      <c r="E176" s="217">
        <v>670.4</v>
      </c>
      <c r="F176" s="217">
        <v>673.0333333333333</v>
      </c>
      <c r="G176" s="219">
        <v>666.36666666666656</v>
      </c>
      <c r="H176" s="219">
        <v>662.33333333333326</v>
      </c>
      <c r="I176" s="219">
        <v>655.66666666666652</v>
      </c>
      <c r="J176" s="219">
        <v>677.06666666666661</v>
      </c>
      <c r="K176" s="219">
        <v>683.73333333333335</v>
      </c>
      <c r="L176" s="219">
        <v>687.76666666666665</v>
      </c>
      <c r="M176" s="220">
        <v>679.7</v>
      </c>
      <c r="N176" s="220">
        <v>669</v>
      </c>
      <c r="O176" s="220">
        <v>8086500</v>
      </c>
      <c r="P176" s="221">
        <v>-1.8211619012930249E-2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45442</v>
      </c>
      <c r="E177" s="217">
        <v>695.3</v>
      </c>
      <c r="F177" s="217">
        <v>693.76666666666677</v>
      </c>
      <c r="G177" s="219">
        <v>688.73333333333358</v>
      </c>
      <c r="H177" s="219">
        <v>682.16666666666686</v>
      </c>
      <c r="I177" s="219">
        <v>677.13333333333367</v>
      </c>
      <c r="J177" s="219">
        <v>700.33333333333348</v>
      </c>
      <c r="K177" s="219">
        <v>705.36666666666656</v>
      </c>
      <c r="L177" s="219">
        <v>711.93333333333339</v>
      </c>
      <c r="M177" s="220">
        <v>698.8</v>
      </c>
      <c r="N177" s="220">
        <v>687.2</v>
      </c>
      <c r="O177" s="220">
        <v>6274000</v>
      </c>
      <c r="P177" s="221">
        <v>-5.8947052647367632E-2</v>
      </c>
    </row>
    <row r="178" spans="1:16" ht="12.75" customHeight="1">
      <c r="A178" s="213">
        <v>168</v>
      </c>
      <c r="B178" s="225" t="s">
        <v>850</v>
      </c>
      <c r="C178" s="224" t="s">
        <v>218</v>
      </c>
      <c r="D178" s="218">
        <v>45442</v>
      </c>
      <c r="E178" s="217">
        <v>1091.1500000000001</v>
      </c>
      <c r="F178" s="217">
        <v>1089.1666666666667</v>
      </c>
      <c r="G178" s="219">
        <v>1081.3333333333335</v>
      </c>
      <c r="H178" s="219">
        <v>1071.5166666666667</v>
      </c>
      <c r="I178" s="219">
        <v>1063.6833333333334</v>
      </c>
      <c r="J178" s="219">
        <v>1098.9833333333336</v>
      </c>
      <c r="K178" s="219">
        <v>1106.8166666666671</v>
      </c>
      <c r="L178" s="219">
        <v>1116.6333333333337</v>
      </c>
      <c r="M178" s="220">
        <v>1097</v>
      </c>
      <c r="N178" s="220">
        <v>1079.3499999999999</v>
      </c>
      <c r="O178" s="220">
        <v>13244550</v>
      </c>
      <c r="P178" s="221">
        <v>2.94105074167486E-2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45442</v>
      </c>
      <c r="E179" s="217">
        <v>1822.4</v>
      </c>
      <c r="F179" s="217">
        <v>1818.8833333333332</v>
      </c>
      <c r="G179" s="219">
        <v>1805.7666666666664</v>
      </c>
      <c r="H179" s="219">
        <v>1789.1333333333332</v>
      </c>
      <c r="I179" s="219">
        <v>1776.0166666666664</v>
      </c>
      <c r="J179" s="219">
        <v>1835.5166666666664</v>
      </c>
      <c r="K179" s="219">
        <v>1848.6333333333332</v>
      </c>
      <c r="L179" s="219">
        <v>1865.2666666666664</v>
      </c>
      <c r="M179" s="220">
        <v>1832</v>
      </c>
      <c r="N179" s="220">
        <v>1802.25</v>
      </c>
      <c r="O179" s="220">
        <v>7770500</v>
      </c>
      <c r="P179" s="221">
        <v>-1.8132423553196865E-2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45442</v>
      </c>
      <c r="E180" s="217">
        <v>1087.4000000000001</v>
      </c>
      <c r="F180" s="217">
        <v>1088.2166666666667</v>
      </c>
      <c r="G180" s="219">
        <v>1082.8333333333335</v>
      </c>
      <c r="H180" s="219">
        <v>1078.2666666666669</v>
      </c>
      <c r="I180" s="219">
        <v>1072.8833333333337</v>
      </c>
      <c r="J180" s="219">
        <v>1092.7833333333333</v>
      </c>
      <c r="K180" s="219">
        <v>1098.1666666666665</v>
      </c>
      <c r="L180" s="219">
        <v>1102.7333333333331</v>
      </c>
      <c r="M180" s="220">
        <v>1093.5999999999999</v>
      </c>
      <c r="N180" s="220">
        <v>1083.6500000000001</v>
      </c>
      <c r="O180" s="220">
        <v>11893500</v>
      </c>
      <c r="P180" s="221">
        <v>-1.5132026935007944E-4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45442</v>
      </c>
      <c r="E181" s="217">
        <v>955.05</v>
      </c>
      <c r="F181" s="217">
        <v>955.51666666666677</v>
      </c>
      <c r="G181" s="219">
        <v>951.53333333333353</v>
      </c>
      <c r="H181" s="219">
        <v>948.01666666666677</v>
      </c>
      <c r="I181" s="219">
        <v>944.03333333333353</v>
      </c>
      <c r="J181" s="219">
        <v>959.03333333333353</v>
      </c>
      <c r="K181" s="219">
        <v>963.01666666666688</v>
      </c>
      <c r="L181" s="219">
        <v>966.53333333333353</v>
      </c>
      <c r="M181" s="220">
        <v>959.5</v>
      </c>
      <c r="N181" s="220">
        <v>952</v>
      </c>
      <c r="O181" s="220">
        <v>88827825</v>
      </c>
      <c r="P181" s="221">
        <v>-1.2191389129446631E-2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45442</v>
      </c>
      <c r="E182" s="217">
        <v>442.75</v>
      </c>
      <c r="F182" s="217">
        <v>443.91666666666669</v>
      </c>
      <c r="G182" s="219">
        <v>440.43333333333339</v>
      </c>
      <c r="H182" s="219">
        <v>438.11666666666673</v>
      </c>
      <c r="I182" s="219">
        <v>434.63333333333344</v>
      </c>
      <c r="J182" s="219">
        <v>446.23333333333335</v>
      </c>
      <c r="K182" s="219">
        <v>449.71666666666658</v>
      </c>
      <c r="L182" s="219">
        <v>452.0333333333333</v>
      </c>
      <c r="M182" s="220">
        <v>447.4</v>
      </c>
      <c r="N182" s="220">
        <v>441.6</v>
      </c>
      <c r="O182" s="220">
        <v>93024450</v>
      </c>
      <c r="P182" s="221">
        <v>-1.6106232597986721E-2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45442</v>
      </c>
      <c r="E183" s="217">
        <v>174.6</v>
      </c>
      <c r="F183" s="217">
        <v>172.61666666666667</v>
      </c>
      <c r="G183" s="219">
        <v>169.83333333333334</v>
      </c>
      <c r="H183" s="219">
        <v>165.06666666666666</v>
      </c>
      <c r="I183" s="219">
        <v>162.28333333333333</v>
      </c>
      <c r="J183" s="219">
        <v>177.38333333333335</v>
      </c>
      <c r="K183" s="219">
        <v>180.16666666666666</v>
      </c>
      <c r="L183" s="219">
        <v>184.93333333333337</v>
      </c>
      <c r="M183" s="220">
        <v>175.4</v>
      </c>
      <c r="N183" s="220">
        <v>167.85</v>
      </c>
      <c r="O183" s="220">
        <v>255183500</v>
      </c>
      <c r="P183" s="221">
        <v>-2.1593808650176082E-2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45442</v>
      </c>
      <c r="E184" s="217">
        <v>3829</v>
      </c>
      <c r="F184" s="217">
        <v>3835.3666666666663</v>
      </c>
      <c r="G184" s="219">
        <v>3812.3333333333326</v>
      </c>
      <c r="H184" s="219">
        <v>3795.6666666666661</v>
      </c>
      <c r="I184" s="219">
        <v>3772.6333333333323</v>
      </c>
      <c r="J184" s="219">
        <v>3852.0333333333328</v>
      </c>
      <c r="K184" s="219">
        <v>3875.0666666666666</v>
      </c>
      <c r="L184" s="219">
        <v>3891.7333333333331</v>
      </c>
      <c r="M184" s="220">
        <v>3858.4</v>
      </c>
      <c r="N184" s="220">
        <v>3818.7</v>
      </c>
      <c r="O184" s="220">
        <v>14987875</v>
      </c>
      <c r="P184" s="221">
        <v>4.3611239733872736E-2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45442</v>
      </c>
      <c r="E185" s="217">
        <v>1326.75</v>
      </c>
      <c r="F185" s="217">
        <v>1320.6666666666667</v>
      </c>
      <c r="G185" s="219">
        <v>1312.7833333333335</v>
      </c>
      <c r="H185" s="219">
        <v>1298.8166666666668</v>
      </c>
      <c r="I185" s="219">
        <v>1290.9333333333336</v>
      </c>
      <c r="J185" s="219">
        <v>1334.6333333333334</v>
      </c>
      <c r="K185" s="219">
        <v>1342.5166666666667</v>
      </c>
      <c r="L185" s="219">
        <v>1356.4833333333333</v>
      </c>
      <c r="M185" s="220">
        <v>1328.55</v>
      </c>
      <c r="N185" s="220">
        <v>1306.7</v>
      </c>
      <c r="O185" s="220">
        <v>16307400</v>
      </c>
      <c r="P185" s="221">
        <v>6.2587438332965177E-4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45442</v>
      </c>
      <c r="E186" s="217">
        <v>3381.05</v>
      </c>
      <c r="F186" s="217">
        <v>3373.6833333333329</v>
      </c>
      <c r="G186" s="219">
        <v>3363.3666666666659</v>
      </c>
      <c r="H186" s="219">
        <v>3345.6833333333329</v>
      </c>
      <c r="I186" s="219">
        <v>3335.3666666666659</v>
      </c>
      <c r="J186" s="219">
        <v>3391.3666666666659</v>
      </c>
      <c r="K186" s="219">
        <v>3401.6833333333325</v>
      </c>
      <c r="L186" s="219">
        <v>3419.3666666666659</v>
      </c>
      <c r="M186" s="220">
        <v>3384</v>
      </c>
      <c r="N186" s="220">
        <v>3356</v>
      </c>
      <c r="O186" s="220">
        <v>7785925</v>
      </c>
      <c r="P186" s="221">
        <v>-1.6882112473759807E-2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45442</v>
      </c>
      <c r="E187" s="217">
        <v>2694.2</v>
      </c>
      <c r="F187" s="217">
        <v>2688.45</v>
      </c>
      <c r="G187" s="219">
        <v>2663.95</v>
      </c>
      <c r="H187" s="219">
        <v>2633.7</v>
      </c>
      <c r="I187" s="219">
        <v>2609.1999999999998</v>
      </c>
      <c r="J187" s="219">
        <v>2718.7</v>
      </c>
      <c r="K187" s="219">
        <v>2743.2</v>
      </c>
      <c r="L187" s="219">
        <v>2773.45</v>
      </c>
      <c r="M187" s="220">
        <v>2712.95</v>
      </c>
      <c r="N187" s="220">
        <v>2658.2</v>
      </c>
      <c r="O187" s="220">
        <v>1349500</v>
      </c>
      <c r="P187" s="221">
        <v>-3.507476462986893E-3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45442</v>
      </c>
      <c r="E188" s="217">
        <v>4671.1000000000004</v>
      </c>
      <c r="F188" s="217">
        <v>4682.7</v>
      </c>
      <c r="G188" s="219">
        <v>4627.3999999999996</v>
      </c>
      <c r="H188" s="219">
        <v>4583.7</v>
      </c>
      <c r="I188" s="219">
        <v>4528.3999999999996</v>
      </c>
      <c r="J188" s="219">
        <v>4726.3999999999996</v>
      </c>
      <c r="K188" s="219">
        <v>4781.7000000000007</v>
      </c>
      <c r="L188" s="219">
        <v>4825.3999999999996</v>
      </c>
      <c r="M188" s="220">
        <v>4738</v>
      </c>
      <c r="N188" s="220">
        <v>4639</v>
      </c>
      <c r="O188" s="220">
        <v>3582000</v>
      </c>
      <c r="P188" s="221">
        <v>2.9665401862711278E-2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45442</v>
      </c>
      <c r="E189" s="217">
        <v>2158.3000000000002</v>
      </c>
      <c r="F189" s="217">
        <v>2165.9833333333336</v>
      </c>
      <c r="G189" s="219">
        <v>2135.916666666667</v>
      </c>
      <c r="H189" s="219">
        <v>2113.5333333333333</v>
      </c>
      <c r="I189" s="219">
        <v>2083.4666666666667</v>
      </c>
      <c r="J189" s="219">
        <v>2188.3666666666672</v>
      </c>
      <c r="K189" s="219">
        <v>2218.4333333333338</v>
      </c>
      <c r="L189" s="219">
        <v>2240.8166666666675</v>
      </c>
      <c r="M189" s="220">
        <v>2196.0500000000002</v>
      </c>
      <c r="N189" s="220">
        <v>2143.6</v>
      </c>
      <c r="O189" s="220">
        <v>6430200</v>
      </c>
      <c r="P189" s="221">
        <v>-1.7802726543704891E-2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45442</v>
      </c>
      <c r="E190" s="217">
        <v>1879.6</v>
      </c>
      <c r="F190" s="217">
        <v>1884.7166666666665</v>
      </c>
      <c r="G190" s="219">
        <v>1854.083333333333</v>
      </c>
      <c r="H190" s="219">
        <v>1828.5666666666666</v>
      </c>
      <c r="I190" s="219">
        <v>1797.9333333333332</v>
      </c>
      <c r="J190" s="219">
        <v>1910.2333333333329</v>
      </c>
      <c r="K190" s="219">
        <v>1940.8666666666666</v>
      </c>
      <c r="L190" s="219">
        <v>1966.3833333333328</v>
      </c>
      <c r="M190" s="220">
        <v>1915.35</v>
      </c>
      <c r="N190" s="220">
        <v>1859.2</v>
      </c>
      <c r="O190" s="220">
        <v>2612400</v>
      </c>
      <c r="P190" s="221">
        <v>4.512722035525684E-2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45442</v>
      </c>
      <c r="E191" s="217">
        <v>9830.65</v>
      </c>
      <c r="F191" s="217">
        <v>9834.25</v>
      </c>
      <c r="G191" s="219">
        <v>9790.4</v>
      </c>
      <c r="H191" s="219">
        <v>9750.15</v>
      </c>
      <c r="I191" s="219">
        <v>9706.2999999999993</v>
      </c>
      <c r="J191" s="219">
        <v>9874.5</v>
      </c>
      <c r="K191" s="219">
        <v>9918.3499999999985</v>
      </c>
      <c r="L191" s="219">
        <v>9958.6</v>
      </c>
      <c r="M191" s="220">
        <v>9878.1</v>
      </c>
      <c r="N191" s="220">
        <v>9794</v>
      </c>
      <c r="O191" s="220">
        <v>1982900</v>
      </c>
      <c r="P191" s="221">
        <v>-2.0131863707282703E-3</v>
      </c>
    </row>
    <row r="192" spans="1:16" ht="12.75" customHeight="1">
      <c r="A192" s="213">
        <v>182</v>
      </c>
      <c r="B192" s="225" t="s">
        <v>850</v>
      </c>
      <c r="C192" s="217" t="s">
        <v>232</v>
      </c>
      <c r="D192" s="218">
        <v>45442</v>
      </c>
      <c r="E192" s="217">
        <v>514.4</v>
      </c>
      <c r="F192" s="217">
        <v>513.65</v>
      </c>
      <c r="G192" s="219">
        <v>511.34999999999991</v>
      </c>
      <c r="H192" s="219">
        <v>508.29999999999995</v>
      </c>
      <c r="I192" s="219">
        <v>505.99999999999989</v>
      </c>
      <c r="J192" s="219">
        <v>516.69999999999993</v>
      </c>
      <c r="K192" s="219">
        <v>518.99999999999989</v>
      </c>
      <c r="L192" s="219">
        <v>522.04999999999995</v>
      </c>
      <c r="M192" s="220">
        <v>515.95000000000005</v>
      </c>
      <c r="N192" s="220">
        <v>510.6</v>
      </c>
      <c r="O192" s="220">
        <v>37589500</v>
      </c>
      <c r="P192" s="221">
        <v>-1.7289073305670817E-4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45442</v>
      </c>
      <c r="E193" s="217">
        <v>492.4</v>
      </c>
      <c r="F193" s="217">
        <v>483.3</v>
      </c>
      <c r="G193" s="219">
        <v>472.25</v>
      </c>
      <c r="H193" s="219">
        <v>452.09999999999997</v>
      </c>
      <c r="I193" s="219">
        <v>441.04999999999995</v>
      </c>
      <c r="J193" s="219">
        <v>503.45000000000005</v>
      </c>
      <c r="K193" s="219">
        <v>514.50000000000011</v>
      </c>
      <c r="L193" s="219">
        <v>534.65000000000009</v>
      </c>
      <c r="M193" s="220">
        <v>494.35</v>
      </c>
      <c r="N193" s="220">
        <v>463.15</v>
      </c>
      <c r="O193" s="220">
        <v>102212000</v>
      </c>
      <c r="P193" s="221">
        <v>3.4330268823460956E-2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45442</v>
      </c>
      <c r="E194" s="217">
        <v>1300.75</v>
      </c>
      <c r="F194" s="217">
        <v>1300.7</v>
      </c>
      <c r="G194" s="219">
        <v>1292.4000000000001</v>
      </c>
      <c r="H194" s="219">
        <v>1284.05</v>
      </c>
      <c r="I194" s="219">
        <v>1275.75</v>
      </c>
      <c r="J194" s="219">
        <v>1309.0500000000002</v>
      </c>
      <c r="K194" s="219">
        <v>1317.35</v>
      </c>
      <c r="L194" s="219">
        <v>1325.7000000000003</v>
      </c>
      <c r="M194" s="220">
        <v>1309</v>
      </c>
      <c r="N194" s="220">
        <v>1292.3499999999999</v>
      </c>
      <c r="O194" s="220">
        <v>7969200</v>
      </c>
      <c r="P194" s="221">
        <v>-8.7319949249944021E-3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45442</v>
      </c>
      <c r="E195" s="217">
        <v>462.7</v>
      </c>
      <c r="F195" s="217">
        <v>462.76666666666671</v>
      </c>
      <c r="G195" s="219">
        <v>460.03333333333342</v>
      </c>
      <c r="H195" s="219">
        <v>457.36666666666673</v>
      </c>
      <c r="I195" s="219">
        <v>454.63333333333344</v>
      </c>
      <c r="J195" s="219">
        <v>465.43333333333339</v>
      </c>
      <c r="K195" s="219">
        <v>468.16666666666663</v>
      </c>
      <c r="L195" s="219">
        <v>470.83333333333337</v>
      </c>
      <c r="M195" s="220">
        <v>465.5</v>
      </c>
      <c r="N195" s="220">
        <v>460.1</v>
      </c>
      <c r="O195" s="220">
        <v>65100000</v>
      </c>
      <c r="P195" s="221">
        <v>5.5575823908549191E-2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45442</v>
      </c>
      <c r="E196" s="217">
        <v>147.9</v>
      </c>
      <c r="F196" s="217">
        <v>145.45000000000002</v>
      </c>
      <c r="G196" s="219">
        <v>142.25000000000003</v>
      </c>
      <c r="H196" s="219">
        <v>136.60000000000002</v>
      </c>
      <c r="I196" s="219">
        <v>133.40000000000003</v>
      </c>
      <c r="J196" s="219">
        <v>151.10000000000002</v>
      </c>
      <c r="K196" s="219">
        <v>154.30000000000001</v>
      </c>
      <c r="L196" s="219">
        <v>159.95000000000002</v>
      </c>
      <c r="M196" s="220">
        <v>148.65</v>
      </c>
      <c r="N196" s="220">
        <v>139.80000000000001</v>
      </c>
      <c r="O196" s="220">
        <v>122646000</v>
      </c>
      <c r="P196" s="221">
        <v>-3.5938310616422206E-2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45442</v>
      </c>
      <c r="E197" s="217">
        <v>1092.25</v>
      </c>
      <c r="F197" s="217">
        <v>1118.4166666666667</v>
      </c>
      <c r="G197" s="219">
        <v>1062.8333333333335</v>
      </c>
      <c r="H197" s="219">
        <v>1033.4166666666667</v>
      </c>
      <c r="I197" s="219">
        <v>977.83333333333348</v>
      </c>
      <c r="J197" s="219">
        <v>1147.8333333333335</v>
      </c>
      <c r="K197" s="219">
        <v>1203.416666666667</v>
      </c>
      <c r="L197" s="219">
        <v>1232.8333333333335</v>
      </c>
      <c r="M197" s="220">
        <v>1174</v>
      </c>
      <c r="N197" s="220">
        <v>1089</v>
      </c>
      <c r="O197" s="220">
        <v>10621800</v>
      </c>
      <c r="P197" s="221">
        <v>2.2260718925941968E-2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238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239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244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248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249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0" t="s">
        <v>16</v>
      </c>
      <c r="B8" s="402"/>
      <c r="C8" s="405" t="s">
        <v>20</v>
      </c>
      <c r="D8" s="405" t="s">
        <v>21</v>
      </c>
      <c r="E8" s="397" t="s">
        <v>22</v>
      </c>
      <c r="F8" s="398"/>
      <c r="G8" s="399"/>
      <c r="H8" s="397" t="s">
        <v>23</v>
      </c>
      <c r="I8" s="398"/>
      <c r="J8" s="399"/>
      <c r="K8" s="26"/>
      <c r="L8" s="48"/>
      <c r="M8" s="48"/>
      <c r="N8" s="1"/>
      <c r="O8" s="1"/>
    </row>
    <row r="9" spans="1:15" ht="36" customHeight="1">
      <c r="A9" s="401"/>
      <c r="B9" s="404"/>
      <c r="C9" s="404"/>
      <c r="D9" s="40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22529.05</v>
      </c>
      <c r="D10" s="34">
        <v>22508.233333333334</v>
      </c>
      <c r="E10" s="34">
        <v>22425.366666666669</v>
      </c>
      <c r="F10" s="34">
        <v>22321.683333333334</v>
      </c>
      <c r="G10" s="34">
        <v>22238.816666666669</v>
      </c>
      <c r="H10" s="34">
        <v>22611.916666666668</v>
      </c>
      <c r="I10" s="34">
        <v>22694.783333333329</v>
      </c>
      <c r="J10" s="34">
        <v>22798.466666666667</v>
      </c>
      <c r="K10" s="34">
        <v>22591.1</v>
      </c>
      <c r="L10" s="34">
        <v>22404.55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48048.2</v>
      </c>
      <c r="D11" s="34">
        <v>48078.35</v>
      </c>
      <c r="E11" s="34">
        <v>47896.95</v>
      </c>
      <c r="F11" s="34">
        <v>47745.7</v>
      </c>
      <c r="G11" s="34">
        <v>47564.299999999996</v>
      </c>
      <c r="H11" s="34">
        <v>48229.599999999999</v>
      </c>
      <c r="I11" s="34">
        <v>48411.000000000007</v>
      </c>
      <c r="J11" s="34">
        <v>48562.25</v>
      </c>
      <c r="K11" s="34">
        <v>48259.75</v>
      </c>
      <c r="L11" s="34">
        <v>47927.1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6669.1</v>
      </c>
      <c r="D12" s="36">
        <v>6621.1166666666659</v>
      </c>
      <c r="E12" s="36">
        <v>6557.0333333333319</v>
      </c>
      <c r="F12" s="36">
        <v>6444.9666666666662</v>
      </c>
      <c r="G12" s="36">
        <v>6380.8833333333323</v>
      </c>
      <c r="H12" s="36">
        <v>6733.1833333333316</v>
      </c>
      <c r="I12" s="36">
        <v>6797.2666666666655</v>
      </c>
      <c r="J12" s="36">
        <v>6909.3333333333312</v>
      </c>
      <c r="K12" s="36">
        <v>6685.2</v>
      </c>
      <c r="L12" s="36">
        <v>6509.05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8683.65</v>
      </c>
      <c r="D13" s="36">
        <v>8682.85</v>
      </c>
      <c r="E13" s="36">
        <v>8643.75</v>
      </c>
      <c r="F13" s="36">
        <v>8603.85</v>
      </c>
      <c r="G13" s="36">
        <v>8564.75</v>
      </c>
      <c r="H13" s="36">
        <v>8722.75</v>
      </c>
      <c r="I13" s="36">
        <v>8761.8500000000022</v>
      </c>
      <c r="J13" s="36">
        <v>8801.75</v>
      </c>
      <c r="K13" s="36">
        <v>8721.9500000000007</v>
      </c>
      <c r="L13" s="36">
        <v>8642.9500000000007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33379.75</v>
      </c>
      <c r="D14" s="36">
        <v>33341.700000000004</v>
      </c>
      <c r="E14" s="36">
        <v>33229.80000000001</v>
      </c>
      <c r="F14" s="36">
        <v>33079.850000000006</v>
      </c>
      <c r="G14" s="36">
        <v>32967.950000000012</v>
      </c>
      <c r="H14" s="36">
        <v>33491.650000000009</v>
      </c>
      <c r="I14" s="36">
        <v>33603.550000000003</v>
      </c>
      <c r="J14" s="36">
        <v>33753.500000000007</v>
      </c>
      <c r="K14" s="36">
        <v>33453.599999999999</v>
      </c>
      <c r="L14" s="36">
        <v>33191.75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10664.15</v>
      </c>
      <c r="D15" s="36">
        <v>10610.033333333335</v>
      </c>
      <c r="E15" s="36">
        <v>10527.566666666669</v>
      </c>
      <c r="F15" s="36">
        <v>10390.983333333335</v>
      </c>
      <c r="G15" s="36">
        <v>10308.51666666667</v>
      </c>
      <c r="H15" s="36">
        <v>10746.616666666669</v>
      </c>
      <c r="I15" s="36">
        <v>10829.083333333332</v>
      </c>
      <c r="J15" s="36">
        <v>10965.666666666668</v>
      </c>
      <c r="K15" s="36">
        <v>10692.5</v>
      </c>
      <c r="L15" s="36">
        <v>10473.450000000001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14614.5</v>
      </c>
      <c r="D16" s="36">
        <v>14586.833333333334</v>
      </c>
      <c r="E16" s="36">
        <v>14546.016666666668</v>
      </c>
      <c r="F16" s="36">
        <v>14477.533333333335</v>
      </c>
      <c r="G16" s="36">
        <v>14436.716666666669</v>
      </c>
      <c r="H16" s="36">
        <v>14655.316666666668</v>
      </c>
      <c r="I16" s="36">
        <v>14696.133333333333</v>
      </c>
      <c r="J16" s="36">
        <v>14764.616666666667</v>
      </c>
      <c r="K16" s="36">
        <v>14627.65</v>
      </c>
      <c r="L16" s="36">
        <v>14518.35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8549.2999999999993</v>
      </c>
      <c r="D17" s="36">
        <v>8499.6999999999989</v>
      </c>
      <c r="E17" s="36">
        <v>8399.5999999999985</v>
      </c>
      <c r="F17" s="36">
        <v>8249.9</v>
      </c>
      <c r="G17" s="36">
        <v>8149.7999999999993</v>
      </c>
      <c r="H17" s="36">
        <v>8649.3999999999978</v>
      </c>
      <c r="I17" s="36">
        <v>8749.5</v>
      </c>
      <c r="J17" s="36">
        <v>8899.1999999999971</v>
      </c>
      <c r="K17" s="31">
        <v>8599.7999999999993</v>
      </c>
      <c r="L17" s="31">
        <v>8350</v>
      </c>
      <c r="M17" s="31">
        <v>3.7583899999999999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2527.85</v>
      </c>
      <c r="D18" s="36">
        <v>2523.5499999999997</v>
      </c>
      <c r="E18" s="36">
        <v>2487.1999999999994</v>
      </c>
      <c r="F18" s="36">
        <v>2446.5499999999997</v>
      </c>
      <c r="G18" s="36">
        <v>2410.1999999999994</v>
      </c>
      <c r="H18" s="36">
        <v>2564.1999999999994</v>
      </c>
      <c r="I18" s="36">
        <v>2600.5499999999997</v>
      </c>
      <c r="J18" s="36">
        <v>2641.1999999999994</v>
      </c>
      <c r="K18" s="31">
        <v>2559.9</v>
      </c>
      <c r="L18" s="31">
        <v>2482.9</v>
      </c>
      <c r="M18" s="31">
        <v>3.2292999999999998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1717.95</v>
      </c>
      <c r="D19" s="36">
        <v>1704.2166666666669</v>
      </c>
      <c r="E19" s="36">
        <v>1684.0333333333338</v>
      </c>
      <c r="F19" s="36">
        <v>1650.1166666666668</v>
      </c>
      <c r="G19" s="36">
        <v>1629.9333333333336</v>
      </c>
      <c r="H19" s="36">
        <v>1738.1333333333339</v>
      </c>
      <c r="I19" s="36">
        <v>1758.3166666666668</v>
      </c>
      <c r="J19" s="36">
        <v>1792.233333333334</v>
      </c>
      <c r="K19" s="31">
        <v>1724.4</v>
      </c>
      <c r="L19" s="31">
        <v>1670.3</v>
      </c>
      <c r="M19" s="31">
        <v>6.96408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615.5</v>
      </c>
      <c r="D20" s="36">
        <v>617.98333333333335</v>
      </c>
      <c r="E20" s="36">
        <v>609.9666666666667</v>
      </c>
      <c r="F20" s="36">
        <v>604.43333333333339</v>
      </c>
      <c r="G20" s="36">
        <v>596.41666666666674</v>
      </c>
      <c r="H20" s="36">
        <v>623.51666666666665</v>
      </c>
      <c r="I20" s="36">
        <v>631.5333333333333</v>
      </c>
      <c r="J20" s="36">
        <v>637.06666666666661</v>
      </c>
      <c r="K20" s="31">
        <v>626</v>
      </c>
      <c r="L20" s="31">
        <v>612.45000000000005</v>
      </c>
      <c r="M20" s="31">
        <v>25.150020000000001</v>
      </c>
      <c r="N20" s="1"/>
      <c r="O20" s="1"/>
    </row>
    <row r="21" spans="1:15" ht="12.75" customHeight="1">
      <c r="A21" s="51">
        <v>12</v>
      </c>
      <c r="B21" s="53" t="s">
        <v>828</v>
      </c>
      <c r="C21" s="31">
        <v>1061.4000000000001</v>
      </c>
      <c r="D21" s="36">
        <v>1063.0999999999999</v>
      </c>
      <c r="E21" s="36">
        <v>1031.6499999999999</v>
      </c>
      <c r="F21" s="36">
        <v>1001.8999999999999</v>
      </c>
      <c r="G21" s="36">
        <v>970.44999999999982</v>
      </c>
      <c r="H21" s="36">
        <v>1092.8499999999999</v>
      </c>
      <c r="I21" s="36">
        <v>1124.2999999999997</v>
      </c>
      <c r="J21" s="36">
        <v>1154.05</v>
      </c>
      <c r="K21" s="31">
        <v>1094.55</v>
      </c>
      <c r="L21" s="31">
        <v>1033.3499999999999</v>
      </c>
      <c r="M21" s="31">
        <v>16.34159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3117.5</v>
      </c>
      <c r="D22" s="36">
        <v>3109</v>
      </c>
      <c r="E22" s="36">
        <v>3043</v>
      </c>
      <c r="F22" s="36">
        <v>2968.5</v>
      </c>
      <c r="G22" s="36">
        <v>2902.5</v>
      </c>
      <c r="H22" s="36">
        <v>3183.5</v>
      </c>
      <c r="I22" s="36">
        <v>3249.5</v>
      </c>
      <c r="J22" s="36">
        <v>3324</v>
      </c>
      <c r="K22" s="31">
        <v>3175</v>
      </c>
      <c r="L22" s="31">
        <v>3034.5</v>
      </c>
      <c r="M22" s="31">
        <v>30.916589999999999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1859.35</v>
      </c>
      <c r="D23" s="36">
        <v>1862.7833333333335</v>
      </c>
      <c r="E23" s="36">
        <v>1806.5666666666671</v>
      </c>
      <c r="F23" s="36">
        <v>1753.7833333333335</v>
      </c>
      <c r="G23" s="36">
        <v>1697.5666666666671</v>
      </c>
      <c r="H23" s="36">
        <v>1915.5666666666671</v>
      </c>
      <c r="I23" s="36">
        <v>1971.7833333333338</v>
      </c>
      <c r="J23" s="36">
        <v>2024.5666666666671</v>
      </c>
      <c r="K23" s="31">
        <v>1919</v>
      </c>
      <c r="L23" s="31">
        <v>1810</v>
      </c>
      <c r="M23" s="31">
        <v>12.743969999999999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1385.5</v>
      </c>
      <c r="D24" s="36">
        <v>1372.4333333333334</v>
      </c>
      <c r="E24" s="36">
        <v>1346.0666666666668</v>
      </c>
      <c r="F24" s="36">
        <v>1306.6333333333334</v>
      </c>
      <c r="G24" s="36">
        <v>1280.2666666666669</v>
      </c>
      <c r="H24" s="36">
        <v>1411.8666666666668</v>
      </c>
      <c r="I24" s="36">
        <v>1438.2333333333336</v>
      </c>
      <c r="J24" s="36">
        <v>1477.6666666666667</v>
      </c>
      <c r="K24" s="31">
        <v>1398.8</v>
      </c>
      <c r="L24" s="31">
        <v>1333</v>
      </c>
      <c r="M24" s="31">
        <v>42.005780000000001</v>
      </c>
      <c r="N24" s="1"/>
      <c r="O24" s="1"/>
    </row>
    <row r="25" spans="1:15" ht="12.75" customHeight="1">
      <c r="A25" s="51">
        <v>16</v>
      </c>
      <c r="B25" s="53" t="s">
        <v>791</v>
      </c>
      <c r="C25" s="31">
        <v>680.05</v>
      </c>
      <c r="D25" s="36">
        <v>666.4666666666667</v>
      </c>
      <c r="E25" s="36">
        <v>640.58333333333337</v>
      </c>
      <c r="F25" s="36">
        <v>601.11666666666667</v>
      </c>
      <c r="G25" s="36">
        <v>575.23333333333335</v>
      </c>
      <c r="H25" s="36">
        <v>705.93333333333339</v>
      </c>
      <c r="I25" s="36">
        <v>731.81666666666661</v>
      </c>
      <c r="J25" s="36">
        <v>771.28333333333342</v>
      </c>
      <c r="K25" s="31">
        <v>692.35</v>
      </c>
      <c r="L25" s="31">
        <v>627</v>
      </c>
      <c r="M25" s="31">
        <v>122.49454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930.05</v>
      </c>
      <c r="D26" s="36">
        <v>933.1</v>
      </c>
      <c r="E26" s="36">
        <v>902.1</v>
      </c>
      <c r="F26" s="36">
        <v>874.15</v>
      </c>
      <c r="G26" s="36">
        <v>843.15</v>
      </c>
      <c r="H26" s="36">
        <v>961.05000000000007</v>
      </c>
      <c r="I26" s="36">
        <v>992.05000000000007</v>
      </c>
      <c r="J26" s="36">
        <v>1020.0000000000001</v>
      </c>
      <c r="K26" s="31">
        <v>964.1</v>
      </c>
      <c r="L26" s="31">
        <v>905.15</v>
      </c>
      <c r="M26" s="31">
        <v>26.898990000000001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343.9</v>
      </c>
      <c r="D27" s="36">
        <v>343.31666666666666</v>
      </c>
      <c r="E27" s="36">
        <v>335.63333333333333</v>
      </c>
      <c r="F27" s="36">
        <v>327.36666666666667</v>
      </c>
      <c r="G27" s="36">
        <v>319.68333333333334</v>
      </c>
      <c r="H27" s="36">
        <v>351.58333333333331</v>
      </c>
      <c r="I27" s="36">
        <v>359.26666666666659</v>
      </c>
      <c r="J27" s="36">
        <v>367.5333333333333</v>
      </c>
      <c r="K27" s="31">
        <v>351</v>
      </c>
      <c r="L27" s="31">
        <v>335.05</v>
      </c>
      <c r="M27" s="31">
        <v>28.186800000000002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225.2</v>
      </c>
      <c r="D28" s="36">
        <v>224.43333333333331</v>
      </c>
      <c r="E28" s="36">
        <v>221.36666666666662</v>
      </c>
      <c r="F28" s="36">
        <v>217.5333333333333</v>
      </c>
      <c r="G28" s="36">
        <v>214.46666666666661</v>
      </c>
      <c r="H28" s="36">
        <v>228.26666666666662</v>
      </c>
      <c r="I28" s="36">
        <v>231.33333333333329</v>
      </c>
      <c r="J28" s="36">
        <v>235.16666666666663</v>
      </c>
      <c r="K28" s="31">
        <v>227.5</v>
      </c>
      <c r="L28" s="31">
        <v>220.6</v>
      </c>
      <c r="M28" s="31">
        <v>79.787589999999994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281.39999999999998</v>
      </c>
      <c r="D29" s="36">
        <v>277.2833333333333</v>
      </c>
      <c r="E29" s="36">
        <v>267.61666666666662</v>
      </c>
      <c r="F29" s="36">
        <v>253.83333333333331</v>
      </c>
      <c r="G29" s="36">
        <v>244.16666666666663</v>
      </c>
      <c r="H29" s="36">
        <v>291.06666666666661</v>
      </c>
      <c r="I29" s="36">
        <v>300.73333333333335</v>
      </c>
      <c r="J29" s="36">
        <v>314.51666666666659</v>
      </c>
      <c r="K29" s="31">
        <v>286.95</v>
      </c>
      <c r="L29" s="31">
        <v>263.5</v>
      </c>
      <c r="M29" s="31">
        <v>196.75867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5333.15</v>
      </c>
      <c r="D30" s="36">
        <v>5402.583333333333</v>
      </c>
      <c r="E30" s="36">
        <v>5226.3666666666659</v>
      </c>
      <c r="F30" s="36">
        <v>5119.583333333333</v>
      </c>
      <c r="G30" s="36">
        <v>4943.3666666666659</v>
      </c>
      <c r="H30" s="36">
        <v>5509.3666666666659</v>
      </c>
      <c r="I30" s="36">
        <v>5685.583333333333</v>
      </c>
      <c r="J30" s="36">
        <v>5792.3666666666659</v>
      </c>
      <c r="K30" s="31">
        <v>5578.8</v>
      </c>
      <c r="L30" s="31">
        <v>5295.8</v>
      </c>
      <c r="M30" s="31">
        <v>3.33419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631.70000000000005</v>
      </c>
      <c r="D31" s="36">
        <v>626.58333333333337</v>
      </c>
      <c r="E31" s="36">
        <v>618.41666666666674</v>
      </c>
      <c r="F31" s="36">
        <v>605.13333333333333</v>
      </c>
      <c r="G31" s="36">
        <v>596.9666666666667</v>
      </c>
      <c r="H31" s="36">
        <v>639.86666666666679</v>
      </c>
      <c r="I31" s="36">
        <v>648.03333333333353</v>
      </c>
      <c r="J31" s="36">
        <v>661.31666666666683</v>
      </c>
      <c r="K31" s="31">
        <v>634.75</v>
      </c>
      <c r="L31" s="31">
        <v>613.29999999999995</v>
      </c>
      <c r="M31" s="31">
        <v>38.113590000000002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5948.25</v>
      </c>
      <c r="D32" s="36">
        <v>5970.1833333333334</v>
      </c>
      <c r="E32" s="36">
        <v>5898.4666666666672</v>
      </c>
      <c r="F32" s="36">
        <v>5848.6833333333334</v>
      </c>
      <c r="G32" s="36">
        <v>5776.9666666666672</v>
      </c>
      <c r="H32" s="36">
        <v>6019.9666666666672</v>
      </c>
      <c r="I32" s="36">
        <v>6091.6833333333325</v>
      </c>
      <c r="J32" s="36">
        <v>6141.4666666666672</v>
      </c>
      <c r="K32" s="31">
        <v>6041.9</v>
      </c>
      <c r="L32" s="31">
        <v>5920.4</v>
      </c>
      <c r="M32" s="31">
        <v>6.0663900000000002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482.6</v>
      </c>
      <c r="D33" s="36">
        <v>484.65000000000003</v>
      </c>
      <c r="E33" s="36">
        <v>476.30000000000007</v>
      </c>
      <c r="F33" s="36">
        <v>470.00000000000006</v>
      </c>
      <c r="G33" s="36">
        <v>461.65000000000009</v>
      </c>
      <c r="H33" s="36">
        <v>490.95000000000005</v>
      </c>
      <c r="I33" s="36">
        <v>499.30000000000007</v>
      </c>
      <c r="J33" s="36">
        <v>505.6</v>
      </c>
      <c r="K33" s="31">
        <v>493</v>
      </c>
      <c r="L33" s="31">
        <v>478.35</v>
      </c>
      <c r="M33" s="31">
        <v>30.017099999999999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211.35</v>
      </c>
      <c r="D34" s="36">
        <v>210.7833333333333</v>
      </c>
      <c r="E34" s="36">
        <v>209.61666666666662</v>
      </c>
      <c r="F34" s="36">
        <v>207.88333333333333</v>
      </c>
      <c r="G34" s="36">
        <v>206.71666666666664</v>
      </c>
      <c r="H34" s="36">
        <v>212.51666666666659</v>
      </c>
      <c r="I34" s="36">
        <v>213.68333333333328</v>
      </c>
      <c r="J34" s="36">
        <v>215.41666666666657</v>
      </c>
      <c r="K34" s="31">
        <v>211.95</v>
      </c>
      <c r="L34" s="31">
        <v>209.05</v>
      </c>
      <c r="M34" s="31">
        <v>154.23922999999999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2851.8</v>
      </c>
      <c r="D35" s="36">
        <v>2839.9166666666665</v>
      </c>
      <c r="E35" s="36">
        <v>2812.8833333333332</v>
      </c>
      <c r="F35" s="36">
        <v>2773.9666666666667</v>
      </c>
      <c r="G35" s="36">
        <v>2746.9333333333334</v>
      </c>
      <c r="H35" s="36">
        <v>2878.833333333333</v>
      </c>
      <c r="I35" s="36">
        <v>2905.8666666666668</v>
      </c>
      <c r="J35" s="36">
        <v>2944.7833333333328</v>
      </c>
      <c r="K35" s="31">
        <v>2866.95</v>
      </c>
      <c r="L35" s="31">
        <v>2801</v>
      </c>
      <c r="M35" s="31">
        <v>9.2182200000000005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2078.1999999999998</v>
      </c>
      <c r="D36" s="36">
        <v>2114.7166666666667</v>
      </c>
      <c r="E36" s="36">
        <v>2024.5333333333333</v>
      </c>
      <c r="F36" s="36">
        <v>1970.8666666666668</v>
      </c>
      <c r="G36" s="36">
        <v>1880.6833333333334</v>
      </c>
      <c r="H36" s="36">
        <v>2168.3833333333332</v>
      </c>
      <c r="I36" s="36">
        <v>2258.5666666666666</v>
      </c>
      <c r="J36" s="36">
        <v>2312.2333333333331</v>
      </c>
      <c r="K36" s="31">
        <v>2204.9</v>
      </c>
      <c r="L36" s="31">
        <v>2061.0500000000002</v>
      </c>
      <c r="M36" s="31">
        <v>20.05808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1218.25</v>
      </c>
      <c r="D37" s="36">
        <v>1210.1499999999999</v>
      </c>
      <c r="E37" s="36">
        <v>1193.2999999999997</v>
      </c>
      <c r="F37" s="36">
        <v>1168.3499999999999</v>
      </c>
      <c r="G37" s="36">
        <v>1151.4999999999998</v>
      </c>
      <c r="H37" s="36">
        <v>1235.0999999999997</v>
      </c>
      <c r="I37" s="36">
        <v>1251.9499999999996</v>
      </c>
      <c r="J37" s="36">
        <v>1276.8999999999996</v>
      </c>
      <c r="K37" s="31">
        <v>1227</v>
      </c>
      <c r="L37" s="31">
        <v>1185.2</v>
      </c>
      <c r="M37" s="31">
        <v>24.316140000000001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4705.8999999999996</v>
      </c>
      <c r="D38" s="36">
        <v>4682.9333333333334</v>
      </c>
      <c r="E38" s="36">
        <v>4628.416666666667</v>
      </c>
      <c r="F38" s="36">
        <v>4550.9333333333334</v>
      </c>
      <c r="G38" s="36">
        <v>4496.416666666667</v>
      </c>
      <c r="H38" s="36">
        <v>4760.416666666667</v>
      </c>
      <c r="I38" s="36">
        <v>4814.9333333333334</v>
      </c>
      <c r="J38" s="36">
        <v>4892.416666666667</v>
      </c>
      <c r="K38" s="31">
        <v>4737.45</v>
      </c>
      <c r="L38" s="31">
        <v>4605.45</v>
      </c>
      <c r="M38" s="31">
        <v>1.7917099999999999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1137.6500000000001</v>
      </c>
      <c r="D39" s="36">
        <v>1137.5333333333335</v>
      </c>
      <c r="E39" s="36">
        <v>1129.3166666666671</v>
      </c>
      <c r="F39" s="36">
        <v>1120.9833333333336</v>
      </c>
      <c r="G39" s="36">
        <v>1112.7666666666671</v>
      </c>
      <c r="H39" s="36">
        <v>1145.866666666667</v>
      </c>
      <c r="I39" s="36">
        <v>1154.0833333333337</v>
      </c>
      <c r="J39" s="36">
        <v>1162.416666666667</v>
      </c>
      <c r="K39" s="31">
        <v>1145.75</v>
      </c>
      <c r="L39" s="31">
        <v>1129.2</v>
      </c>
      <c r="M39" s="31">
        <v>81.620170000000002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8820.7000000000007</v>
      </c>
      <c r="D40" s="36">
        <v>8818.5666666666675</v>
      </c>
      <c r="E40" s="36">
        <v>8777.133333333335</v>
      </c>
      <c r="F40" s="36">
        <v>8733.5666666666675</v>
      </c>
      <c r="G40" s="36">
        <v>8692.133333333335</v>
      </c>
      <c r="H40" s="36">
        <v>8862.133333333335</v>
      </c>
      <c r="I40" s="36">
        <v>8903.5666666666657</v>
      </c>
      <c r="J40" s="36">
        <v>8947.133333333335</v>
      </c>
      <c r="K40" s="31">
        <v>8860</v>
      </c>
      <c r="L40" s="31">
        <v>8775</v>
      </c>
      <c r="M40" s="31">
        <v>4.1779799999999998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6742.85</v>
      </c>
      <c r="D41" s="36">
        <v>6744.2833333333328</v>
      </c>
      <c r="E41" s="36">
        <v>6703.5666666666657</v>
      </c>
      <c r="F41" s="36">
        <v>6664.2833333333328</v>
      </c>
      <c r="G41" s="36">
        <v>6623.5666666666657</v>
      </c>
      <c r="H41" s="36">
        <v>6783.5666666666657</v>
      </c>
      <c r="I41" s="36">
        <v>6824.2833333333328</v>
      </c>
      <c r="J41" s="36">
        <v>6863.5666666666657</v>
      </c>
      <c r="K41" s="31">
        <v>6785</v>
      </c>
      <c r="L41" s="31">
        <v>6705</v>
      </c>
      <c r="M41" s="31">
        <v>7.6162400000000003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1582.55</v>
      </c>
      <c r="D42" s="36">
        <v>1583.2833333333335</v>
      </c>
      <c r="E42" s="36">
        <v>1571.2666666666671</v>
      </c>
      <c r="F42" s="36">
        <v>1559.9833333333336</v>
      </c>
      <c r="G42" s="36">
        <v>1547.9666666666672</v>
      </c>
      <c r="H42" s="36">
        <v>1594.5666666666671</v>
      </c>
      <c r="I42" s="36">
        <v>1606.5833333333335</v>
      </c>
      <c r="J42" s="36">
        <v>1617.866666666667</v>
      </c>
      <c r="K42" s="31">
        <v>1595.3</v>
      </c>
      <c r="L42" s="31">
        <v>1572</v>
      </c>
      <c r="M42" s="31">
        <v>9.0356100000000001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8146.9</v>
      </c>
      <c r="D43" s="36">
        <v>8157.95</v>
      </c>
      <c r="E43" s="36">
        <v>8015.9499999999989</v>
      </c>
      <c r="F43" s="36">
        <v>7884.9999999999991</v>
      </c>
      <c r="G43" s="36">
        <v>7742.9999999999982</v>
      </c>
      <c r="H43" s="36">
        <v>8288.9</v>
      </c>
      <c r="I43" s="36">
        <v>8430.9000000000015</v>
      </c>
      <c r="J43" s="36">
        <v>8561.85</v>
      </c>
      <c r="K43" s="31">
        <v>8299.9500000000007</v>
      </c>
      <c r="L43" s="31">
        <v>8027</v>
      </c>
      <c r="M43" s="31">
        <v>0.60118000000000005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3052.7</v>
      </c>
      <c r="D44" s="36">
        <v>3031.1333333333332</v>
      </c>
      <c r="E44" s="36">
        <v>2887.9666666666662</v>
      </c>
      <c r="F44" s="36">
        <v>2723.2333333333331</v>
      </c>
      <c r="G44" s="36">
        <v>2580.0666666666662</v>
      </c>
      <c r="H44" s="36">
        <v>3195.8666666666663</v>
      </c>
      <c r="I44" s="36">
        <v>3339.0333333333333</v>
      </c>
      <c r="J44" s="36">
        <v>3503.7666666666664</v>
      </c>
      <c r="K44" s="31">
        <v>3174.3</v>
      </c>
      <c r="L44" s="31">
        <v>2866.4</v>
      </c>
      <c r="M44" s="31">
        <v>33.980510000000002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184.1</v>
      </c>
      <c r="D45" s="36">
        <v>183.20000000000002</v>
      </c>
      <c r="E45" s="36">
        <v>181.40000000000003</v>
      </c>
      <c r="F45" s="36">
        <v>178.70000000000002</v>
      </c>
      <c r="G45" s="36">
        <v>176.90000000000003</v>
      </c>
      <c r="H45" s="36">
        <v>185.90000000000003</v>
      </c>
      <c r="I45" s="36">
        <v>187.70000000000005</v>
      </c>
      <c r="J45" s="36">
        <v>190.40000000000003</v>
      </c>
      <c r="K45" s="31">
        <v>185</v>
      </c>
      <c r="L45" s="31">
        <v>180.5</v>
      </c>
      <c r="M45" s="31">
        <v>125.20544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265.5</v>
      </c>
      <c r="D46" s="36">
        <v>264.18333333333334</v>
      </c>
      <c r="E46" s="36">
        <v>261.56666666666666</v>
      </c>
      <c r="F46" s="36">
        <v>257.63333333333333</v>
      </c>
      <c r="G46" s="36">
        <v>255.01666666666665</v>
      </c>
      <c r="H46" s="36">
        <v>268.11666666666667</v>
      </c>
      <c r="I46" s="36">
        <v>270.73333333333335</v>
      </c>
      <c r="J46" s="36">
        <v>274.66666666666669</v>
      </c>
      <c r="K46" s="31">
        <v>266.8</v>
      </c>
      <c r="L46" s="31">
        <v>260.25</v>
      </c>
      <c r="M46" s="31">
        <v>171.85189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123.2</v>
      </c>
      <c r="D47" s="36">
        <v>123.98333333333333</v>
      </c>
      <c r="E47" s="36">
        <v>121.96666666666667</v>
      </c>
      <c r="F47" s="36">
        <v>120.73333333333333</v>
      </c>
      <c r="G47" s="36">
        <v>118.71666666666667</v>
      </c>
      <c r="H47" s="36">
        <v>125.21666666666667</v>
      </c>
      <c r="I47" s="36">
        <v>127.23333333333335</v>
      </c>
      <c r="J47" s="36">
        <v>128.46666666666667</v>
      </c>
      <c r="K47" s="31">
        <v>126</v>
      </c>
      <c r="L47" s="31">
        <v>122.75</v>
      </c>
      <c r="M47" s="31">
        <v>162.25214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1361.35</v>
      </c>
      <c r="D48" s="36">
        <v>1369.3499999999997</v>
      </c>
      <c r="E48" s="36">
        <v>1351.8999999999994</v>
      </c>
      <c r="F48" s="36">
        <v>1342.4499999999998</v>
      </c>
      <c r="G48" s="36">
        <v>1324.9999999999995</v>
      </c>
      <c r="H48" s="36">
        <v>1378.7999999999993</v>
      </c>
      <c r="I48" s="36">
        <v>1396.2499999999995</v>
      </c>
      <c r="J48" s="36">
        <v>1405.6999999999991</v>
      </c>
      <c r="K48" s="31">
        <v>1386.8</v>
      </c>
      <c r="L48" s="31">
        <v>1359.9</v>
      </c>
      <c r="M48" s="31">
        <v>2.7884000000000002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491.95</v>
      </c>
      <c r="D49" s="36">
        <v>490.36666666666662</v>
      </c>
      <c r="E49" s="36">
        <v>485.83333333333326</v>
      </c>
      <c r="F49" s="36">
        <v>479.71666666666664</v>
      </c>
      <c r="G49" s="36">
        <v>475.18333333333328</v>
      </c>
      <c r="H49" s="36">
        <v>496.48333333333323</v>
      </c>
      <c r="I49" s="36">
        <v>501.01666666666665</v>
      </c>
      <c r="J49" s="36">
        <v>507.13333333333321</v>
      </c>
      <c r="K49" s="31">
        <v>494.9</v>
      </c>
      <c r="L49" s="31">
        <v>484.25</v>
      </c>
      <c r="M49" s="31">
        <v>18.801649999999999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2538.4</v>
      </c>
      <c r="D50" s="36">
        <v>2572.9833333333336</v>
      </c>
      <c r="E50" s="36">
        <v>2457.7666666666673</v>
      </c>
      <c r="F50" s="36">
        <v>2377.1333333333337</v>
      </c>
      <c r="G50" s="36">
        <v>2261.9166666666674</v>
      </c>
      <c r="H50" s="36">
        <v>2653.6166666666672</v>
      </c>
      <c r="I50" s="36">
        <v>2768.8333333333335</v>
      </c>
      <c r="J50" s="36">
        <v>2849.4666666666672</v>
      </c>
      <c r="K50" s="31">
        <v>2688.2</v>
      </c>
      <c r="L50" s="31">
        <v>2492.35</v>
      </c>
      <c r="M50" s="31">
        <v>35.480490000000003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274.14999999999998</v>
      </c>
      <c r="D51" s="36">
        <v>276.06666666666666</v>
      </c>
      <c r="E51" s="36">
        <v>269.13333333333333</v>
      </c>
      <c r="F51" s="36">
        <v>264.11666666666667</v>
      </c>
      <c r="G51" s="36">
        <v>257.18333333333334</v>
      </c>
      <c r="H51" s="36">
        <v>281.08333333333331</v>
      </c>
      <c r="I51" s="36">
        <v>288.01666666666659</v>
      </c>
      <c r="J51" s="36">
        <v>293.0333333333333</v>
      </c>
      <c r="K51" s="31">
        <v>283</v>
      </c>
      <c r="L51" s="31">
        <v>271.05</v>
      </c>
      <c r="M51" s="31">
        <v>1270.3592100000001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1502.05</v>
      </c>
      <c r="D52" s="36">
        <v>1493.0333333333335</v>
      </c>
      <c r="E52" s="36">
        <v>1476.0666666666671</v>
      </c>
      <c r="F52" s="36">
        <v>1450.0833333333335</v>
      </c>
      <c r="G52" s="36">
        <v>1433.116666666667</v>
      </c>
      <c r="H52" s="36">
        <v>1519.0166666666671</v>
      </c>
      <c r="I52" s="36">
        <v>1535.9833333333338</v>
      </c>
      <c r="J52" s="36">
        <v>1561.9666666666672</v>
      </c>
      <c r="K52" s="31">
        <v>1510</v>
      </c>
      <c r="L52" s="31">
        <v>1467.05</v>
      </c>
      <c r="M52" s="31">
        <v>11.71767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319.2</v>
      </c>
      <c r="D53" s="36">
        <v>316.7</v>
      </c>
      <c r="E53" s="36">
        <v>310.89999999999998</v>
      </c>
      <c r="F53" s="36">
        <v>302.59999999999997</v>
      </c>
      <c r="G53" s="36">
        <v>296.79999999999995</v>
      </c>
      <c r="H53" s="36">
        <v>325</v>
      </c>
      <c r="I53" s="36">
        <v>330.80000000000007</v>
      </c>
      <c r="J53" s="36">
        <v>339.1</v>
      </c>
      <c r="K53" s="31">
        <v>322.5</v>
      </c>
      <c r="L53" s="31">
        <v>308.39999999999998</v>
      </c>
      <c r="M53" s="31">
        <v>422.80416000000002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644</v>
      </c>
      <c r="D54" s="36">
        <v>639.33333333333337</v>
      </c>
      <c r="E54" s="36">
        <v>629.66666666666674</v>
      </c>
      <c r="F54" s="36">
        <v>615.33333333333337</v>
      </c>
      <c r="G54" s="36">
        <v>605.66666666666674</v>
      </c>
      <c r="H54" s="36">
        <v>653.66666666666674</v>
      </c>
      <c r="I54" s="36">
        <v>663.33333333333348</v>
      </c>
      <c r="J54" s="36">
        <v>677.66666666666674</v>
      </c>
      <c r="K54" s="31">
        <v>649</v>
      </c>
      <c r="L54" s="31">
        <v>625</v>
      </c>
      <c r="M54" s="31">
        <v>106.2388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1344.3</v>
      </c>
      <c r="D55" s="36">
        <v>1347.6000000000001</v>
      </c>
      <c r="E55" s="36">
        <v>1332.4500000000003</v>
      </c>
      <c r="F55" s="36">
        <v>1320.6000000000001</v>
      </c>
      <c r="G55" s="36">
        <v>1305.4500000000003</v>
      </c>
      <c r="H55" s="36">
        <v>1359.4500000000003</v>
      </c>
      <c r="I55" s="36">
        <v>1374.6000000000004</v>
      </c>
      <c r="J55" s="36">
        <v>1386.4500000000003</v>
      </c>
      <c r="K55" s="31">
        <v>1362.75</v>
      </c>
      <c r="L55" s="31">
        <v>1335.75</v>
      </c>
      <c r="M55" s="31">
        <v>54.222200000000001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307.60000000000002</v>
      </c>
      <c r="D56" s="36">
        <v>307.45</v>
      </c>
      <c r="E56" s="36">
        <v>304.2</v>
      </c>
      <c r="F56" s="36">
        <v>300.8</v>
      </c>
      <c r="G56" s="36">
        <v>297.55</v>
      </c>
      <c r="H56" s="36">
        <v>310.84999999999997</v>
      </c>
      <c r="I56" s="36">
        <v>314.09999999999997</v>
      </c>
      <c r="J56" s="36">
        <v>317.49999999999994</v>
      </c>
      <c r="K56" s="31">
        <v>310.7</v>
      </c>
      <c r="L56" s="31">
        <v>304.05</v>
      </c>
      <c r="M56" s="31">
        <v>48.62961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30883.05</v>
      </c>
      <c r="D57" s="36">
        <v>30820.816666666666</v>
      </c>
      <c r="E57" s="36">
        <v>30642.23333333333</v>
      </c>
      <c r="F57" s="36">
        <v>30401.416666666664</v>
      </c>
      <c r="G57" s="36">
        <v>30222.833333333328</v>
      </c>
      <c r="H57" s="36">
        <v>31061.633333333331</v>
      </c>
      <c r="I57" s="36">
        <v>31240.216666666667</v>
      </c>
      <c r="J57" s="36">
        <v>31481.033333333333</v>
      </c>
      <c r="K57" s="31">
        <v>30999.4</v>
      </c>
      <c r="L57" s="31">
        <v>30580</v>
      </c>
      <c r="M57" s="31">
        <v>0.52315999999999996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5178.1000000000004</v>
      </c>
      <c r="D58" s="36">
        <v>5138.05</v>
      </c>
      <c r="E58" s="36">
        <v>5085.1000000000004</v>
      </c>
      <c r="F58" s="36">
        <v>4992.1000000000004</v>
      </c>
      <c r="G58" s="36">
        <v>4939.1500000000005</v>
      </c>
      <c r="H58" s="36">
        <v>5231.05</v>
      </c>
      <c r="I58" s="36">
        <v>5283.9999999999991</v>
      </c>
      <c r="J58" s="36">
        <v>5377</v>
      </c>
      <c r="K58" s="31">
        <v>5191</v>
      </c>
      <c r="L58" s="31">
        <v>5045.05</v>
      </c>
      <c r="M58" s="31">
        <v>3.7647400000000002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643</v>
      </c>
      <c r="D59" s="36">
        <v>650</v>
      </c>
      <c r="E59" s="36">
        <v>632</v>
      </c>
      <c r="F59" s="36">
        <v>621</v>
      </c>
      <c r="G59" s="36">
        <v>603</v>
      </c>
      <c r="H59" s="36">
        <v>661</v>
      </c>
      <c r="I59" s="36">
        <v>679</v>
      </c>
      <c r="J59" s="36">
        <v>690</v>
      </c>
      <c r="K59" s="31">
        <v>668</v>
      </c>
      <c r="L59" s="31">
        <v>639</v>
      </c>
      <c r="M59" s="31">
        <v>111.91213999999999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116.2</v>
      </c>
      <c r="D60" s="36">
        <v>115.53333333333335</v>
      </c>
      <c r="E60" s="36">
        <v>114.26666666666669</v>
      </c>
      <c r="F60" s="36">
        <v>112.33333333333334</v>
      </c>
      <c r="G60" s="36">
        <v>111.06666666666669</v>
      </c>
      <c r="H60" s="36">
        <v>117.4666666666667</v>
      </c>
      <c r="I60" s="36">
        <v>118.73333333333335</v>
      </c>
      <c r="J60" s="36">
        <v>120.6666666666667</v>
      </c>
      <c r="K60" s="31">
        <v>116.8</v>
      </c>
      <c r="L60" s="31">
        <v>113.6</v>
      </c>
      <c r="M60" s="31">
        <v>355.45168999999999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1292.45</v>
      </c>
      <c r="D61" s="36">
        <v>1292.3833333333334</v>
      </c>
      <c r="E61" s="36">
        <v>1276.0666666666668</v>
      </c>
      <c r="F61" s="36">
        <v>1259.6833333333334</v>
      </c>
      <c r="G61" s="36">
        <v>1243.3666666666668</v>
      </c>
      <c r="H61" s="36">
        <v>1308.7666666666669</v>
      </c>
      <c r="I61" s="36">
        <v>1325.0833333333335</v>
      </c>
      <c r="J61" s="36">
        <v>1341.4666666666669</v>
      </c>
      <c r="K61" s="31">
        <v>1308.7</v>
      </c>
      <c r="L61" s="31">
        <v>1276</v>
      </c>
      <c r="M61" s="31">
        <v>16.100110000000001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1442.3</v>
      </c>
      <c r="D62" s="36">
        <v>1428.2166666666665</v>
      </c>
      <c r="E62" s="36">
        <v>1410.4833333333329</v>
      </c>
      <c r="F62" s="36">
        <v>1378.6666666666665</v>
      </c>
      <c r="G62" s="36">
        <v>1360.9333333333329</v>
      </c>
      <c r="H62" s="36">
        <v>1460.0333333333328</v>
      </c>
      <c r="I62" s="36">
        <v>1477.7666666666664</v>
      </c>
      <c r="J62" s="36">
        <v>1509.5833333333328</v>
      </c>
      <c r="K62" s="31">
        <v>1445.95</v>
      </c>
      <c r="L62" s="31">
        <v>1396.4</v>
      </c>
      <c r="M62" s="31">
        <v>29.392710000000001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490.65</v>
      </c>
      <c r="D63" s="36">
        <v>484.75</v>
      </c>
      <c r="E63" s="36">
        <v>475.6</v>
      </c>
      <c r="F63" s="36">
        <v>460.55</v>
      </c>
      <c r="G63" s="36">
        <v>451.40000000000003</v>
      </c>
      <c r="H63" s="36">
        <v>499.8</v>
      </c>
      <c r="I63" s="36">
        <v>508.95</v>
      </c>
      <c r="J63" s="36">
        <v>524</v>
      </c>
      <c r="K63" s="31">
        <v>493.9</v>
      </c>
      <c r="L63" s="31">
        <v>469.7</v>
      </c>
      <c r="M63" s="31">
        <v>273.56981999999999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4790.1499999999996</v>
      </c>
      <c r="D64" s="36">
        <v>4772.7166666666662</v>
      </c>
      <c r="E64" s="36">
        <v>4745.4333333333325</v>
      </c>
      <c r="F64" s="36">
        <v>4700.7166666666662</v>
      </c>
      <c r="G64" s="36">
        <v>4673.4333333333325</v>
      </c>
      <c r="H64" s="36">
        <v>4817.4333333333325</v>
      </c>
      <c r="I64" s="36">
        <v>4844.7166666666672</v>
      </c>
      <c r="J64" s="36">
        <v>4889.4333333333325</v>
      </c>
      <c r="K64" s="31">
        <v>4800</v>
      </c>
      <c r="L64" s="31">
        <v>4728</v>
      </c>
      <c r="M64" s="31">
        <v>4.56006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2711.5</v>
      </c>
      <c r="D65" s="36">
        <v>2697.5333333333333</v>
      </c>
      <c r="E65" s="36">
        <v>2674.0666666666666</v>
      </c>
      <c r="F65" s="36">
        <v>2636.6333333333332</v>
      </c>
      <c r="G65" s="36">
        <v>2613.1666666666665</v>
      </c>
      <c r="H65" s="36">
        <v>2734.9666666666667</v>
      </c>
      <c r="I65" s="36">
        <v>2758.4333333333329</v>
      </c>
      <c r="J65" s="36">
        <v>2795.8666666666668</v>
      </c>
      <c r="K65" s="31">
        <v>2721</v>
      </c>
      <c r="L65" s="31">
        <v>2660.1</v>
      </c>
      <c r="M65" s="31">
        <v>4.4517199999999999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1093.8499999999999</v>
      </c>
      <c r="D66" s="36">
        <v>1096.8500000000001</v>
      </c>
      <c r="E66" s="36">
        <v>1074.5000000000002</v>
      </c>
      <c r="F66" s="36">
        <v>1055.1500000000001</v>
      </c>
      <c r="G66" s="36">
        <v>1032.8000000000002</v>
      </c>
      <c r="H66" s="36">
        <v>1116.2000000000003</v>
      </c>
      <c r="I66" s="36">
        <v>1138.5500000000002</v>
      </c>
      <c r="J66" s="36">
        <v>1157.9000000000003</v>
      </c>
      <c r="K66" s="31">
        <v>1119.2</v>
      </c>
      <c r="L66" s="31">
        <v>1077.5</v>
      </c>
      <c r="M66" s="31">
        <v>36.379370000000002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1240.75</v>
      </c>
      <c r="D67" s="36">
        <v>1241.2666666666667</v>
      </c>
      <c r="E67" s="36">
        <v>1225.5333333333333</v>
      </c>
      <c r="F67" s="36">
        <v>1210.3166666666666</v>
      </c>
      <c r="G67" s="36">
        <v>1194.5833333333333</v>
      </c>
      <c r="H67" s="36">
        <v>1256.4833333333333</v>
      </c>
      <c r="I67" s="36">
        <v>1272.2166666666665</v>
      </c>
      <c r="J67" s="36">
        <v>1287.4333333333334</v>
      </c>
      <c r="K67" s="31">
        <v>1257</v>
      </c>
      <c r="L67" s="31">
        <v>1226.05</v>
      </c>
      <c r="M67" s="31">
        <v>2.55905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390.65</v>
      </c>
      <c r="D68" s="36">
        <v>394.25</v>
      </c>
      <c r="E68" s="36">
        <v>384.8</v>
      </c>
      <c r="F68" s="36">
        <v>378.95</v>
      </c>
      <c r="G68" s="36">
        <v>369.5</v>
      </c>
      <c r="H68" s="36">
        <v>400.1</v>
      </c>
      <c r="I68" s="36">
        <v>409.55000000000007</v>
      </c>
      <c r="J68" s="36">
        <v>415.40000000000003</v>
      </c>
      <c r="K68" s="31">
        <v>403.7</v>
      </c>
      <c r="L68" s="31">
        <v>388.4</v>
      </c>
      <c r="M68" s="31">
        <v>79.622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3749.1</v>
      </c>
      <c r="D69" s="36">
        <v>3791.1666666666665</v>
      </c>
      <c r="E69" s="36">
        <v>3693.333333333333</v>
      </c>
      <c r="F69" s="36">
        <v>3637.5666666666666</v>
      </c>
      <c r="G69" s="36">
        <v>3539.7333333333331</v>
      </c>
      <c r="H69" s="36">
        <v>3846.9333333333329</v>
      </c>
      <c r="I69" s="36">
        <v>3944.766666666666</v>
      </c>
      <c r="J69" s="36">
        <v>4000.5333333333328</v>
      </c>
      <c r="K69" s="31">
        <v>3889</v>
      </c>
      <c r="L69" s="31">
        <v>3735.4</v>
      </c>
      <c r="M69" s="31">
        <v>6.6344399999999997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851.95</v>
      </c>
      <c r="D70" s="36">
        <v>851.58333333333337</v>
      </c>
      <c r="E70" s="36">
        <v>846.16666666666674</v>
      </c>
      <c r="F70" s="36">
        <v>840.38333333333333</v>
      </c>
      <c r="G70" s="36">
        <v>834.9666666666667</v>
      </c>
      <c r="H70" s="36">
        <v>857.36666666666679</v>
      </c>
      <c r="I70" s="36">
        <v>862.78333333333353</v>
      </c>
      <c r="J70" s="36">
        <v>868.56666666666683</v>
      </c>
      <c r="K70" s="31">
        <v>857</v>
      </c>
      <c r="L70" s="31">
        <v>845.8</v>
      </c>
      <c r="M70" s="31">
        <v>31.8474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539.35</v>
      </c>
      <c r="D71" s="36">
        <v>537.98333333333323</v>
      </c>
      <c r="E71" s="36">
        <v>534.96666666666647</v>
      </c>
      <c r="F71" s="36">
        <v>530.58333333333326</v>
      </c>
      <c r="G71" s="36">
        <v>527.56666666666649</v>
      </c>
      <c r="H71" s="36">
        <v>542.36666666666645</v>
      </c>
      <c r="I71" s="36">
        <v>545.3833333333331</v>
      </c>
      <c r="J71" s="36">
        <v>549.76666666666642</v>
      </c>
      <c r="K71" s="31">
        <v>541</v>
      </c>
      <c r="L71" s="31">
        <v>533.6</v>
      </c>
      <c r="M71" s="31">
        <v>13.883900000000001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1847.8</v>
      </c>
      <c r="D72" s="36">
        <v>1842.6499999999999</v>
      </c>
      <c r="E72" s="36">
        <v>1825.1499999999996</v>
      </c>
      <c r="F72" s="36">
        <v>1802.4999999999998</v>
      </c>
      <c r="G72" s="36">
        <v>1784.9999999999995</v>
      </c>
      <c r="H72" s="36">
        <v>1865.2999999999997</v>
      </c>
      <c r="I72" s="36">
        <v>1882.8000000000002</v>
      </c>
      <c r="J72" s="36">
        <v>1905.4499999999998</v>
      </c>
      <c r="K72" s="31">
        <v>1860.15</v>
      </c>
      <c r="L72" s="31">
        <v>1820</v>
      </c>
      <c r="M72" s="31">
        <v>9.5665399999999998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2516.6999999999998</v>
      </c>
      <c r="D73" s="36">
        <v>2523</v>
      </c>
      <c r="E73" s="36">
        <v>2478.3000000000002</v>
      </c>
      <c r="F73" s="36">
        <v>2439.9</v>
      </c>
      <c r="G73" s="36">
        <v>2395.2000000000003</v>
      </c>
      <c r="H73" s="36">
        <v>2561.4</v>
      </c>
      <c r="I73" s="36">
        <v>2606.1</v>
      </c>
      <c r="J73" s="36">
        <v>2644.5</v>
      </c>
      <c r="K73" s="31">
        <v>2567.6999999999998</v>
      </c>
      <c r="L73" s="31">
        <v>2484.6</v>
      </c>
      <c r="M73" s="31">
        <v>4.5933099999999998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389.75</v>
      </c>
      <c r="D74" s="36">
        <v>402.33333333333331</v>
      </c>
      <c r="E74" s="36">
        <v>370.66666666666663</v>
      </c>
      <c r="F74" s="36">
        <v>351.58333333333331</v>
      </c>
      <c r="G74" s="36">
        <v>319.91666666666663</v>
      </c>
      <c r="H74" s="36">
        <v>421.41666666666663</v>
      </c>
      <c r="I74" s="36">
        <v>453.08333333333326</v>
      </c>
      <c r="J74" s="36">
        <v>472.16666666666663</v>
      </c>
      <c r="K74" s="31">
        <v>434</v>
      </c>
      <c r="L74" s="31">
        <v>383.25</v>
      </c>
      <c r="M74" s="31">
        <v>145.14155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152.5</v>
      </c>
      <c r="D75" s="36">
        <v>152.29999999999998</v>
      </c>
      <c r="E75" s="36">
        <v>151.59999999999997</v>
      </c>
      <c r="F75" s="36">
        <v>150.69999999999999</v>
      </c>
      <c r="G75" s="36">
        <v>149.99999999999997</v>
      </c>
      <c r="H75" s="36">
        <v>153.19999999999996</v>
      </c>
      <c r="I75" s="36">
        <v>153.89999999999995</v>
      </c>
      <c r="J75" s="36">
        <v>154.79999999999995</v>
      </c>
      <c r="K75" s="31">
        <v>153</v>
      </c>
      <c r="L75" s="31">
        <v>151.4</v>
      </c>
      <c r="M75" s="31">
        <v>9.6890900000000002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4016.55</v>
      </c>
      <c r="D76" s="36">
        <v>3968.4833333333336</v>
      </c>
      <c r="E76" s="36">
        <v>3898.0666666666671</v>
      </c>
      <c r="F76" s="36">
        <v>3779.5833333333335</v>
      </c>
      <c r="G76" s="36">
        <v>3709.166666666667</v>
      </c>
      <c r="H76" s="36">
        <v>4086.9666666666672</v>
      </c>
      <c r="I76" s="36">
        <v>4157.3833333333332</v>
      </c>
      <c r="J76" s="36">
        <v>4275.8666666666668</v>
      </c>
      <c r="K76" s="31">
        <v>4038.9</v>
      </c>
      <c r="L76" s="31">
        <v>3850</v>
      </c>
      <c r="M76" s="31">
        <v>4.7223300000000004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9124.4</v>
      </c>
      <c r="D77" s="36">
        <v>9061.4</v>
      </c>
      <c r="E77" s="36">
        <v>8953.5999999999985</v>
      </c>
      <c r="F77" s="36">
        <v>8782.7999999999993</v>
      </c>
      <c r="G77" s="36">
        <v>8674.9999999999982</v>
      </c>
      <c r="H77" s="36">
        <v>9232.1999999999989</v>
      </c>
      <c r="I77" s="36">
        <v>9339.9999999999982</v>
      </c>
      <c r="J77" s="36">
        <v>9510.7999999999993</v>
      </c>
      <c r="K77" s="31">
        <v>9169.2000000000007</v>
      </c>
      <c r="L77" s="31">
        <v>8890.6</v>
      </c>
      <c r="M77" s="31">
        <v>5.7411099999999999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2556.4499999999998</v>
      </c>
      <c r="D78" s="36">
        <v>2539.1833333333329</v>
      </c>
      <c r="E78" s="36">
        <v>2517.266666666666</v>
      </c>
      <c r="F78" s="36">
        <v>2478.083333333333</v>
      </c>
      <c r="G78" s="36">
        <v>2456.1666666666661</v>
      </c>
      <c r="H78" s="36">
        <v>2578.3666666666659</v>
      </c>
      <c r="I78" s="36">
        <v>2600.2833333333328</v>
      </c>
      <c r="J78" s="36">
        <v>2639.4666666666658</v>
      </c>
      <c r="K78" s="31">
        <v>2561.1</v>
      </c>
      <c r="L78" s="31">
        <v>2500</v>
      </c>
      <c r="M78" s="31">
        <v>3.55532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5779.8</v>
      </c>
      <c r="D79" s="36">
        <v>5795.3666666666659</v>
      </c>
      <c r="E79" s="36">
        <v>5757.4333333333316</v>
      </c>
      <c r="F79" s="36">
        <v>5735.0666666666657</v>
      </c>
      <c r="G79" s="36">
        <v>5697.1333333333314</v>
      </c>
      <c r="H79" s="36">
        <v>5817.7333333333318</v>
      </c>
      <c r="I79" s="36">
        <v>5855.6666666666661</v>
      </c>
      <c r="J79" s="36">
        <v>5878.0333333333319</v>
      </c>
      <c r="K79" s="31">
        <v>5833.3</v>
      </c>
      <c r="L79" s="31">
        <v>5773</v>
      </c>
      <c r="M79" s="31">
        <v>4.9137300000000002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4672.95</v>
      </c>
      <c r="D80" s="36">
        <v>4683.9333333333334</v>
      </c>
      <c r="E80" s="36">
        <v>4639.0166666666664</v>
      </c>
      <c r="F80" s="36">
        <v>4605.083333333333</v>
      </c>
      <c r="G80" s="36">
        <v>4560.1666666666661</v>
      </c>
      <c r="H80" s="36">
        <v>4717.8666666666668</v>
      </c>
      <c r="I80" s="36">
        <v>4762.7833333333328</v>
      </c>
      <c r="J80" s="36">
        <v>4796.7166666666672</v>
      </c>
      <c r="K80" s="31">
        <v>4728.8500000000004</v>
      </c>
      <c r="L80" s="31">
        <v>4650</v>
      </c>
      <c r="M80" s="31">
        <v>5.0074199999999998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3887.4</v>
      </c>
      <c r="D81" s="36">
        <v>3889.2333333333336</v>
      </c>
      <c r="E81" s="36">
        <v>3836.2166666666672</v>
      </c>
      <c r="F81" s="36">
        <v>3785.0333333333338</v>
      </c>
      <c r="G81" s="36">
        <v>3732.0166666666673</v>
      </c>
      <c r="H81" s="36">
        <v>3940.416666666667</v>
      </c>
      <c r="I81" s="36">
        <v>3993.4333333333334</v>
      </c>
      <c r="J81" s="36">
        <v>4044.6166666666668</v>
      </c>
      <c r="K81" s="31">
        <v>3942.25</v>
      </c>
      <c r="L81" s="31">
        <v>3838.05</v>
      </c>
      <c r="M81" s="31">
        <v>3.3971100000000001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177.45</v>
      </c>
      <c r="D82" s="36">
        <v>176.83333333333334</v>
      </c>
      <c r="E82" s="36">
        <v>175.66666666666669</v>
      </c>
      <c r="F82" s="36">
        <v>173.88333333333335</v>
      </c>
      <c r="G82" s="36">
        <v>172.7166666666667</v>
      </c>
      <c r="H82" s="36">
        <v>178.61666666666667</v>
      </c>
      <c r="I82" s="36">
        <v>179.78333333333336</v>
      </c>
      <c r="J82" s="36">
        <v>181.56666666666666</v>
      </c>
      <c r="K82" s="31">
        <v>178</v>
      </c>
      <c r="L82" s="31">
        <v>175.05</v>
      </c>
      <c r="M82" s="31">
        <v>21.300730000000001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163.65</v>
      </c>
      <c r="D83" s="36">
        <v>163.70000000000002</v>
      </c>
      <c r="E83" s="36">
        <v>162.20000000000005</v>
      </c>
      <c r="F83" s="36">
        <v>160.75000000000003</v>
      </c>
      <c r="G83" s="36">
        <v>159.25000000000006</v>
      </c>
      <c r="H83" s="36">
        <v>165.15000000000003</v>
      </c>
      <c r="I83" s="36">
        <v>166.64999999999998</v>
      </c>
      <c r="J83" s="36">
        <v>168.10000000000002</v>
      </c>
      <c r="K83" s="31">
        <v>165.2</v>
      </c>
      <c r="L83" s="31">
        <v>162.25</v>
      </c>
      <c r="M83" s="31">
        <v>83.804259999999999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701.45</v>
      </c>
      <c r="D84" s="36">
        <v>701.15</v>
      </c>
      <c r="E84" s="36">
        <v>687.3</v>
      </c>
      <c r="F84" s="36">
        <v>673.15</v>
      </c>
      <c r="G84" s="36">
        <v>659.3</v>
      </c>
      <c r="H84" s="36">
        <v>715.3</v>
      </c>
      <c r="I84" s="36">
        <v>729.15000000000009</v>
      </c>
      <c r="J84" s="36">
        <v>743.3</v>
      </c>
      <c r="K84" s="31">
        <v>715</v>
      </c>
      <c r="L84" s="31">
        <v>687</v>
      </c>
      <c r="M84" s="31">
        <v>3.8140700000000001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462.05</v>
      </c>
      <c r="D85" s="36">
        <v>459.05</v>
      </c>
      <c r="E85" s="36">
        <v>450.1</v>
      </c>
      <c r="F85" s="36">
        <v>438.15000000000003</v>
      </c>
      <c r="G85" s="36">
        <v>429.20000000000005</v>
      </c>
      <c r="H85" s="36">
        <v>471</v>
      </c>
      <c r="I85" s="36">
        <v>479.94999999999993</v>
      </c>
      <c r="J85" s="36">
        <v>491.9</v>
      </c>
      <c r="K85" s="31">
        <v>468</v>
      </c>
      <c r="L85" s="31">
        <v>447.1</v>
      </c>
      <c r="M85" s="31">
        <v>13.84604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204.2</v>
      </c>
      <c r="D86" s="36">
        <v>206.41666666666666</v>
      </c>
      <c r="E86" s="36">
        <v>201.5333333333333</v>
      </c>
      <c r="F86" s="36">
        <v>198.86666666666665</v>
      </c>
      <c r="G86" s="36">
        <v>193.98333333333329</v>
      </c>
      <c r="H86" s="36">
        <v>209.08333333333331</v>
      </c>
      <c r="I86" s="36">
        <v>213.9666666666667</v>
      </c>
      <c r="J86" s="36">
        <v>216.63333333333333</v>
      </c>
      <c r="K86" s="31">
        <v>211.3</v>
      </c>
      <c r="L86" s="31">
        <v>203.75</v>
      </c>
      <c r="M86" s="31">
        <v>346.40240999999997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1800.9</v>
      </c>
      <c r="D87" s="36">
        <v>1792.3</v>
      </c>
      <c r="E87" s="36">
        <v>1778.6</v>
      </c>
      <c r="F87" s="36">
        <v>1756.3</v>
      </c>
      <c r="G87" s="36">
        <v>1742.6</v>
      </c>
      <c r="H87" s="36">
        <v>1814.6</v>
      </c>
      <c r="I87" s="36">
        <v>1828.3000000000002</v>
      </c>
      <c r="J87" s="36">
        <v>1850.6</v>
      </c>
      <c r="K87" s="31">
        <v>1806</v>
      </c>
      <c r="L87" s="31">
        <v>1770</v>
      </c>
      <c r="M87" s="31">
        <v>2.1685699999999999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1282.9000000000001</v>
      </c>
      <c r="D88" s="36">
        <v>1285.0166666666667</v>
      </c>
      <c r="E88" s="36">
        <v>1269.0833333333333</v>
      </c>
      <c r="F88" s="36">
        <v>1255.2666666666667</v>
      </c>
      <c r="G88" s="36">
        <v>1239.3333333333333</v>
      </c>
      <c r="H88" s="36">
        <v>1298.8333333333333</v>
      </c>
      <c r="I88" s="36">
        <v>1314.7666666666667</v>
      </c>
      <c r="J88" s="36">
        <v>1328.5833333333333</v>
      </c>
      <c r="K88" s="31">
        <v>1300.95</v>
      </c>
      <c r="L88" s="31">
        <v>1271.2</v>
      </c>
      <c r="M88" s="31">
        <v>6.4579599999999999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2788.85</v>
      </c>
      <c r="D89" s="36">
        <v>2812.7333333333331</v>
      </c>
      <c r="E89" s="36">
        <v>2756.5166666666664</v>
      </c>
      <c r="F89" s="36">
        <v>2724.1833333333334</v>
      </c>
      <c r="G89" s="36">
        <v>2667.9666666666667</v>
      </c>
      <c r="H89" s="36">
        <v>2845.0666666666662</v>
      </c>
      <c r="I89" s="36">
        <v>2901.2833333333324</v>
      </c>
      <c r="J89" s="36">
        <v>2933.6166666666659</v>
      </c>
      <c r="K89" s="31">
        <v>2868.95</v>
      </c>
      <c r="L89" s="31">
        <v>2780.4</v>
      </c>
      <c r="M89" s="31">
        <v>5.7224300000000001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2446.65</v>
      </c>
      <c r="D90" s="36">
        <v>2434.3333333333335</v>
      </c>
      <c r="E90" s="36">
        <v>2418.7166666666672</v>
      </c>
      <c r="F90" s="36">
        <v>2390.7833333333338</v>
      </c>
      <c r="G90" s="36">
        <v>2375.1666666666674</v>
      </c>
      <c r="H90" s="36">
        <v>2462.2666666666669</v>
      </c>
      <c r="I90" s="36">
        <v>2477.8833333333328</v>
      </c>
      <c r="J90" s="36">
        <v>2505.8166666666666</v>
      </c>
      <c r="K90" s="31">
        <v>2449.9499999999998</v>
      </c>
      <c r="L90" s="31">
        <v>2406.4</v>
      </c>
      <c r="M90" s="31">
        <v>5.5548900000000003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3183.7</v>
      </c>
      <c r="D91" s="36">
        <v>3197.9333333333329</v>
      </c>
      <c r="E91" s="36">
        <v>3156.766666666666</v>
      </c>
      <c r="F91" s="36">
        <v>3129.833333333333</v>
      </c>
      <c r="G91" s="36">
        <v>3088.6666666666661</v>
      </c>
      <c r="H91" s="36">
        <v>3224.8666666666659</v>
      </c>
      <c r="I91" s="36">
        <v>3266.0333333333328</v>
      </c>
      <c r="J91" s="36">
        <v>3292.9666666666658</v>
      </c>
      <c r="K91" s="31">
        <v>3239.1</v>
      </c>
      <c r="L91" s="31">
        <v>3171</v>
      </c>
      <c r="M91" s="31">
        <v>0.37840000000000001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560.79999999999995</v>
      </c>
      <c r="D92" s="36">
        <v>558.05000000000007</v>
      </c>
      <c r="E92" s="36">
        <v>553.10000000000014</v>
      </c>
      <c r="F92" s="36">
        <v>545.40000000000009</v>
      </c>
      <c r="G92" s="36">
        <v>540.45000000000016</v>
      </c>
      <c r="H92" s="36">
        <v>565.75000000000011</v>
      </c>
      <c r="I92" s="36">
        <v>570.70000000000016</v>
      </c>
      <c r="J92" s="36">
        <v>578.40000000000009</v>
      </c>
      <c r="K92" s="31">
        <v>563</v>
      </c>
      <c r="L92" s="31">
        <v>550.35</v>
      </c>
      <c r="M92" s="31">
        <v>9.4094300000000004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1341.9</v>
      </c>
      <c r="D93" s="36">
        <v>1335.25</v>
      </c>
      <c r="E93" s="36">
        <v>1320.65</v>
      </c>
      <c r="F93" s="36">
        <v>1299.4000000000001</v>
      </c>
      <c r="G93" s="36">
        <v>1284.8000000000002</v>
      </c>
      <c r="H93" s="36">
        <v>1356.5</v>
      </c>
      <c r="I93" s="36">
        <v>1371.1</v>
      </c>
      <c r="J93" s="36">
        <v>1392.35</v>
      </c>
      <c r="K93" s="31">
        <v>1349.85</v>
      </c>
      <c r="L93" s="31">
        <v>1314</v>
      </c>
      <c r="M93" s="31">
        <v>49.667209999999997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3796.5</v>
      </c>
      <c r="D94" s="36">
        <v>3788.8333333333335</v>
      </c>
      <c r="E94" s="36">
        <v>3767.666666666667</v>
      </c>
      <c r="F94" s="36">
        <v>3738.8333333333335</v>
      </c>
      <c r="G94" s="36">
        <v>3717.666666666667</v>
      </c>
      <c r="H94" s="36">
        <v>3817.666666666667</v>
      </c>
      <c r="I94" s="36">
        <v>3838.8333333333339</v>
      </c>
      <c r="J94" s="36">
        <v>3867.666666666667</v>
      </c>
      <c r="K94" s="31">
        <v>3810</v>
      </c>
      <c r="L94" s="31">
        <v>3760</v>
      </c>
      <c r="M94" s="31">
        <v>2.2482199999999999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1458.8</v>
      </c>
      <c r="D95" s="36">
        <v>1459.5333333333335</v>
      </c>
      <c r="E95" s="36">
        <v>1449.366666666667</v>
      </c>
      <c r="F95" s="36">
        <v>1439.9333333333334</v>
      </c>
      <c r="G95" s="36">
        <v>1429.7666666666669</v>
      </c>
      <c r="H95" s="36">
        <v>1468.9666666666672</v>
      </c>
      <c r="I95" s="36">
        <v>1479.1333333333337</v>
      </c>
      <c r="J95" s="36">
        <v>1488.5666666666673</v>
      </c>
      <c r="K95" s="31">
        <v>1469.7</v>
      </c>
      <c r="L95" s="31">
        <v>1450.1</v>
      </c>
      <c r="M95" s="31">
        <v>218.84988999999999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565.6</v>
      </c>
      <c r="D96" s="36">
        <v>566.21666666666658</v>
      </c>
      <c r="E96" s="36">
        <v>562.43333333333317</v>
      </c>
      <c r="F96" s="36">
        <v>559.26666666666654</v>
      </c>
      <c r="G96" s="36">
        <v>555.48333333333312</v>
      </c>
      <c r="H96" s="36">
        <v>569.38333333333321</v>
      </c>
      <c r="I96" s="36">
        <v>573.16666666666674</v>
      </c>
      <c r="J96" s="36">
        <v>576.33333333333326</v>
      </c>
      <c r="K96" s="31">
        <v>570</v>
      </c>
      <c r="L96" s="31">
        <v>563.04999999999995</v>
      </c>
      <c r="M96" s="31">
        <v>55.8384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1866.85</v>
      </c>
      <c r="D97" s="36">
        <v>1854.75</v>
      </c>
      <c r="E97" s="36">
        <v>1834.9</v>
      </c>
      <c r="F97" s="36">
        <v>1802.95</v>
      </c>
      <c r="G97" s="36">
        <v>1783.1000000000001</v>
      </c>
      <c r="H97" s="36">
        <v>1886.7</v>
      </c>
      <c r="I97" s="36">
        <v>1906.55</v>
      </c>
      <c r="J97" s="36">
        <v>1938.5</v>
      </c>
      <c r="K97" s="31">
        <v>1874.6</v>
      </c>
      <c r="L97" s="31">
        <v>1822.8</v>
      </c>
      <c r="M97" s="31">
        <v>20.540109999999999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5053.8500000000004</v>
      </c>
      <c r="D98" s="36">
        <v>5068.6333333333341</v>
      </c>
      <c r="E98" s="36">
        <v>5014.4666666666681</v>
      </c>
      <c r="F98" s="36">
        <v>4975.0833333333339</v>
      </c>
      <c r="G98" s="36">
        <v>4920.9166666666679</v>
      </c>
      <c r="H98" s="36">
        <v>5108.0166666666682</v>
      </c>
      <c r="I98" s="36">
        <v>5162.1833333333343</v>
      </c>
      <c r="J98" s="36">
        <v>5201.5666666666684</v>
      </c>
      <c r="K98" s="31">
        <v>5122.8</v>
      </c>
      <c r="L98" s="31">
        <v>5029.25</v>
      </c>
      <c r="M98" s="31">
        <v>4.8048999999999999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693.6</v>
      </c>
      <c r="D99" s="36">
        <v>684.06666666666661</v>
      </c>
      <c r="E99" s="36">
        <v>672.73333333333323</v>
      </c>
      <c r="F99" s="36">
        <v>651.86666666666667</v>
      </c>
      <c r="G99" s="36">
        <v>640.5333333333333</v>
      </c>
      <c r="H99" s="36">
        <v>704.93333333333317</v>
      </c>
      <c r="I99" s="36">
        <v>716.26666666666665</v>
      </c>
      <c r="J99" s="36">
        <v>737.1333333333331</v>
      </c>
      <c r="K99" s="31">
        <v>695.4</v>
      </c>
      <c r="L99" s="31">
        <v>663.2</v>
      </c>
      <c r="M99" s="31">
        <v>159.76671999999999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4782.25</v>
      </c>
      <c r="D100" s="36">
        <v>4792.4666666666662</v>
      </c>
      <c r="E100" s="36">
        <v>4714.9333333333325</v>
      </c>
      <c r="F100" s="36">
        <v>4647.6166666666659</v>
      </c>
      <c r="G100" s="36">
        <v>4570.0833333333321</v>
      </c>
      <c r="H100" s="36">
        <v>4859.7833333333328</v>
      </c>
      <c r="I100" s="36">
        <v>4937.3166666666675</v>
      </c>
      <c r="J100" s="36">
        <v>5004.6333333333332</v>
      </c>
      <c r="K100" s="31">
        <v>4870</v>
      </c>
      <c r="L100" s="31">
        <v>4725.1499999999996</v>
      </c>
      <c r="M100" s="31">
        <v>55.401820000000001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526.85</v>
      </c>
      <c r="D101" s="36">
        <v>519.81666666666672</v>
      </c>
      <c r="E101" s="36">
        <v>508.73333333333346</v>
      </c>
      <c r="F101" s="36">
        <v>490.61666666666673</v>
      </c>
      <c r="G101" s="36">
        <v>479.53333333333347</v>
      </c>
      <c r="H101" s="36">
        <v>537.93333333333339</v>
      </c>
      <c r="I101" s="36">
        <v>549.01666666666665</v>
      </c>
      <c r="J101" s="36">
        <v>567.13333333333344</v>
      </c>
      <c r="K101" s="31">
        <v>530.9</v>
      </c>
      <c r="L101" s="31">
        <v>501.7</v>
      </c>
      <c r="M101" s="31">
        <v>106.11742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2310.6999999999998</v>
      </c>
      <c r="D102" s="36">
        <v>2312.4166666666665</v>
      </c>
      <c r="E102" s="36">
        <v>2300.0333333333328</v>
      </c>
      <c r="F102" s="36">
        <v>2289.3666666666663</v>
      </c>
      <c r="G102" s="36">
        <v>2276.9833333333327</v>
      </c>
      <c r="H102" s="36">
        <v>2323.083333333333</v>
      </c>
      <c r="I102" s="36">
        <v>2335.4666666666672</v>
      </c>
      <c r="J102" s="36">
        <v>2346.1333333333332</v>
      </c>
      <c r="K102" s="31">
        <v>2324.8000000000002</v>
      </c>
      <c r="L102" s="31">
        <v>2301.75</v>
      </c>
      <c r="M102" s="31">
        <v>16.639589999999998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1120.95</v>
      </c>
      <c r="D103" s="36">
        <v>1123.6666666666667</v>
      </c>
      <c r="E103" s="36">
        <v>1113.5333333333335</v>
      </c>
      <c r="F103" s="36">
        <v>1106.1166666666668</v>
      </c>
      <c r="G103" s="36">
        <v>1095.9833333333336</v>
      </c>
      <c r="H103" s="36">
        <v>1131.0833333333335</v>
      </c>
      <c r="I103" s="36">
        <v>1141.2166666666667</v>
      </c>
      <c r="J103" s="36">
        <v>1148.6333333333334</v>
      </c>
      <c r="K103" s="31">
        <v>1133.8</v>
      </c>
      <c r="L103" s="31">
        <v>1116.25</v>
      </c>
      <c r="M103" s="31">
        <v>104.529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1647.85</v>
      </c>
      <c r="D104" s="36">
        <v>1649.5833333333333</v>
      </c>
      <c r="E104" s="36">
        <v>1623.2666666666664</v>
      </c>
      <c r="F104" s="36">
        <v>1598.6833333333332</v>
      </c>
      <c r="G104" s="36">
        <v>1572.3666666666663</v>
      </c>
      <c r="H104" s="36">
        <v>1674.1666666666665</v>
      </c>
      <c r="I104" s="36">
        <v>1700.4833333333336</v>
      </c>
      <c r="J104" s="36">
        <v>1725.0666666666666</v>
      </c>
      <c r="K104" s="31">
        <v>1675.9</v>
      </c>
      <c r="L104" s="31">
        <v>1625</v>
      </c>
      <c r="M104" s="31">
        <v>5.4737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580.20000000000005</v>
      </c>
      <c r="D105" s="36">
        <v>582.9666666666667</v>
      </c>
      <c r="E105" s="36">
        <v>573.23333333333335</v>
      </c>
      <c r="F105" s="36">
        <v>566.26666666666665</v>
      </c>
      <c r="G105" s="36">
        <v>556.5333333333333</v>
      </c>
      <c r="H105" s="36">
        <v>589.93333333333339</v>
      </c>
      <c r="I105" s="36">
        <v>599.66666666666674</v>
      </c>
      <c r="J105" s="36">
        <v>606.63333333333344</v>
      </c>
      <c r="K105" s="31">
        <v>592.70000000000005</v>
      </c>
      <c r="L105" s="31">
        <v>576</v>
      </c>
      <c r="M105" s="31">
        <v>15.348039999999999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77.45</v>
      </c>
      <c r="D106" s="36">
        <v>77.399999999999991</v>
      </c>
      <c r="E106" s="36">
        <v>77.049999999999983</v>
      </c>
      <c r="F106" s="36">
        <v>76.649999999999991</v>
      </c>
      <c r="G106" s="36">
        <v>76.299999999999983</v>
      </c>
      <c r="H106" s="36">
        <v>77.799999999999983</v>
      </c>
      <c r="I106" s="36">
        <v>78.149999999999977</v>
      </c>
      <c r="J106" s="36">
        <v>78.549999999999983</v>
      </c>
      <c r="K106" s="31">
        <v>77.75</v>
      </c>
      <c r="L106" s="31">
        <v>77</v>
      </c>
      <c r="M106" s="31">
        <v>325.07333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434.8</v>
      </c>
      <c r="D107" s="36">
        <v>435.03333333333336</v>
      </c>
      <c r="E107" s="36">
        <v>432.9666666666667</v>
      </c>
      <c r="F107" s="36">
        <v>431.13333333333333</v>
      </c>
      <c r="G107" s="36">
        <v>429.06666666666666</v>
      </c>
      <c r="H107" s="36">
        <v>436.86666666666673</v>
      </c>
      <c r="I107" s="36">
        <v>438.93333333333345</v>
      </c>
      <c r="J107" s="36">
        <v>440.76666666666677</v>
      </c>
      <c r="K107" s="31">
        <v>437.1</v>
      </c>
      <c r="L107" s="31">
        <v>433.2</v>
      </c>
      <c r="M107" s="31">
        <v>107.60726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575.15</v>
      </c>
      <c r="D108" s="36">
        <v>563.05000000000007</v>
      </c>
      <c r="E108" s="36">
        <v>546.10000000000014</v>
      </c>
      <c r="F108" s="36">
        <v>517.05000000000007</v>
      </c>
      <c r="G108" s="36">
        <v>500.10000000000014</v>
      </c>
      <c r="H108" s="36">
        <v>592.10000000000014</v>
      </c>
      <c r="I108" s="36">
        <v>609.05000000000018</v>
      </c>
      <c r="J108" s="36">
        <v>638.10000000000014</v>
      </c>
      <c r="K108" s="31">
        <v>580</v>
      </c>
      <c r="L108" s="31">
        <v>534</v>
      </c>
      <c r="M108" s="31">
        <v>47.74342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569.15</v>
      </c>
      <c r="D109" s="36">
        <v>567.73333333333323</v>
      </c>
      <c r="E109" s="36">
        <v>563.01666666666642</v>
      </c>
      <c r="F109" s="36">
        <v>556.88333333333321</v>
      </c>
      <c r="G109" s="36">
        <v>552.1666666666664</v>
      </c>
      <c r="H109" s="36">
        <v>573.86666666666645</v>
      </c>
      <c r="I109" s="36">
        <v>578.58333333333337</v>
      </c>
      <c r="J109" s="36">
        <v>584.71666666666647</v>
      </c>
      <c r="K109" s="31">
        <v>572.45000000000005</v>
      </c>
      <c r="L109" s="31">
        <v>561.6</v>
      </c>
      <c r="M109" s="31">
        <v>22.27289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166.9</v>
      </c>
      <c r="D110" s="36">
        <v>166.28333333333333</v>
      </c>
      <c r="E110" s="36">
        <v>164.16666666666666</v>
      </c>
      <c r="F110" s="36">
        <v>161.43333333333334</v>
      </c>
      <c r="G110" s="36">
        <v>159.31666666666666</v>
      </c>
      <c r="H110" s="36">
        <v>169.01666666666665</v>
      </c>
      <c r="I110" s="36">
        <v>171.13333333333333</v>
      </c>
      <c r="J110" s="36">
        <v>173.86666666666665</v>
      </c>
      <c r="K110" s="31">
        <v>168.4</v>
      </c>
      <c r="L110" s="31">
        <v>163.55000000000001</v>
      </c>
      <c r="M110" s="31">
        <v>261.48239999999998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1115.55</v>
      </c>
      <c r="D111" s="36">
        <v>1108.4666666666665</v>
      </c>
      <c r="E111" s="36">
        <v>1094.633333333333</v>
      </c>
      <c r="F111" s="36">
        <v>1073.7166666666665</v>
      </c>
      <c r="G111" s="36">
        <v>1059.883333333333</v>
      </c>
      <c r="H111" s="36">
        <v>1129.383333333333</v>
      </c>
      <c r="I111" s="36">
        <v>1143.2166666666665</v>
      </c>
      <c r="J111" s="36">
        <v>1164.133333333333</v>
      </c>
      <c r="K111" s="31">
        <v>1122.3</v>
      </c>
      <c r="L111" s="31">
        <v>1087.55</v>
      </c>
      <c r="M111" s="31">
        <v>48.089019999999998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179.45</v>
      </c>
      <c r="D112" s="36">
        <v>179.15</v>
      </c>
      <c r="E112" s="36">
        <v>176.3</v>
      </c>
      <c r="F112" s="36">
        <v>173.15</v>
      </c>
      <c r="G112" s="36">
        <v>170.3</v>
      </c>
      <c r="H112" s="36">
        <v>182.3</v>
      </c>
      <c r="I112" s="36">
        <v>185.14999999999998</v>
      </c>
      <c r="J112" s="36">
        <v>188.3</v>
      </c>
      <c r="K112" s="31">
        <v>182</v>
      </c>
      <c r="L112" s="31">
        <v>176</v>
      </c>
      <c r="M112" s="31">
        <v>1653.5488399999999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440.85</v>
      </c>
      <c r="D113" s="36">
        <v>442.13333333333338</v>
      </c>
      <c r="E113" s="36">
        <v>438.71666666666675</v>
      </c>
      <c r="F113" s="36">
        <v>436.58333333333337</v>
      </c>
      <c r="G113" s="36">
        <v>433.16666666666674</v>
      </c>
      <c r="H113" s="36">
        <v>444.26666666666677</v>
      </c>
      <c r="I113" s="36">
        <v>447.68333333333339</v>
      </c>
      <c r="J113" s="36">
        <v>449.81666666666678</v>
      </c>
      <c r="K113" s="31">
        <v>445.55</v>
      </c>
      <c r="L113" s="31">
        <v>440</v>
      </c>
      <c r="M113" s="31">
        <v>10.499599999999999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339.05</v>
      </c>
      <c r="D114" s="36">
        <v>341.58333333333331</v>
      </c>
      <c r="E114" s="36">
        <v>335.61666666666662</v>
      </c>
      <c r="F114" s="36">
        <v>332.18333333333328</v>
      </c>
      <c r="G114" s="36">
        <v>326.21666666666658</v>
      </c>
      <c r="H114" s="36">
        <v>345.01666666666665</v>
      </c>
      <c r="I114" s="36">
        <v>350.98333333333335</v>
      </c>
      <c r="J114" s="36">
        <v>354.41666666666669</v>
      </c>
      <c r="K114" s="31">
        <v>347.55</v>
      </c>
      <c r="L114" s="31">
        <v>338.15</v>
      </c>
      <c r="M114" s="31">
        <v>75.332890000000006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1406.5</v>
      </c>
      <c r="D115" s="36">
        <v>1409.1166666666668</v>
      </c>
      <c r="E115" s="36">
        <v>1397.3833333333337</v>
      </c>
      <c r="F115" s="36">
        <v>1388.2666666666669</v>
      </c>
      <c r="G115" s="36">
        <v>1376.5333333333338</v>
      </c>
      <c r="H115" s="36">
        <v>1418.2333333333336</v>
      </c>
      <c r="I115" s="36">
        <v>1429.9666666666667</v>
      </c>
      <c r="J115" s="36">
        <v>1439.0833333333335</v>
      </c>
      <c r="K115" s="31">
        <v>1420.85</v>
      </c>
      <c r="L115" s="31">
        <v>1400</v>
      </c>
      <c r="M115" s="31">
        <v>30.10012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6405.15</v>
      </c>
      <c r="D116" s="36">
        <v>6361.2333333333336</v>
      </c>
      <c r="E116" s="36">
        <v>6247.4666666666672</v>
      </c>
      <c r="F116" s="36">
        <v>6089.7833333333338</v>
      </c>
      <c r="G116" s="36">
        <v>5976.0166666666673</v>
      </c>
      <c r="H116" s="36">
        <v>6518.916666666667</v>
      </c>
      <c r="I116" s="36">
        <v>6632.6833333333334</v>
      </c>
      <c r="J116" s="36">
        <v>6790.3666666666668</v>
      </c>
      <c r="K116" s="31">
        <v>6475</v>
      </c>
      <c r="L116" s="31">
        <v>6203.55</v>
      </c>
      <c r="M116" s="31">
        <v>6.7952399999999997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1434.15</v>
      </c>
      <c r="D117" s="36">
        <v>1435.75</v>
      </c>
      <c r="E117" s="36">
        <v>1426.8</v>
      </c>
      <c r="F117" s="36">
        <v>1419.45</v>
      </c>
      <c r="G117" s="36">
        <v>1410.5</v>
      </c>
      <c r="H117" s="36">
        <v>1443.1</v>
      </c>
      <c r="I117" s="36">
        <v>1452.0499999999997</v>
      </c>
      <c r="J117" s="36">
        <v>1459.3999999999999</v>
      </c>
      <c r="K117" s="31">
        <v>1444.7</v>
      </c>
      <c r="L117" s="31">
        <v>1428.4</v>
      </c>
      <c r="M117" s="31">
        <v>67.526629999999997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4315.5</v>
      </c>
      <c r="D118" s="36">
        <v>4319.8999999999996</v>
      </c>
      <c r="E118" s="36">
        <v>4274.7499999999991</v>
      </c>
      <c r="F118" s="36">
        <v>4233.9999999999991</v>
      </c>
      <c r="G118" s="36">
        <v>4188.8499999999985</v>
      </c>
      <c r="H118" s="36">
        <v>4360.6499999999996</v>
      </c>
      <c r="I118" s="36">
        <v>4405.8000000000011</v>
      </c>
      <c r="J118" s="36">
        <v>4446.55</v>
      </c>
      <c r="K118" s="31">
        <v>4365.05</v>
      </c>
      <c r="L118" s="31">
        <v>4279.1499999999996</v>
      </c>
      <c r="M118" s="31">
        <v>10.35962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1306.95</v>
      </c>
      <c r="D119" s="36">
        <v>1301.8166666666668</v>
      </c>
      <c r="E119" s="36">
        <v>1288.7833333333338</v>
      </c>
      <c r="F119" s="36">
        <v>1270.616666666667</v>
      </c>
      <c r="G119" s="36">
        <v>1257.5833333333339</v>
      </c>
      <c r="H119" s="36">
        <v>1319.9833333333336</v>
      </c>
      <c r="I119" s="36">
        <v>1333.0166666666669</v>
      </c>
      <c r="J119" s="36">
        <v>1351.1833333333334</v>
      </c>
      <c r="K119" s="31">
        <v>1314.85</v>
      </c>
      <c r="L119" s="31">
        <v>1283.6500000000001</v>
      </c>
      <c r="M119" s="31">
        <v>3.21671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603.9</v>
      </c>
      <c r="D120" s="36">
        <v>604.5333333333333</v>
      </c>
      <c r="E120" s="36">
        <v>591.11666666666656</v>
      </c>
      <c r="F120" s="36">
        <v>578.33333333333326</v>
      </c>
      <c r="G120" s="36">
        <v>564.91666666666652</v>
      </c>
      <c r="H120" s="36">
        <v>617.31666666666661</v>
      </c>
      <c r="I120" s="36">
        <v>630.73333333333335</v>
      </c>
      <c r="J120" s="36">
        <v>643.51666666666665</v>
      </c>
      <c r="K120" s="31">
        <v>617.95000000000005</v>
      </c>
      <c r="L120" s="31">
        <v>591.75</v>
      </c>
      <c r="M120" s="31">
        <v>45.628320000000002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923.45</v>
      </c>
      <c r="D121" s="36">
        <v>914.4</v>
      </c>
      <c r="E121" s="36">
        <v>899.84999999999991</v>
      </c>
      <c r="F121" s="36">
        <v>876.24999999999989</v>
      </c>
      <c r="G121" s="36">
        <v>861.69999999999982</v>
      </c>
      <c r="H121" s="36">
        <v>938</v>
      </c>
      <c r="I121" s="36">
        <v>952.55</v>
      </c>
      <c r="J121" s="36">
        <v>976.15000000000009</v>
      </c>
      <c r="K121" s="31">
        <v>928.95</v>
      </c>
      <c r="L121" s="31">
        <v>890.8</v>
      </c>
      <c r="M121" s="31">
        <v>59.387079999999997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1068.95</v>
      </c>
      <c r="D122" s="36">
        <v>1052.6499999999999</v>
      </c>
      <c r="E122" s="36">
        <v>1030.2999999999997</v>
      </c>
      <c r="F122" s="36">
        <v>991.64999999999986</v>
      </c>
      <c r="G122" s="36">
        <v>969.29999999999973</v>
      </c>
      <c r="H122" s="36">
        <v>1091.2999999999997</v>
      </c>
      <c r="I122" s="36">
        <v>1113.6499999999996</v>
      </c>
      <c r="J122" s="36">
        <v>1152.2999999999997</v>
      </c>
      <c r="K122" s="31">
        <v>1075</v>
      </c>
      <c r="L122" s="31">
        <v>1014</v>
      </c>
      <c r="M122" s="31">
        <v>35.413130000000002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479.35</v>
      </c>
      <c r="D123" s="36">
        <v>474.95</v>
      </c>
      <c r="E123" s="36">
        <v>467.5</v>
      </c>
      <c r="F123" s="36">
        <v>455.65000000000003</v>
      </c>
      <c r="G123" s="36">
        <v>448.20000000000005</v>
      </c>
      <c r="H123" s="36">
        <v>486.79999999999995</v>
      </c>
      <c r="I123" s="36">
        <v>494.24999999999989</v>
      </c>
      <c r="J123" s="36">
        <v>506.09999999999991</v>
      </c>
      <c r="K123" s="31">
        <v>482.4</v>
      </c>
      <c r="L123" s="31">
        <v>463.1</v>
      </c>
      <c r="M123" s="31">
        <v>34.334519999999998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1497.15</v>
      </c>
      <c r="D124" s="36">
        <v>1498</v>
      </c>
      <c r="E124" s="36">
        <v>1476.25</v>
      </c>
      <c r="F124" s="36">
        <v>1455.35</v>
      </c>
      <c r="G124" s="36">
        <v>1433.6</v>
      </c>
      <c r="H124" s="36">
        <v>1518.9</v>
      </c>
      <c r="I124" s="36">
        <v>1540.65</v>
      </c>
      <c r="J124" s="36">
        <v>1561.5500000000002</v>
      </c>
      <c r="K124" s="31">
        <v>1519.75</v>
      </c>
      <c r="L124" s="31">
        <v>1477.1</v>
      </c>
      <c r="M124" s="31">
        <v>7.5941000000000001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1698.25</v>
      </c>
      <c r="D125" s="36">
        <v>1701.0833333333333</v>
      </c>
      <c r="E125" s="36">
        <v>1687.1666666666665</v>
      </c>
      <c r="F125" s="36">
        <v>1676.0833333333333</v>
      </c>
      <c r="G125" s="36">
        <v>1662.1666666666665</v>
      </c>
      <c r="H125" s="36">
        <v>1712.1666666666665</v>
      </c>
      <c r="I125" s="36">
        <v>1726.083333333333</v>
      </c>
      <c r="J125" s="36">
        <v>1737.1666666666665</v>
      </c>
      <c r="K125" s="31">
        <v>1715</v>
      </c>
      <c r="L125" s="31">
        <v>1690</v>
      </c>
      <c r="M125" s="31">
        <v>58.101669999999999</v>
      </c>
      <c r="N125" s="1"/>
      <c r="O125" s="1"/>
    </row>
    <row r="126" spans="1:15" ht="12.75" customHeight="1">
      <c r="A126" s="51">
        <v>117</v>
      </c>
      <c r="B126" s="53" t="s">
        <v>861</v>
      </c>
      <c r="C126" s="31">
        <v>158.85</v>
      </c>
      <c r="D126" s="36">
        <v>159.18333333333334</v>
      </c>
      <c r="E126" s="36">
        <v>157.86666666666667</v>
      </c>
      <c r="F126" s="36">
        <v>156.88333333333333</v>
      </c>
      <c r="G126" s="36">
        <v>155.56666666666666</v>
      </c>
      <c r="H126" s="36">
        <v>160.16666666666669</v>
      </c>
      <c r="I126" s="36">
        <v>161.48333333333335</v>
      </c>
      <c r="J126" s="36">
        <v>162.4666666666667</v>
      </c>
      <c r="K126" s="31">
        <v>160.5</v>
      </c>
      <c r="L126" s="31">
        <v>158.19999999999999</v>
      </c>
      <c r="M126" s="31">
        <v>19.447120000000002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4482.8500000000004</v>
      </c>
      <c r="D127" s="36">
        <v>4468.9666666666672</v>
      </c>
      <c r="E127" s="36">
        <v>4438.9333333333343</v>
      </c>
      <c r="F127" s="36">
        <v>4395.0166666666673</v>
      </c>
      <c r="G127" s="36">
        <v>4364.9833333333345</v>
      </c>
      <c r="H127" s="36">
        <v>4512.8833333333341</v>
      </c>
      <c r="I127" s="36">
        <v>4542.916666666667</v>
      </c>
      <c r="J127" s="36">
        <v>4586.8333333333339</v>
      </c>
      <c r="K127" s="31">
        <v>4499</v>
      </c>
      <c r="L127" s="31">
        <v>4425.05</v>
      </c>
      <c r="M127" s="31">
        <v>1.0473699999999999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651.65</v>
      </c>
      <c r="D128" s="36">
        <v>647.86666666666667</v>
      </c>
      <c r="E128" s="36">
        <v>641.83333333333337</v>
      </c>
      <c r="F128" s="36">
        <v>632.01666666666665</v>
      </c>
      <c r="G128" s="36">
        <v>625.98333333333335</v>
      </c>
      <c r="H128" s="36">
        <v>657.68333333333339</v>
      </c>
      <c r="I128" s="36">
        <v>663.7166666666667</v>
      </c>
      <c r="J128" s="36">
        <v>673.53333333333342</v>
      </c>
      <c r="K128" s="31">
        <v>653.9</v>
      </c>
      <c r="L128" s="31">
        <v>638.04999999999995</v>
      </c>
      <c r="M128" s="31">
        <v>32.894469999999998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4730.75</v>
      </c>
      <c r="D129" s="36">
        <v>4740.75</v>
      </c>
      <c r="E129" s="36">
        <v>4701</v>
      </c>
      <c r="F129" s="36">
        <v>4671.25</v>
      </c>
      <c r="G129" s="36">
        <v>4631.5</v>
      </c>
      <c r="H129" s="36">
        <v>4770.5</v>
      </c>
      <c r="I129" s="36">
        <v>4810.25</v>
      </c>
      <c r="J129" s="36">
        <v>4840</v>
      </c>
      <c r="K129" s="31">
        <v>4780.5</v>
      </c>
      <c r="L129" s="31">
        <v>4711</v>
      </c>
      <c r="M129" s="31">
        <v>3.8058999999999998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3440.95</v>
      </c>
      <c r="D130" s="36">
        <v>3448.4166666666665</v>
      </c>
      <c r="E130" s="36">
        <v>3426.5333333333328</v>
      </c>
      <c r="F130" s="36">
        <v>3412.1166666666663</v>
      </c>
      <c r="G130" s="36">
        <v>3390.2333333333327</v>
      </c>
      <c r="H130" s="36">
        <v>3462.833333333333</v>
      </c>
      <c r="I130" s="36">
        <v>3484.7166666666672</v>
      </c>
      <c r="J130" s="36">
        <v>3499.1333333333332</v>
      </c>
      <c r="K130" s="31">
        <v>3470.3</v>
      </c>
      <c r="L130" s="31">
        <v>3434</v>
      </c>
      <c r="M130" s="31">
        <v>21.008479999999999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453.4</v>
      </c>
      <c r="D131" s="36">
        <v>449.98333333333335</v>
      </c>
      <c r="E131" s="36">
        <v>444.4666666666667</v>
      </c>
      <c r="F131" s="36">
        <v>435.53333333333336</v>
      </c>
      <c r="G131" s="36">
        <v>430.01666666666671</v>
      </c>
      <c r="H131" s="36">
        <v>458.91666666666669</v>
      </c>
      <c r="I131" s="36">
        <v>464.43333333333334</v>
      </c>
      <c r="J131" s="36">
        <v>473.36666666666667</v>
      </c>
      <c r="K131" s="31">
        <v>455.5</v>
      </c>
      <c r="L131" s="31">
        <v>441.05</v>
      </c>
      <c r="M131" s="31">
        <v>21.51681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1023.7</v>
      </c>
      <c r="D132" s="36">
        <v>1010.8333333333334</v>
      </c>
      <c r="E132" s="36">
        <v>987.86666666666679</v>
      </c>
      <c r="F132" s="36">
        <v>952.03333333333342</v>
      </c>
      <c r="G132" s="36">
        <v>929.06666666666683</v>
      </c>
      <c r="H132" s="36">
        <v>1046.6666666666667</v>
      </c>
      <c r="I132" s="36">
        <v>1069.6333333333332</v>
      </c>
      <c r="J132" s="36">
        <v>1105.4666666666667</v>
      </c>
      <c r="K132" s="31">
        <v>1033.8</v>
      </c>
      <c r="L132" s="31">
        <v>975</v>
      </c>
      <c r="M132" s="31">
        <v>63.239269999999998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1683.85</v>
      </c>
      <c r="D133" s="36">
        <v>1665.0166666666667</v>
      </c>
      <c r="E133" s="36">
        <v>1640.0333333333333</v>
      </c>
      <c r="F133" s="36">
        <v>1596.2166666666667</v>
      </c>
      <c r="G133" s="36">
        <v>1571.2333333333333</v>
      </c>
      <c r="H133" s="36">
        <v>1708.8333333333333</v>
      </c>
      <c r="I133" s="36">
        <v>1733.8166666666664</v>
      </c>
      <c r="J133" s="36">
        <v>1777.6333333333332</v>
      </c>
      <c r="K133" s="31">
        <v>1690</v>
      </c>
      <c r="L133" s="31">
        <v>1621.2</v>
      </c>
      <c r="M133" s="31">
        <v>11.49511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129620.75</v>
      </c>
      <c r="D134" s="36">
        <v>129057.68333333333</v>
      </c>
      <c r="E134" s="36">
        <v>128123.06666666667</v>
      </c>
      <c r="F134" s="36">
        <v>126625.38333333333</v>
      </c>
      <c r="G134" s="36">
        <v>125690.76666666666</v>
      </c>
      <c r="H134" s="36">
        <v>130555.36666666667</v>
      </c>
      <c r="I134" s="36">
        <v>131489.98333333334</v>
      </c>
      <c r="J134" s="36">
        <v>132987.66666666669</v>
      </c>
      <c r="K134" s="31">
        <v>129992.3</v>
      </c>
      <c r="L134" s="31">
        <v>127560</v>
      </c>
      <c r="M134" s="31">
        <v>7.9930000000000001E-2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1242.7</v>
      </c>
      <c r="D135" s="36">
        <v>1231.7666666666667</v>
      </c>
      <c r="E135" s="36">
        <v>1213.8333333333333</v>
      </c>
      <c r="F135" s="36">
        <v>1184.9666666666667</v>
      </c>
      <c r="G135" s="36">
        <v>1167.0333333333333</v>
      </c>
      <c r="H135" s="36">
        <v>1260.6333333333332</v>
      </c>
      <c r="I135" s="36">
        <v>1278.5666666666666</v>
      </c>
      <c r="J135" s="36">
        <v>1307.4333333333332</v>
      </c>
      <c r="K135" s="31">
        <v>1249.7</v>
      </c>
      <c r="L135" s="31">
        <v>1202.9000000000001</v>
      </c>
      <c r="M135" s="31">
        <v>16.041499999999999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263.39999999999998</v>
      </c>
      <c r="D136" s="36">
        <v>263.16666666666663</v>
      </c>
      <c r="E136" s="36">
        <v>261.38333333333327</v>
      </c>
      <c r="F136" s="36">
        <v>259.36666666666662</v>
      </c>
      <c r="G136" s="36">
        <v>257.58333333333326</v>
      </c>
      <c r="H136" s="36">
        <v>265.18333333333328</v>
      </c>
      <c r="I136" s="36">
        <v>266.96666666666658</v>
      </c>
      <c r="J136" s="36">
        <v>268.98333333333329</v>
      </c>
      <c r="K136" s="31">
        <v>264.95</v>
      </c>
      <c r="L136" s="31">
        <v>261.14999999999998</v>
      </c>
      <c r="M136" s="31">
        <v>15.25197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2522.65</v>
      </c>
      <c r="D137" s="36">
        <v>2508.8666666666668</v>
      </c>
      <c r="E137" s="36">
        <v>2480.7833333333338</v>
      </c>
      <c r="F137" s="36">
        <v>2438.916666666667</v>
      </c>
      <c r="G137" s="36">
        <v>2410.8333333333339</v>
      </c>
      <c r="H137" s="36">
        <v>2550.7333333333336</v>
      </c>
      <c r="I137" s="36">
        <v>2578.8166666666666</v>
      </c>
      <c r="J137" s="36">
        <v>2620.6833333333334</v>
      </c>
      <c r="K137" s="31">
        <v>2536.9499999999998</v>
      </c>
      <c r="L137" s="31">
        <v>2467</v>
      </c>
      <c r="M137" s="31">
        <v>37.472920000000002</v>
      </c>
      <c r="N137" s="1"/>
      <c r="O137" s="1"/>
    </row>
    <row r="138" spans="1:15" ht="12.75" customHeight="1">
      <c r="A138" s="51">
        <v>129</v>
      </c>
      <c r="B138" s="53" t="s">
        <v>806</v>
      </c>
      <c r="C138" s="31">
        <v>2084.9</v>
      </c>
      <c r="D138" s="36">
        <v>2104.9833333333331</v>
      </c>
      <c r="E138" s="36">
        <v>2058.9666666666662</v>
      </c>
      <c r="F138" s="36">
        <v>2033.0333333333333</v>
      </c>
      <c r="G138" s="36">
        <v>1987.0166666666664</v>
      </c>
      <c r="H138" s="36">
        <v>2130.9166666666661</v>
      </c>
      <c r="I138" s="36">
        <v>2176.9333333333334</v>
      </c>
      <c r="J138" s="36">
        <v>2202.8666666666659</v>
      </c>
      <c r="K138" s="31">
        <v>2151</v>
      </c>
      <c r="L138" s="31">
        <v>2079.0500000000002</v>
      </c>
      <c r="M138" s="31">
        <v>10.345829999999999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590.15</v>
      </c>
      <c r="D139" s="36">
        <v>590.88333333333333</v>
      </c>
      <c r="E139" s="36">
        <v>584.26666666666665</v>
      </c>
      <c r="F139" s="36">
        <v>578.38333333333333</v>
      </c>
      <c r="G139" s="36">
        <v>571.76666666666665</v>
      </c>
      <c r="H139" s="36">
        <v>596.76666666666665</v>
      </c>
      <c r="I139" s="36">
        <v>603.38333333333321</v>
      </c>
      <c r="J139" s="36">
        <v>609.26666666666665</v>
      </c>
      <c r="K139" s="31">
        <v>597.5</v>
      </c>
      <c r="L139" s="31">
        <v>585</v>
      </c>
      <c r="M139" s="31">
        <v>23.972549999999998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12473.3</v>
      </c>
      <c r="D140" s="36">
        <v>12531.333333333334</v>
      </c>
      <c r="E140" s="36">
        <v>12383.766666666668</v>
      </c>
      <c r="F140" s="36">
        <v>12294.233333333334</v>
      </c>
      <c r="G140" s="36">
        <v>12146.666666666668</v>
      </c>
      <c r="H140" s="36">
        <v>12620.866666666669</v>
      </c>
      <c r="I140" s="36">
        <v>12768.433333333334</v>
      </c>
      <c r="J140" s="36">
        <v>12857.966666666669</v>
      </c>
      <c r="K140" s="31">
        <v>12678.9</v>
      </c>
      <c r="L140" s="31">
        <v>12441.8</v>
      </c>
      <c r="M140" s="31">
        <v>4.4313599999999997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1004.05</v>
      </c>
      <c r="D141" s="36">
        <v>1009.4833333333332</v>
      </c>
      <c r="E141" s="36">
        <v>990.96666666666647</v>
      </c>
      <c r="F141" s="36">
        <v>977.88333333333321</v>
      </c>
      <c r="G141" s="36">
        <v>959.36666666666645</v>
      </c>
      <c r="H141" s="36">
        <v>1022.5666666666665</v>
      </c>
      <c r="I141" s="36">
        <v>1041.083333333333</v>
      </c>
      <c r="J141" s="36">
        <v>1054.1666666666665</v>
      </c>
      <c r="K141" s="31">
        <v>1028</v>
      </c>
      <c r="L141" s="31">
        <v>996.4</v>
      </c>
      <c r="M141" s="31">
        <v>4.6344200000000004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835</v>
      </c>
      <c r="D142" s="36">
        <v>828.01666666666677</v>
      </c>
      <c r="E142" s="36">
        <v>811.98333333333358</v>
      </c>
      <c r="F142" s="36">
        <v>788.96666666666681</v>
      </c>
      <c r="G142" s="36">
        <v>772.93333333333362</v>
      </c>
      <c r="H142" s="36">
        <v>851.03333333333353</v>
      </c>
      <c r="I142" s="36">
        <v>867.06666666666661</v>
      </c>
      <c r="J142" s="36">
        <v>890.08333333333348</v>
      </c>
      <c r="K142" s="31">
        <v>844.05</v>
      </c>
      <c r="L142" s="31">
        <v>805</v>
      </c>
      <c r="M142" s="31">
        <v>18.89743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2912.1</v>
      </c>
      <c r="D143" s="36">
        <v>2883.6833333333329</v>
      </c>
      <c r="E143" s="36">
        <v>2789.5666666666657</v>
      </c>
      <c r="F143" s="36">
        <v>2667.0333333333328</v>
      </c>
      <c r="G143" s="36">
        <v>2572.9166666666656</v>
      </c>
      <c r="H143" s="36">
        <v>3006.2166666666658</v>
      </c>
      <c r="I143" s="36">
        <v>3100.3333333333335</v>
      </c>
      <c r="J143" s="36">
        <v>3222.8666666666659</v>
      </c>
      <c r="K143" s="31">
        <v>2977.8</v>
      </c>
      <c r="L143" s="31">
        <v>2761.15</v>
      </c>
      <c r="M143" s="31">
        <v>54.049770000000002</v>
      </c>
      <c r="N143" s="1"/>
      <c r="O143" s="1"/>
    </row>
    <row r="144" spans="1:15" ht="12.75" customHeight="1">
      <c r="A144" s="51">
        <v>135</v>
      </c>
      <c r="B144" s="53" t="s">
        <v>282</v>
      </c>
      <c r="C144" s="31">
        <v>69.25</v>
      </c>
      <c r="D144" s="36">
        <v>69.066666666666663</v>
      </c>
      <c r="E144" s="36">
        <v>68.383333333333326</v>
      </c>
      <c r="F144" s="36">
        <v>67.516666666666666</v>
      </c>
      <c r="G144" s="36">
        <v>66.833333333333329</v>
      </c>
      <c r="H144" s="36">
        <v>69.933333333333323</v>
      </c>
      <c r="I144" s="36">
        <v>70.61666666666666</v>
      </c>
      <c r="J144" s="36">
        <v>71.48333333333332</v>
      </c>
      <c r="K144" s="31">
        <v>69.75</v>
      </c>
      <c r="L144" s="31">
        <v>68.2</v>
      </c>
      <c r="M144" s="31">
        <v>66.919179999999997</v>
      </c>
      <c r="N144" s="1"/>
      <c r="O144" s="1"/>
    </row>
    <row r="145" spans="1:15" ht="12.75" customHeight="1">
      <c r="A145" s="51">
        <v>136</v>
      </c>
      <c r="B145" s="53" t="s">
        <v>178</v>
      </c>
      <c r="C145" s="31">
        <v>2372.5500000000002</v>
      </c>
      <c r="D145" s="36">
        <v>2353.2833333333333</v>
      </c>
      <c r="E145" s="36">
        <v>2331.5666666666666</v>
      </c>
      <c r="F145" s="36">
        <v>2290.5833333333335</v>
      </c>
      <c r="G145" s="36">
        <v>2268.8666666666668</v>
      </c>
      <c r="H145" s="36">
        <v>2394.2666666666664</v>
      </c>
      <c r="I145" s="36">
        <v>2415.9833333333327</v>
      </c>
      <c r="J145" s="36">
        <v>2456.9666666666662</v>
      </c>
      <c r="K145" s="31">
        <v>2375</v>
      </c>
      <c r="L145" s="31">
        <v>2312.3000000000002</v>
      </c>
      <c r="M145" s="31">
        <v>4.7940500000000004</v>
      </c>
      <c r="N145" s="1"/>
      <c r="O145" s="1"/>
    </row>
    <row r="146" spans="1:15" ht="12.75" customHeight="1">
      <c r="A146" s="51">
        <v>137</v>
      </c>
      <c r="B146" s="53" t="s">
        <v>180</v>
      </c>
      <c r="C146" s="31">
        <v>1703.4</v>
      </c>
      <c r="D146" s="36">
        <v>1699.7333333333333</v>
      </c>
      <c r="E146" s="36">
        <v>1677.7166666666667</v>
      </c>
      <c r="F146" s="36">
        <v>1652.0333333333333</v>
      </c>
      <c r="G146" s="36">
        <v>1630.0166666666667</v>
      </c>
      <c r="H146" s="36">
        <v>1725.4166666666667</v>
      </c>
      <c r="I146" s="36">
        <v>1747.4333333333336</v>
      </c>
      <c r="J146" s="36">
        <v>1773.1166666666668</v>
      </c>
      <c r="K146" s="31">
        <v>1721.75</v>
      </c>
      <c r="L146" s="31">
        <v>1674.05</v>
      </c>
      <c r="M146" s="31">
        <v>3.9303699999999999</v>
      </c>
      <c r="N146" s="1"/>
      <c r="O146" s="1"/>
    </row>
    <row r="147" spans="1:15" ht="12.75" customHeight="1">
      <c r="A147" s="51">
        <v>138</v>
      </c>
      <c r="B147" s="53" t="s">
        <v>442</v>
      </c>
      <c r="C147" s="31">
        <v>103.1</v>
      </c>
      <c r="D147" s="36">
        <v>101.60000000000001</v>
      </c>
      <c r="E147" s="36">
        <v>98.700000000000017</v>
      </c>
      <c r="F147" s="36">
        <v>94.300000000000011</v>
      </c>
      <c r="G147" s="36">
        <v>91.40000000000002</v>
      </c>
      <c r="H147" s="36">
        <v>106.00000000000001</v>
      </c>
      <c r="I147" s="36">
        <v>108.90000000000002</v>
      </c>
      <c r="J147" s="36">
        <v>113.30000000000001</v>
      </c>
      <c r="K147" s="31">
        <v>104.5</v>
      </c>
      <c r="L147" s="31">
        <v>97.2</v>
      </c>
      <c r="M147" s="31">
        <v>2067.9353099999998</v>
      </c>
      <c r="N147" s="1"/>
      <c r="O147" s="1"/>
    </row>
    <row r="148" spans="1:15" ht="12.75" customHeight="1">
      <c r="A148" s="51">
        <v>139</v>
      </c>
      <c r="B148" s="53" t="s">
        <v>185</v>
      </c>
      <c r="C148" s="31">
        <v>282.2</v>
      </c>
      <c r="D148" s="36">
        <v>282.56666666666666</v>
      </c>
      <c r="E148" s="36">
        <v>278.7833333333333</v>
      </c>
      <c r="F148" s="36">
        <v>275.36666666666662</v>
      </c>
      <c r="G148" s="36">
        <v>271.58333333333326</v>
      </c>
      <c r="H148" s="36">
        <v>285.98333333333335</v>
      </c>
      <c r="I148" s="36">
        <v>289.76666666666677</v>
      </c>
      <c r="J148" s="36">
        <v>293.18333333333339</v>
      </c>
      <c r="K148" s="31">
        <v>286.35000000000002</v>
      </c>
      <c r="L148" s="31">
        <v>279.14999999999998</v>
      </c>
      <c r="M148" s="31">
        <v>134.73517000000001</v>
      </c>
      <c r="N148" s="1"/>
      <c r="O148" s="1"/>
    </row>
    <row r="149" spans="1:15" ht="12.75" customHeight="1">
      <c r="A149" s="51">
        <v>140</v>
      </c>
      <c r="B149" s="53" t="s">
        <v>187</v>
      </c>
      <c r="C149" s="31">
        <v>372</v>
      </c>
      <c r="D149" s="36">
        <v>370.48333333333335</v>
      </c>
      <c r="E149" s="36">
        <v>366.86666666666667</v>
      </c>
      <c r="F149" s="36">
        <v>361.73333333333335</v>
      </c>
      <c r="G149" s="36">
        <v>358.11666666666667</v>
      </c>
      <c r="H149" s="36">
        <v>375.61666666666667</v>
      </c>
      <c r="I149" s="36">
        <v>379.23333333333335</v>
      </c>
      <c r="J149" s="36">
        <v>384.36666666666667</v>
      </c>
      <c r="K149" s="31">
        <v>374.1</v>
      </c>
      <c r="L149" s="31">
        <v>365.35</v>
      </c>
      <c r="M149" s="31">
        <v>109.39593000000001</v>
      </c>
      <c r="N149" s="1"/>
      <c r="O149" s="1"/>
    </row>
    <row r="150" spans="1:15" ht="12.75" customHeight="1">
      <c r="A150" s="51">
        <v>141</v>
      </c>
      <c r="B150" s="53" t="s">
        <v>183</v>
      </c>
      <c r="C150" s="31">
        <v>3383.3</v>
      </c>
      <c r="D150" s="36">
        <v>3407.4666666666667</v>
      </c>
      <c r="E150" s="36">
        <v>3353.8333333333335</v>
      </c>
      <c r="F150" s="36">
        <v>3324.3666666666668</v>
      </c>
      <c r="G150" s="36">
        <v>3270.7333333333336</v>
      </c>
      <c r="H150" s="36">
        <v>3436.9333333333334</v>
      </c>
      <c r="I150" s="36">
        <v>3490.5666666666666</v>
      </c>
      <c r="J150" s="36">
        <v>3520.0333333333333</v>
      </c>
      <c r="K150" s="31">
        <v>3461.1</v>
      </c>
      <c r="L150" s="31">
        <v>3378</v>
      </c>
      <c r="M150" s="31">
        <v>1.5204299999999999</v>
      </c>
      <c r="N150" s="1"/>
      <c r="O150" s="1"/>
    </row>
    <row r="151" spans="1:15" ht="12.75" customHeight="1">
      <c r="A151" s="51">
        <v>142</v>
      </c>
      <c r="B151" s="53" t="s">
        <v>184</v>
      </c>
      <c r="C151" s="31">
        <v>2460.8000000000002</v>
      </c>
      <c r="D151" s="36">
        <v>2460.7999999999997</v>
      </c>
      <c r="E151" s="36">
        <v>2431.9999999999995</v>
      </c>
      <c r="F151" s="36">
        <v>2403.1999999999998</v>
      </c>
      <c r="G151" s="36">
        <v>2374.3999999999996</v>
      </c>
      <c r="H151" s="36">
        <v>2489.5999999999995</v>
      </c>
      <c r="I151" s="36">
        <v>2518.3999999999996</v>
      </c>
      <c r="J151" s="36">
        <v>2547.1999999999994</v>
      </c>
      <c r="K151" s="31">
        <v>2489.6</v>
      </c>
      <c r="L151" s="31">
        <v>2432</v>
      </c>
      <c r="M151" s="31">
        <v>12.874510000000001</v>
      </c>
      <c r="N151" s="1"/>
      <c r="O151" s="1"/>
    </row>
    <row r="152" spans="1:15" ht="12.75" customHeight="1">
      <c r="A152" s="51">
        <v>143</v>
      </c>
      <c r="B152" s="53" t="s">
        <v>188</v>
      </c>
      <c r="C152" s="31">
        <v>1724.9</v>
      </c>
      <c r="D152" s="36">
        <v>1733.9833333333333</v>
      </c>
      <c r="E152" s="36">
        <v>1709.4666666666667</v>
      </c>
      <c r="F152" s="36">
        <v>1694.0333333333333</v>
      </c>
      <c r="G152" s="36">
        <v>1669.5166666666667</v>
      </c>
      <c r="H152" s="36">
        <v>1749.4166666666667</v>
      </c>
      <c r="I152" s="36">
        <v>1773.9333333333336</v>
      </c>
      <c r="J152" s="36">
        <v>1789.3666666666668</v>
      </c>
      <c r="K152" s="31">
        <v>1758.5</v>
      </c>
      <c r="L152" s="31">
        <v>1718.55</v>
      </c>
      <c r="M152" s="31">
        <v>15.856159999999999</v>
      </c>
      <c r="N152" s="1"/>
      <c r="O152" s="1"/>
    </row>
    <row r="153" spans="1:15" ht="12.75" customHeight="1">
      <c r="A153" s="51">
        <v>144</v>
      </c>
      <c r="B153" s="53" t="s">
        <v>190</v>
      </c>
      <c r="C153" s="31">
        <v>280.10000000000002</v>
      </c>
      <c r="D153" s="36">
        <v>280.81666666666666</v>
      </c>
      <c r="E153" s="36">
        <v>277.63333333333333</v>
      </c>
      <c r="F153" s="36">
        <v>275.16666666666669</v>
      </c>
      <c r="G153" s="36">
        <v>271.98333333333335</v>
      </c>
      <c r="H153" s="36">
        <v>283.2833333333333</v>
      </c>
      <c r="I153" s="36">
        <v>286.46666666666658</v>
      </c>
      <c r="J153" s="36">
        <v>288.93333333333328</v>
      </c>
      <c r="K153" s="31">
        <v>284</v>
      </c>
      <c r="L153" s="31">
        <v>278.35000000000002</v>
      </c>
      <c r="M153" s="31">
        <v>175.59555</v>
      </c>
      <c r="N153" s="1"/>
      <c r="O153" s="1"/>
    </row>
    <row r="154" spans="1:15" ht="12.75" customHeight="1">
      <c r="A154" s="51">
        <v>145</v>
      </c>
      <c r="B154" s="53" t="s">
        <v>284</v>
      </c>
      <c r="C154" s="31">
        <v>664</v>
      </c>
      <c r="D154" s="36">
        <v>658.55</v>
      </c>
      <c r="E154" s="36">
        <v>645.99999999999989</v>
      </c>
      <c r="F154" s="36">
        <v>627.99999999999989</v>
      </c>
      <c r="G154" s="36">
        <v>615.44999999999982</v>
      </c>
      <c r="H154" s="36">
        <v>676.55</v>
      </c>
      <c r="I154" s="36">
        <v>689.10000000000014</v>
      </c>
      <c r="J154" s="36">
        <v>707.1</v>
      </c>
      <c r="K154" s="31">
        <v>671.1</v>
      </c>
      <c r="L154" s="31">
        <v>640.54999999999995</v>
      </c>
      <c r="M154" s="31">
        <v>75.461489999999998</v>
      </c>
      <c r="N154" s="1"/>
      <c r="O154" s="1"/>
    </row>
    <row r="155" spans="1:15" ht="12.75" customHeight="1">
      <c r="A155" s="51">
        <v>146</v>
      </c>
      <c r="B155" s="53" t="s">
        <v>285</v>
      </c>
      <c r="C155" s="31">
        <v>351.7</v>
      </c>
      <c r="D155" s="36">
        <v>351.58333333333331</v>
      </c>
      <c r="E155" s="36">
        <v>341.56666666666661</v>
      </c>
      <c r="F155" s="36">
        <v>331.43333333333328</v>
      </c>
      <c r="G155" s="36">
        <v>321.41666666666657</v>
      </c>
      <c r="H155" s="36">
        <v>361.71666666666664</v>
      </c>
      <c r="I155" s="36">
        <v>371.73333333333341</v>
      </c>
      <c r="J155" s="36">
        <v>381.86666666666667</v>
      </c>
      <c r="K155" s="31">
        <v>361.6</v>
      </c>
      <c r="L155" s="31">
        <v>341.45</v>
      </c>
      <c r="M155" s="31">
        <v>31.726500000000001</v>
      </c>
      <c r="N155" s="1"/>
      <c r="O155" s="1"/>
    </row>
    <row r="156" spans="1:15" ht="12.75" customHeight="1">
      <c r="A156" s="51">
        <v>147</v>
      </c>
      <c r="B156" s="53" t="s">
        <v>286</v>
      </c>
      <c r="C156" s="31">
        <v>1286.3</v>
      </c>
      <c r="D156" s="36">
        <v>1309.7666666666667</v>
      </c>
      <c r="E156" s="36">
        <v>1244.5333333333333</v>
      </c>
      <c r="F156" s="36">
        <v>1202.7666666666667</v>
      </c>
      <c r="G156" s="36">
        <v>1137.5333333333333</v>
      </c>
      <c r="H156" s="36">
        <v>1351.5333333333333</v>
      </c>
      <c r="I156" s="36">
        <v>1416.7666666666664</v>
      </c>
      <c r="J156" s="36">
        <v>1458.5333333333333</v>
      </c>
      <c r="K156" s="31">
        <v>1375</v>
      </c>
      <c r="L156" s="31">
        <v>1268</v>
      </c>
      <c r="M156" s="31">
        <v>20.780239999999999</v>
      </c>
      <c r="N156" s="1"/>
      <c r="O156" s="1"/>
    </row>
    <row r="157" spans="1:15" ht="12.75" customHeight="1">
      <c r="A157" s="51">
        <v>148</v>
      </c>
      <c r="B157" s="53" t="s">
        <v>197</v>
      </c>
      <c r="C157" s="31">
        <v>3584.95</v>
      </c>
      <c r="D157" s="36">
        <v>3578.5666666666671</v>
      </c>
      <c r="E157" s="36">
        <v>3553.1333333333341</v>
      </c>
      <c r="F157" s="36">
        <v>3521.3166666666671</v>
      </c>
      <c r="G157" s="36">
        <v>3495.8833333333341</v>
      </c>
      <c r="H157" s="36">
        <v>3610.3833333333341</v>
      </c>
      <c r="I157" s="36">
        <v>3635.8166666666675</v>
      </c>
      <c r="J157" s="36">
        <v>3667.6333333333341</v>
      </c>
      <c r="K157" s="31">
        <v>3604</v>
      </c>
      <c r="L157" s="31">
        <v>3546.75</v>
      </c>
      <c r="M157" s="31">
        <v>2.2151800000000001</v>
      </c>
      <c r="N157" s="1"/>
      <c r="O157" s="1"/>
    </row>
    <row r="158" spans="1:15" ht="12.75" customHeight="1">
      <c r="A158" s="51">
        <v>149</v>
      </c>
      <c r="B158" s="53" t="s">
        <v>191</v>
      </c>
      <c r="C158" s="31">
        <v>35237.85</v>
      </c>
      <c r="D158" s="36">
        <v>35322.65</v>
      </c>
      <c r="E158" s="36">
        <v>34965.200000000004</v>
      </c>
      <c r="F158" s="36">
        <v>34692.550000000003</v>
      </c>
      <c r="G158" s="36">
        <v>34335.100000000006</v>
      </c>
      <c r="H158" s="36">
        <v>35595.300000000003</v>
      </c>
      <c r="I158" s="36">
        <v>35952.75</v>
      </c>
      <c r="J158" s="36">
        <v>36225.4</v>
      </c>
      <c r="K158" s="31">
        <v>35680.1</v>
      </c>
      <c r="L158" s="31">
        <v>35050</v>
      </c>
      <c r="M158" s="31">
        <v>0.19535</v>
      </c>
      <c r="N158" s="1"/>
      <c r="O158" s="1"/>
    </row>
    <row r="159" spans="1:15" ht="12.75" customHeight="1">
      <c r="A159" s="51">
        <v>150</v>
      </c>
      <c r="B159" s="53" t="s">
        <v>287</v>
      </c>
      <c r="C159" s="31">
        <v>1417.85</v>
      </c>
      <c r="D159" s="36">
        <v>1417.9166666666667</v>
      </c>
      <c r="E159" s="36">
        <v>1399.9333333333334</v>
      </c>
      <c r="F159" s="36">
        <v>1382.0166666666667</v>
      </c>
      <c r="G159" s="36">
        <v>1364.0333333333333</v>
      </c>
      <c r="H159" s="36">
        <v>1435.8333333333335</v>
      </c>
      <c r="I159" s="36">
        <v>1453.8166666666666</v>
      </c>
      <c r="J159" s="36">
        <v>1471.7333333333336</v>
      </c>
      <c r="K159" s="31">
        <v>1435.9</v>
      </c>
      <c r="L159" s="31">
        <v>1400</v>
      </c>
      <c r="M159" s="31">
        <v>2.5435400000000001</v>
      </c>
      <c r="N159" s="1"/>
      <c r="O159" s="1"/>
    </row>
    <row r="160" spans="1:15" ht="12.75" customHeight="1">
      <c r="A160" s="51">
        <v>151</v>
      </c>
      <c r="B160" s="53" t="s">
        <v>193</v>
      </c>
      <c r="C160" s="31">
        <v>3513.9</v>
      </c>
      <c r="D160" s="36">
        <v>3502.2333333333336</v>
      </c>
      <c r="E160" s="36">
        <v>3477.166666666667</v>
      </c>
      <c r="F160" s="36">
        <v>3440.4333333333334</v>
      </c>
      <c r="G160" s="36">
        <v>3415.3666666666668</v>
      </c>
      <c r="H160" s="36">
        <v>3538.9666666666672</v>
      </c>
      <c r="I160" s="36">
        <v>3564.0333333333338</v>
      </c>
      <c r="J160" s="36">
        <v>3600.7666666666673</v>
      </c>
      <c r="K160" s="31">
        <v>3527.3</v>
      </c>
      <c r="L160" s="31">
        <v>3465.5</v>
      </c>
      <c r="M160" s="31">
        <v>5.2294499999999999</v>
      </c>
      <c r="N160" s="1"/>
      <c r="O160" s="1"/>
    </row>
    <row r="161" spans="1:15" ht="12.75" customHeight="1">
      <c r="A161" s="51">
        <v>152</v>
      </c>
      <c r="B161" s="53" t="s">
        <v>194</v>
      </c>
      <c r="C161" s="31">
        <v>308.60000000000002</v>
      </c>
      <c r="D161" s="36">
        <v>310.59999999999997</v>
      </c>
      <c r="E161" s="36">
        <v>304.99999999999994</v>
      </c>
      <c r="F161" s="36">
        <v>301.39999999999998</v>
      </c>
      <c r="G161" s="36">
        <v>295.79999999999995</v>
      </c>
      <c r="H161" s="36">
        <v>314.19999999999993</v>
      </c>
      <c r="I161" s="36">
        <v>319.79999999999995</v>
      </c>
      <c r="J161" s="36">
        <v>323.39999999999992</v>
      </c>
      <c r="K161" s="31">
        <v>316.2</v>
      </c>
      <c r="L161" s="31">
        <v>307</v>
      </c>
      <c r="M161" s="31">
        <v>69.258589999999998</v>
      </c>
      <c r="N161" s="1"/>
      <c r="O161" s="1"/>
    </row>
    <row r="162" spans="1:15" ht="12.75" customHeight="1">
      <c r="A162" s="51">
        <v>153</v>
      </c>
      <c r="B162" s="53" t="s">
        <v>196</v>
      </c>
      <c r="C162" s="31">
        <v>3015.25</v>
      </c>
      <c r="D162" s="36">
        <v>3007.9500000000003</v>
      </c>
      <c r="E162" s="36">
        <v>2978.1500000000005</v>
      </c>
      <c r="F162" s="36">
        <v>2941.05</v>
      </c>
      <c r="G162" s="36">
        <v>2911.2500000000005</v>
      </c>
      <c r="H162" s="36">
        <v>3045.0500000000006</v>
      </c>
      <c r="I162" s="36">
        <v>3074.8500000000008</v>
      </c>
      <c r="J162" s="36">
        <v>3111.9500000000007</v>
      </c>
      <c r="K162" s="31">
        <v>3037.75</v>
      </c>
      <c r="L162" s="31">
        <v>2970.85</v>
      </c>
      <c r="M162" s="31">
        <v>7.2853399999999997</v>
      </c>
      <c r="N162" s="1"/>
      <c r="O162" s="1"/>
    </row>
    <row r="163" spans="1:15" ht="12.75" customHeight="1">
      <c r="A163" s="51">
        <v>154</v>
      </c>
      <c r="B163" s="53" t="s">
        <v>192</v>
      </c>
      <c r="C163" s="31">
        <v>818.65</v>
      </c>
      <c r="D163" s="36">
        <v>822.33333333333337</v>
      </c>
      <c r="E163" s="36">
        <v>813.66666666666674</v>
      </c>
      <c r="F163" s="36">
        <v>808.68333333333339</v>
      </c>
      <c r="G163" s="36">
        <v>800.01666666666677</v>
      </c>
      <c r="H163" s="36">
        <v>827.31666666666672</v>
      </c>
      <c r="I163" s="36">
        <v>835.98333333333346</v>
      </c>
      <c r="J163" s="36">
        <v>840.9666666666667</v>
      </c>
      <c r="K163" s="31">
        <v>831</v>
      </c>
      <c r="L163" s="31">
        <v>817.35</v>
      </c>
      <c r="M163" s="31">
        <v>10.971310000000001</v>
      </c>
      <c r="N163" s="1"/>
      <c r="O163" s="1"/>
    </row>
    <row r="164" spans="1:15" ht="12.75" customHeight="1">
      <c r="A164" s="51">
        <v>155</v>
      </c>
      <c r="B164" s="53" t="s">
        <v>199</v>
      </c>
      <c r="C164" s="31">
        <v>6693.55</v>
      </c>
      <c r="D164" s="36">
        <v>6679.333333333333</v>
      </c>
      <c r="E164" s="36">
        <v>6514.7166666666662</v>
      </c>
      <c r="F164" s="36">
        <v>6335.8833333333332</v>
      </c>
      <c r="G164" s="36">
        <v>6171.2666666666664</v>
      </c>
      <c r="H164" s="36">
        <v>6858.1666666666661</v>
      </c>
      <c r="I164" s="36">
        <v>7022.7833333333328</v>
      </c>
      <c r="J164" s="36">
        <v>7201.6166666666659</v>
      </c>
      <c r="K164" s="31">
        <v>6843.95</v>
      </c>
      <c r="L164" s="31">
        <v>6500.5</v>
      </c>
      <c r="M164" s="31">
        <v>9.5727100000000007</v>
      </c>
      <c r="N164" s="1"/>
      <c r="O164" s="1"/>
    </row>
    <row r="165" spans="1:15" ht="12.75" customHeight="1">
      <c r="A165" s="51">
        <v>156</v>
      </c>
      <c r="B165" s="53" t="s">
        <v>288</v>
      </c>
      <c r="C165" s="31">
        <v>458.65</v>
      </c>
      <c r="D165" s="36">
        <v>460.5333333333333</v>
      </c>
      <c r="E165" s="36">
        <v>455.11666666666662</v>
      </c>
      <c r="F165" s="36">
        <v>451.58333333333331</v>
      </c>
      <c r="G165" s="36">
        <v>446.16666666666663</v>
      </c>
      <c r="H165" s="36">
        <v>464.06666666666661</v>
      </c>
      <c r="I165" s="36">
        <v>469.48333333333335</v>
      </c>
      <c r="J165" s="36">
        <v>473.01666666666659</v>
      </c>
      <c r="K165" s="31">
        <v>465.95</v>
      </c>
      <c r="L165" s="31">
        <v>457</v>
      </c>
      <c r="M165" s="31">
        <v>7.9041300000000003</v>
      </c>
      <c r="N165" s="1"/>
      <c r="O165" s="1"/>
    </row>
    <row r="166" spans="1:15" ht="12.75" customHeight="1">
      <c r="A166" s="51">
        <v>157</v>
      </c>
      <c r="B166" s="53" t="s">
        <v>195</v>
      </c>
      <c r="C166" s="31">
        <v>469.1</v>
      </c>
      <c r="D166" s="36">
        <v>466.8</v>
      </c>
      <c r="E166" s="36">
        <v>462.5</v>
      </c>
      <c r="F166" s="36">
        <v>455.9</v>
      </c>
      <c r="G166" s="36">
        <v>451.59999999999997</v>
      </c>
      <c r="H166" s="36">
        <v>473.40000000000003</v>
      </c>
      <c r="I166" s="36">
        <v>477.7000000000001</v>
      </c>
      <c r="J166" s="36">
        <v>484.30000000000007</v>
      </c>
      <c r="K166" s="31">
        <v>471.1</v>
      </c>
      <c r="L166" s="31">
        <v>460.2</v>
      </c>
      <c r="M166" s="31">
        <v>105.785</v>
      </c>
      <c r="N166" s="1"/>
      <c r="O166" s="1"/>
    </row>
    <row r="167" spans="1:15" ht="12.75" customHeight="1">
      <c r="A167" s="51">
        <v>158</v>
      </c>
      <c r="B167" s="53" t="s">
        <v>200</v>
      </c>
      <c r="C167" s="31">
        <v>325.64999999999998</v>
      </c>
      <c r="D167" s="36">
        <v>321.36666666666662</v>
      </c>
      <c r="E167" s="36">
        <v>315.28333333333325</v>
      </c>
      <c r="F167" s="36">
        <v>304.91666666666663</v>
      </c>
      <c r="G167" s="36">
        <v>298.83333333333326</v>
      </c>
      <c r="H167" s="36">
        <v>331.73333333333323</v>
      </c>
      <c r="I167" s="36">
        <v>337.81666666666661</v>
      </c>
      <c r="J167" s="36">
        <v>348.18333333333322</v>
      </c>
      <c r="K167" s="31">
        <v>327.45</v>
      </c>
      <c r="L167" s="31">
        <v>311</v>
      </c>
      <c r="M167" s="31">
        <v>219.76661999999999</v>
      </c>
      <c r="N167" s="1"/>
      <c r="O167" s="1"/>
    </row>
    <row r="168" spans="1:15" ht="12.75" customHeight="1">
      <c r="A168" s="51">
        <v>159</v>
      </c>
      <c r="B168" s="53" t="s">
        <v>289</v>
      </c>
      <c r="C168" s="31">
        <v>1598.9</v>
      </c>
      <c r="D168" s="36">
        <v>1596.7</v>
      </c>
      <c r="E168" s="36">
        <v>1558.5500000000002</v>
      </c>
      <c r="F168" s="36">
        <v>1518.2</v>
      </c>
      <c r="G168" s="36">
        <v>1480.0500000000002</v>
      </c>
      <c r="H168" s="36">
        <v>1637.0500000000002</v>
      </c>
      <c r="I168" s="36">
        <v>1675.2000000000003</v>
      </c>
      <c r="J168" s="36">
        <v>1715.5500000000002</v>
      </c>
      <c r="K168" s="31">
        <v>1634.85</v>
      </c>
      <c r="L168" s="31">
        <v>1556.35</v>
      </c>
      <c r="M168" s="31">
        <v>8.1123200000000004</v>
      </c>
      <c r="N168" s="1"/>
      <c r="O168" s="1"/>
    </row>
    <row r="169" spans="1:15" ht="12.75" customHeight="1">
      <c r="A169" s="51">
        <v>160</v>
      </c>
      <c r="B169" s="53" t="s">
        <v>290</v>
      </c>
      <c r="C169" s="31">
        <v>15668.85</v>
      </c>
      <c r="D169" s="36">
        <v>15689.133333333331</v>
      </c>
      <c r="E169" s="36">
        <v>15578.266666666663</v>
      </c>
      <c r="F169" s="36">
        <v>15487.683333333331</v>
      </c>
      <c r="G169" s="36">
        <v>15376.816666666662</v>
      </c>
      <c r="H169" s="36">
        <v>15779.716666666664</v>
      </c>
      <c r="I169" s="36">
        <v>15890.583333333332</v>
      </c>
      <c r="J169" s="36">
        <v>15981.166666666664</v>
      </c>
      <c r="K169" s="31">
        <v>15800</v>
      </c>
      <c r="L169" s="31">
        <v>15598.55</v>
      </c>
      <c r="M169" s="31">
        <v>3.3739999999999999E-2</v>
      </c>
      <c r="N169" s="1"/>
      <c r="O169" s="1"/>
    </row>
    <row r="170" spans="1:15" ht="12.75" customHeight="1">
      <c r="A170" s="51">
        <v>161</v>
      </c>
      <c r="B170" s="53" t="s">
        <v>198</v>
      </c>
      <c r="C170" s="31">
        <v>126.4</v>
      </c>
      <c r="D170" s="36">
        <v>126.73333333333333</v>
      </c>
      <c r="E170" s="36">
        <v>125.46666666666667</v>
      </c>
      <c r="F170" s="36">
        <v>124.53333333333333</v>
      </c>
      <c r="G170" s="36">
        <v>123.26666666666667</v>
      </c>
      <c r="H170" s="36">
        <v>127.66666666666667</v>
      </c>
      <c r="I170" s="36">
        <v>128.93333333333334</v>
      </c>
      <c r="J170" s="36">
        <v>129.86666666666667</v>
      </c>
      <c r="K170" s="31">
        <v>128</v>
      </c>
      <c r="L170" s="31">
        <v>125.8</v>
      </c>
      <c r="M170" s="31">
        <v>302.84178000000003</v>
      </c>
      <c r="N170" s="1"/>
      <c r="O170" s="1"/>
    </row>
    <row r="171" spans="1:15" ht="12.75" customHeight="1">
      <c r="A171" s="51">
        <v>162</v>
      </c>
      <c r="B171" s="53" t="s">
        <v>205</v>
      </c>
      <c r="C171" s="31">
        <v>546.95000000000005</v>
      </c>
      <c r="D171" s="36">
        <v>546.86666666666667</v>
      </c>
      <c r="E171" s="36">
        <v>539.83333333333337</v>
      </c>
      <c r="F171" s="36">
        <v>532.7166666666667</v>
      </c>
      <c r="G171" s="36">
        <v>525.68333333333339</v>
      </c>
      <c r="H171" s="36">
        <v>553.98333333333335</v>
      </c>
      <c r="I171" s="36">
        <v>561.01666666666665</v>
      </c>
      <c r="J171" s="36">
        <v>568.13333333333333</v>
      </c>
      <c r="K171" s="31">
        <v>553.9</v>
      </c>
      <c r="L171" s="31">
        <v>539.75</v>
      </c>
      <c r="M171" s="31">
        <v>75.716319999999996</v>
      </c>
      <c r="N171" s="1"/>
      <c r="O171" s="1"/>
    </row>
    <row r="172" spans="1:15" ht="12.75" customHeight="1">
      <c r="A172" s="51">
        <v>163</v>
      </c>
      <c r="B172" s="53" t="s">
        <v>462</v>
      </c>
      <c r="C172" s="31">
        <v>341.75</v>
      </c>
      <c r="D172" s="36">
        <v>329.55</v>
      </c>
      <c r="E172" s="36">
        <v>313.20000000000005</v>
      </c>
      <c r="F172" s="36">
        <v>284.65000000000003</v>
      </c>
      <c r="G172" s="36">
        <v>268.30000000000007</v>
      </c>
      <c r="H172" s="36">
        <v>358.1</v>
      </c>
      <c r="I172" s="36">
        <v>374.45000000000005</v>
      </c>
      <c r="J172" s="36">
        <v>403</v>
      </c>
      <c r="K172" s="31">
        <v>345.9</v>
      </c>
      <c r="L172" s="31">
        <v>301</v>
      </c>
      <c r="M172" s="31">
        <v>1103.66536</v>
      </c>
      <c r="N172" s="1"/>
      <c r="O172" s="1"/>
    </row>
    <row r="173" spans="1:15" ht="12.75" customHeight="1">
      <c r="A173" s="51">
        <v>164</v>
      </c>
      <c r="B173" s="53" t="s">
        <v>206</v>
      </c>
      <c r="C173" s="31">
        <v>2872.25</v>
      </c>
      <c r="D173" s="36">
        <v>2869.0333333333328</v>
      </c>
      <c r="E173" s="36">
        <v>2854.4166666666656</v>
      </c>
      <c r="F173" s="36">
        <v>2836.5833333333326</v>
      </c>
      <c r="G173" s="36">
        <v>2821.9666666666653</v>
      </c>
      <c r="H173" s="36">
        <v>2886.8666666666659</v>
      </c>
      <c r="I173" s="36">
        <v>2901.4833333333327</v>
      </c>
      <c r="J173" s="36">
        <v>2919.3166666666662</v>
      </c>
      <c r="K173" s="31">
        <v>2883.65</v>
      </c>
      <c r="L173" s="31">
        <v>2851.2</v>
      </c>
      <c r="M173" s="31">
        <v>55.88064</v>
      </c>
      <c r="N173" s="1"/>
      <c r="O173" s="1"/>
    </row>
    <row r="174" spans="1:15" ht="12.75" customHeight="1">
      <c r="A174" s="51">
        <v>165</v>
      </c>
      <c r="B174" s="53" t="s">
        <v>208</v>
      </c>
      <c r="C174" s="31">
        <v>709.85</v>
      </c>
      <c r="D174" s="36">
        <v>711.76666666666677</v>
      </c>
      <c r="E174" s="36">
        <v>706.08333333333348</v>
      </c>
      <c r="F174" s="36">
        <v>702.31666666666672</v>
      </c>
      <c r="G174" s="36">
        <v>696.63333333333344</v>
      </c>
      <c r="H174" s="36">
        <v>715.53333333333353</v>
      </c>
      <c r="I174" s="36">
        <v>721.2166666666667</v>
      </c>
      <c r="J174" s="36">
        <v>724.98333333333358</v>
      </c>
      <c r="K174" s="31">
        <v>717.45</v>
      </c>
      <c r="L174" s="31">
        <v>708</v>
      </c>
      <c r="M174" s="31">
        <v>9.9007799999999992</v>
      </c>
      <c r="N174" s="1"/>
      <c r="O174" s="1"/>
    </row>
    <row r="175" spans="1:15" ht="12.75" customHeight="1">
      <c r="A175" s="51">
        <v>166</v>
      </c>
      <c r="B175" t="s">
        <v>209</v>
      </c>
      <c r="C175" s="31">
        <v>1429.65</v>
      </c>
      <c r="D175" s="36">
        <v>1430.95</v>
      </c>
      <c r="E175" s="36">
        <v>1421.2</v>
      </c>
      <c r="F175" s="36">
        <v>1412.75</v>
      </c>
      <c r="G175" s="36">
        <v>1403</v>
      </c>
      <c r="H175" s="36">
        <v>1439.4</v>
      </c>
      <c r="I175" s="36">
        <v>1449.15</v>
      </c>
      <c r="J175" s="36">
        <v>1457.6000000000001</v>
      </c>
      <c r="K175" s="31">
        <v>1440.7</v>
      </c>
      <c r="L175" s="31">
        <v>1422.5</v>
      </c>
      <c r="M175" s="31">
        <v>13.00334</v>
      </c>
      <c r="N175" s="1"/>
      <c r="O175" s="1"/>
    </row>
    <row r="176" spans="1:15" ht="12.75" customHeight="1">
      <c r="A176" s="51">
        <v>167</v>
      </c>
      <c r="B176" s="53" t="s">
        <v>213</v>
      </c>
      <c r="C176" s="31">
        <v>2285.4</v>
      </c>
      <c r="D176" s="36">
        <v>2283.4500000000003</v>
      </c>
      <c r="E176" s="36">
        <v>2267.1000000000004</v>
      </c>
      <c r="F176" s="36">
        <v>2248.8000000000002</v>
      </c>
      <c r="G176" s="36">
        <v>2232.4500000000003</v>
      </c>
      <c r="H176" s="36">
        <v>2301.7500000000005</v>
      </c>
      <c r="I176" s="36">
        <v>2318.1</v>
      </c>
      <c r="J176" s="36">
        <v>2336.4000000000005</v>
      </c>
      <c r="K176" s="31">
        <v>2299.8000000000002</v>
      </c>
      <c r="L176" s="31">
        <v>2265.15</v>
      </c>
      <c r="M176" s="31">
        <v>4.5118799999999997</v>
      </c>
      <c r="N176" s="1"/>
      <c r="O176" s="1"/>
    </row>
    <row r="177" spans="1:15" ht="12.75" customHeight="1">
      <c r="A177" s="51">
        <v>168</v>
      </c>
      <c r="B177" s="53" t="s">
        <v>177</v>
      </c>
      <c r="C177" s="31">
        <v>131.6</v>
      </c>
      <c r="D177" s="36">
        <v>131.43333333333334</v>
      </c>
      <c r="E177" s="36">
        <v>129.46666666666667</v>
      </c>
      <c r="F177" s="36">
        <v>127.33333333333334</v>
      </c>
      <c r="G177" s="36">
        <v>125.36666666666667</v>
      </c>
      <c r="H177" s="36">
        <v>133.56666666666666</v>
      </c>
      <c r="I177" s="36">
        <v>135.53333333333336</v>
      </c>
      <c r="J177" s="36">
        <v>137.66666666666666</v>
      </c>
      <c r="K177" s="31">
        <v>133.4</v>
      </c>
      <c r="L177" s="31">
        <v>129.30000000000001</v>
      </c>
      <c r="M177" s="31">
        <v>201.44238000000001</v>
      </c>
      <c r="N177" s="1"/>
      <c r="O177" s="1"/>
    </row>
    <row r="178" spans="1:15" ht="12.75" customHeight="1">
      <c r="A178" s="51">
        <v>169</v>
      </c>
      <c r="B178" s="53" t="s">
        <v>211</v>
      </c>
      <c r="C178" s="31">
        <v>25833.45</v>
      </c>
      <c r="D178" s="36">
        <v>25924.566666666666</v>
      </c>
      <c r="E178" s="36">
        <v>25549.133333333331</v>
      </c>
      <c r="F178" s="36">
        <v>25264.816666666666</v>
      </c>
      <c r="G178" s="36">
        <v>24889.383333333331</v>
      </c>
      <c r="H178" s="36">
        <v>26208.883333333331</v>
      </c>
      <c r="I178" s="36">
        <v>26584.316666666666</v>
      </c>
      <c r="J178" s="36">
        <v>26868.633333333331</v>
      </c>
      <c r="K178" s="31">
        <v>26300</v>
      </c>
      <c r="L178" s="31">
        <v>25640.25</v>
      </c>
      <c r="M178" s="31">
        <v>0.55405000000000004</v>
      </c>
      <c r="N178" s="1"/>
      <c r="O178" s="1"/>
    </row>
    <row r="179" spans="1:15" ht="12.75" customHeight="1">
      <c r="A179" s="51">
        <v>170</v>
      </c>
      <c r="B179" s="53" t="s">
        <v>214</v>
      </c>
      <c r="C179" s="31">
        <v>2373.25</v>
      </c>
      <c r="D179" s="36">
        <v>2370.4666666666667</v>
      </c>
      <c r="E179" s="36">
        <v>2351.4333333333334</v>
      </c>
      <c r="F179" s="36">
        <v>2329.6166666666668</v>
      </c>
      <c r="G179" s="36">
        <v>2310.5833333333335</v>
      </c>
      <c r="H179" s="36">
        <v>2392.2833333333333</v>
      </c>
      <c r="I179" s="36">
        <v>2411.3166666666671</v>
      </c>
      <c r="J179" s="36">
        <v>2433.1333333333332</v>
      </c>
      <c r="K179" s="31">
        <v>2389.5</v>
      </c>
      <c r="L179" s="31">
        <v>2348.65</v>
      </c>
      <c r="M179" s="31">
        <v>7.8711599999999997</v>
      </c>
      <c r="N179" s="1"/>
      <c r="O179" s="1"/>
    </row>
    <row r="180" spans="1:15" ht="12.75" customHeight="1">
      <c r="A180" s="51">
        <v>171</v>
      </c>
      <c r="B180" s="53" t="s">
        <v>212</v>
      </c>
      <c r="C180" s="31">
        <v>7284.25</v>
      </c>
      <c r="D180" s="36">
        <v>7276.1500000000005</v>
      </c>
      <c r="E180" s="36">
        <v>7205.3000000000011</v>
      </c>
      <c r="F180" s="36">
        <v>7126.35</v>
      </c>
      <c r="G180" s="36">
        <v>7055.5000000000009</v>
      </c>
      <c r="H180" s="36">
        <v>7355.1000000000013</v>
      </c>
      <c r="I180" s="36">
        <v>7425.9500000000016</v>
      </c>
      <c r="J180" s="36">
        <v>7504.9000000000015</v>
      </c>
      <c r="K180" s="31">
        <v>7347</v>
      </c>
      <c r="L180" s="31">
        <v>7197.2</v>
      </c>
      <c r="M180" s="31">
        <v>6.6793899999999997</v>
      </c>
      <c r="N180" s="1"/>
      <c r="O180" s="1"/>
    </row>
    <row r="181" spans="1:15" ht="12.75" customHeight="1">
      <c r="A181" s="51">
        <v>172</v>
      </c>
      <c r="B181" s="53" t="s">
        <v>291</v>
      </c>
      <c r="C181" s="31">
        <v>637.29999999999995</v>
      </c>
      <c r="D181" s="36">
        <v>629.63333333333333</v>
      </c>
      <c r="E181" s="36">
        <v>616.26666666666665</v>
      </c>
      <c r="F181" s="36">
        <v>595.23333333333335</v>
      </c>
      <c r="G181" s="36">
        <v>581.86666666666667</v>
      </c>
      <c r="H181" s="36">
        <v>650.66666666666663</v>
      </c>
      <c r="I181" s="36">
        <v>664.03333333333319</v>
      </c>
      <c r="J181" s="36">
        <v>685.06666666666661</v>
      </c>
      <c r="K181" s="31">
        <v>643</v>
      </c>
      <c r="L181" s="31">
        <v>608.6</v>
      </c>
      <c r="M181" s="31">
        <v>33.022170000000003</v>
      </c>
      <c r="N181" s="1"/>
      <c r="O181" s="1"/>
    </row>
    <row r="182" spans="1:15" ht="12.75" customHeight="1">
      <c r="A182" s="51">
        <v>173</v>
      </c>
      <c r="B182" s="53" t="s">
        <v>210</v>
      </c>
      <c r="C182" s="31">
        <v>830.65</v>
      </c>
      <c r="D182" s="36">
        <v>828.84999999999991</v>
      </c>
      <c r="E182" s="36">
        <v>821.39999999999986</v>
      </c>
      <c r="F182" s="36">
        <v>812.15</v>
      </c>
      <c r="G182" s="36">
        <v>804.69999999999993</v>
      </c>
      <c r="H182" s="36">
        <v>838.0999999999998</v>
      </c>
      <c r="I182" s="36">
        <v>845.54999999999984</v>
      </c>
      <c r="J182" s="36">
        <v>854.79999999999973</v>
      </c>
      <c r="K182" s="31">
        <v>836.3</v>
      </c>
      <c r="L182" s="31">
        <v>819.6</v>
      </c>
      <c r="M182" s="31">
        <v>140.37800999999999</v>
      </c>
      <c r="N182" s="1"/>
      <c r="O182" s="1"/>
    </row>
    <row r="183" spans="1:15" ht="12.75" customHeight="1">
      <c r="A183" s="51">
        <v>174</v>
      </c>
      <c r="B183" s="53" t="s">
        <v>207</v>
      </c>
      <c r="C183" s="31">
        <v>174.35</v>
      </c>
      <c r="D183" s="36">
        <v>171.96666666666667</v>
      </c>
      <c r="E183" s="36">
        <v>168.83333333333334</v>
      </c>
      <c r="F183" s="36">
        <v>163.31666666666666</v>
      </c>
      <c r="G183" s="36">
        <v>160.18333333333334</v>
      </c>
      <c r="H183" s="36">
        <v>177.48333333333335</v>
      </c>
      <c r="I183" s="36">
        <v>180.61666666666667</v>
      </c>
      <c r="J183" s="36">
        <v>186.13333333333335</v>
      </c>
      <c r="K183" s="31">
        <v>175.1</v>
      </c>
      <c r="L183" s="31">
        <v>166.45</v>
      </c>
      <c r="M183" s="31">
        <v>664.84389999999996</v>
      </c>
      <c r="N183" s="1"/>
      <c r="O183" s="1"/>
    </row>
    <row r="184" spans="1:15" ht="12.75" customHeight="1">
      <c r="A184" s="51">
        <v>175</v>
      </c>
      <c r="B184" s="53" t="s">
        <v>215</v>
      </c>
      <c r="C184" s="31">
        <v>1540.95</v>
      </c>
      <c r="D184" s="36">
        <v>1541.0833333333333</v>
      </c>
      <c r="E184" s="36">
        <v>1523.8666666666666</v>
      </c>
      <c r="F184" s="36">
        <v>1506.7833333333333</v>
      </c>
      <c r="G184" s="36">
        <v>1489.5666666666666</v>
      </c>
      <c r="H184" s="36">
        <v>1558.1666666666665</v>
      </c>
      <c r="I184" s="36">
        <v>1575.3833333333332</v>
      </c>
      <c r="J184" s="36">
        <v>1592.4666666666665</v>
      </c>
      <c r="K184" s="31">
        <v>1558.3</v>
      </c>
      <c r="L184" s="31">
        <v>1524</v>
      </c>
      <c r="M184" s="31">
        <v>17.917909999999999</v>
      </c>
      <c r="N184" s="1"/>
      <c r="O184" s="1"/>
    </row>
    <row r="185" spans="1:15" ht="12.75" customHeight="1">
      <c r="A185" s="51">
        <v>176</v>
      </c>
      <c r="B185" s="53" t="s">
        <v>216</v>
      </c>
      <c r="C185" s="31">
        <v>667.55</v>
      </c>
      <c r="D185" s="36">
        <v>671.05000000000007</v>
      </c>
      <c r="E185" s="36">
        <v>662.50000000000011</v>
      </c>
      <c r="F185" s="36">
        <v>657.45</v>
      </c>
      <c r="G185" s="36">
        <v>648.90000000000009</v>
      </c>
      <c r="H185" s="36">
        <v>676.10000000000014</v>
      </c>
      <c r="I185" s="36">
        <v>684.65000000000009</v>
      </c>
      <c r="J185" s="36">
        <v>689.70000000000016</v>
      </c>
      <c r="K185" s="31">
        <v>679.6</v>
      </c>
      <c r="L185" s="31">
        <v>666</v>
      </c>
      <c r="M185" s="31">
        <v>4.1919700000000004</v>
      </c>
      <c r="N185" s="1"/>
      <c r="O185" s="1"/>
    </row>
    <row r="186" spans="1:15" ht="12.75" customHeight="1">
      <c r="A186" s="51">
        <v>177</v>
      </c>
      <c r="B186" s="53" t="s">
        <v>217</v>
      </c>
      <c r="C186" s="31">
        <v>694.45</v>
      </c>
      <c r="D186" s="36">
        <v>692.58333333333337</v>
      </c>
      <c r="E186" s="36">
        <v>687.56666666666672</v>
      </c>
      <c r="F186" s="36">
        <v>680.68333333333339</v>
      </c>
      <c r="G186" s="36">
        <v>675.66666666666674</v>
      </c>
      <c r="H186" s="36">
        <v>699.4666666666667</v>
      </c>
      <c r="I186" s="36">
        <v>704.48333333333335</v>
      </c>
      <c r="J186" s="36">
        <v>711.36666666666667</v>
      </c>
      <c r="K186" s="31">
        <v>697.6</v>
      </c>
      <c r="L186" s="31">
        <v>685.7</v>
      </c>
      <c r="M186" s="31">
        <v>11.70355</v>
      </c>
      <c r="N186" s="1"/>
      <c r="O186" s="1"/>
    </row>
    <row r="187" spans="1:15" ht="12.75" customHeight="1">
      <c r="A187" s="51">
        <v>178</v>
      </c>
      <c r="B187" s="53" t="s">
        <v>229</v>
      </c>
      <c r="C187" s="31">
        <v>2155.9</v>
      </c>
      <c r="D187" s="36">
        <v>2165.8166666666671</v>
      </c>
      <c r="E187" s="36">
        <v>2132.1833333333343</v>
      </c>
      <c r="F187" s="36">
        <v>2108.4666666666672</v>
      </c>
      <c r="G187" s="36">
        <v>2074.8333333333344</v>
      </c>
      <c r="H187" s="36">
        <v>2189.5333333333342</v>
      </c>
      <c r="I187" s="36">
        <v>2223.1666666666665</v>
      </c>
      <c r="J187" s="36">
        <v>2246.8833333333341</v>
      </c>
      <c r="K187" s="31">
        <v>2199.4499999999998</v>
      </c>
      <c r="L187" s="31">
        <v>2142.1</v>
      </c>
      <c r="M187" s="31">
        <v>7.7258300000000002</v>
      </c>
      <c r="N187" s="1"/>
      <c r="O187" s="1"/>
    </row>
    <row r="188" spans="1:15" ht="12.75" customHeight="1">
      <c r="A188" s="51">
        <v>179</v>
      </c>
      <c r="B188" s="53" t="s">
        <v>218</v>
      </c>
      <c r="C188" s="31">
        <v>1087.45</v>
      </c>
      <c r="D188" s="36">
        <v>1085.7</v>
      </c>
      <c r="E188" s="36">
        <v>1077.0500000000002</v>
      </c>
      <c r="F188" s="36">
        <v>1066.6500000000001</v>
      </c>
      <c r="G188" s="36">
        <v>1058.0000000000002</v>
      </c>
      <c r="H188" s="36">
        <v>1096.1000000000001</v>
      </c>
      <c r="I188" s="36">
        <v>1104.7500000000002</v>
      </c>
      <c r="J188" s="36">
        <v>1115.1500000000001</v>
      </c>
      <c r="K188" s="31">
        <v>1094.3499999999999</v>
      </c>
      <c r="L188" s="31">
        <v>1075.3</v>
      </c>
      <c r="M188" s="31">
        <v>5.7252000000000001</v>
      </c>
      <c r="N188" s="1"/>
      <c r="O188" s="1"/>
    </row>
    <row r="189" spans="1:15" ht="12.75" customHeight="1">
      <c r="A189" s="51">
        <v>180</v>
      </c>
      <c r="B189" s="53" t="s">
        <v>219</v>
      </c>
      <c r="C189" s="31">
        <v>1820.9</v>
      </c>
      <c r="D189" s="36">
        <v>1817.25</v>
      </c>
      <c r="E189" s="36">
        <v>1804.15</v>
      </c>
      <c r="F189" s="36">
        <v>1787.4</v>
      </c>
      <c r="G189" s="36">
        <v>1774.3000000000002</v>
      </c>
      <c r="H189" s="36">
        <v>1834</v>
      </c>
      <c r="I189" s="36">
        <v>1847.1</v>
      </c>
      <c r="J189" s="36">
        <v>1863.85</v>
      </c>
      <c r="K189" s="31">
        <v>1830.35</v>
      </c>
      <c r="L189" s="31">
        <v>1800.5</v>
      </c>
      <c r="M189" s="31">
        <v>4.21584</v>
      </c>
      <c r="N189" s="1"/>
      <c r="O189" s="1"/>
    </row>
    <row r="190" spans="1:15" ht="12.75" customHeight="1">
      <c r="A190" s="51">
        <v>181</v>
      </c>
      <c r="B190" s="53" t="s">
        <v>224</v>
      </c>
      <c r="C190" s="31">
        <v>3820.2</v>
      </c>
      <c r="D190" s="36">
        <v>3825</v>
      </c>
      <c r="E190" s="36">
        <v>3805.25</v>
      </c>
      <c r="F190" s="36">
        <v>3790.3</v>
      </c>
      <c r="G190" s="36">
        <v>3770.55</v>
      </c>
      <c r="H190" s="36">
        <v>3839.95</v>
      </c>
      <c r="I190" s="36">
        <v>3859.7</v>
      </c>
      <c r="J190" s="36">
        <v>3874.6499999999996</v>
      </c>
      <c r="K190" s="31">
        <v>3844.75</v>
      </c>
      <c r="L190" s="31">
        <v>3810.05</v>
      </c>
      <c r="M190" s="31">
        <v>19.08117</v>
      </c>
      <c r="N190" s="1"/>
      <c r="O190" s="1"/>
    </row>
    <row r="191" spans="1:15" ht="12.75" customHeight="1">
      <c r="A191" s="51">
        <v>182</v>
      </c>
      <c r="B191" s="53" t="s">
        <v>220</v>
      </c>
      <c r="C191" s="31">
        <v>1093.95</v>
      </c>
      <c r="D191" s="36">
        <v>1093.5</v>
      </c>
      <c r="E191" s="36">
        <v>1089.4000000000001</v>
      </c>
      <c r="F191" s="36">
        <v>1084.8500000000001</v>
      </c>
      <c r="G191" s="36">
        <v>1080.7500000000002</v>
      </c>
      <c r="H191" s="36">
        <v>1098.05</v>
      </c>
      <c r="I191" s="36">
        <v>1102.1499999999999</v>
      </c>
      <c r="J191" s="36">
        <v>1106.6999999999998</v>
      </c>
      <c r="K191" s="31">
        <v>1097.5999999999999</v>
      </c>
      <c r="L191" s="31">
        <v>1088.95</v>
      </c>
      <c r="M191" s="31">
        <v>9.0609199999999994</v>
      </c>
      <c r="N191" s="1"/>
      <c r="O191" s="1"/>
    </row>
    <row r="192" spans="1:15" ht="12.75" customHeight="1">
      <c r="A192" s="51">
        <v>183</v>
      </c>
      <c r="B192" s="53" t="s">
        <v>292</v>
      </c>
      <c r="C192" s="31">
        <v>7238.9</v>
      </c>
      <c r="D192" s="36">
        <v>7269.6333333333341</v>
      </c>
      <c r="E192" s="36">
        <v>7189.2666666666682</v>
      </c>
      <c r="F192" s="36">
        <v>7139.6333333333341</v>
      </c>
      <c r="G192" s="36">
        <v>7059.2666666666682</v>
      </c>
      <c r="H192" s="36">
        <v>7319.2666666666682</v>
      </c>
      <c r="I192" s="36">
        <v>7399.633333333335</v>
      </c>
      <c r="J192" s="36">
        <v>7449.2666666666682</v>
      </c>
      <c r="K192" s="31">
        <v>7350</v>
      </c>
      <c r="L192" s="31">
        <v>7220</v>
      </c>
      <c r="M192" s="31">
        <v>0.62475000000000003</v>
      </c>
      <c r="N192" s="1"/>
      <c r="O192" s="1"/>
    </row>
    <row r="193" spans="1:15" ht="12.75" customHeight="1">
      <c r="A193" s="51">
        <v>184</v>
      </c>
      <c r="B193" s="53" t="s">
        <v>497</v>
      </c>
      <c r="C193" s="31">
        <v>642.1</v>
      </c>
      <c r="D193" s="36">
        <v>641.86666666666667</v>
      </c>
      <c r="E193" s="36">
        <v>638.73333333333335</v>
      </c>
      <c r="F193" s="36">
        <v>635.36666666666667</v>
      </c>
      <c r="G193" s="36">
        <v>632.23333333333335</v>
      </c>
      <c r="H193" s="36">
        <v>645.23333333333335</v>
      </c>
      <c r="I193" s="36">
        <v>648.36666666666679</v>
      </c>
      <c r="J193" s="36">
        <v>651.73333333333335</v>
      </c>
      <c r="K193" s="31">
        <v>645</v>
      </c>
      <c r="L193" s="31">
        <v>638.5</v>
      </c>
      <c r="M193" s="31">
        <v>10.40775</v>
      </c>
      <c r="N193" s="1"/>
      <c r="O193" s="1"/>
    </row>
    <row r="194" spans="1:15" ht="12.75" customHeight="1">
      <c r="A194" s="51">
        <v>185</v>
      </c>
      <c r="B194" s="53" t="s">
        <v>221</v>
      </c>
      <c r="C194" s="31">
        <v>951.3</v>
      </c>
      <c r="D194" s="36">
        <v>952.21666666666658</v>
      </c>
      <c r="E194" s="36">
        <v>947.78333333333319</v>
      </c>
      <c r="F194" s="36">
        <v>944.26666666666665</v>
      </c>
      <c r="G194" s="36">
        <v>939.83333333333326</v>
      </c>
      <c r="H194" s="36">
        <v>955.73333333333312</v>
      </c>
      <c r="I194" s="36">
        <v>960.16666666666652</v>
      </c>
      <c r="J194" s="36">
        <v>963.68333333333305</v>
      </c>
      <c r="K194" s="31">
        <v>956.65</v>
      </c>
      <c r="L194" s="31">
        <v>948.7</v>
      </c>
      <c r="M194" s="31">
        <v>100.55258000000001</v>
      </c>
      <c r="N194" s="1"/>
      <c r="O194" s="1"/>
    </row>
    <row r="195" spans="1:15" ht="12.75" customHeight="1">
      <c r="A195" s="51">
        <v>186</v>
      </c>
      <c r="B195" s="53" t="s">
        <v>222</v>
      </c>
      <c r="C195" s="31">
        <v>441.7</v>
      </c>
      <c r="D195" s="36">
        <v>442.7</v>
      </c>
      <c r="E195" s="36">
        <v>439.04999999999995</v>
      </c>
      <c r="F195" s="36">
        <v>436.4</v>
      </c>
      <c r="G195" s="36">
        <v>432.74999999999994</v>
      </c>
      <c r="H195" s="36">
        <v>445.34999999999997</v>
      </c>
      <c r="I195" s="36">
        <v>448.99999999999994</v>
      </c>
      <c r="J195" s="36">
        <v>451.65</v>
      </c>
      <c r="K195" s="31">
        <v>446.35</v>
      </c>
      <c r="L195" s="31">
        <v>440.05</v>
      </c>
      <c r="M195" s="31">
        <v>115.41624</v>
      </c>
      <c r="N195" s="1"/>
      <c r="O195" s="1"/>
    </row>
    <row r="196" spans="1:15" ht="12.75" customHeight="1">
      <c r="A196" s="51">
        <v>187</v>
      </c>
      <c r="B196" s="53" t="s">
        <v>223</v>
      </c>
      <c r="C196" s="31">
        <v>174.35</v>
      </c>
      <c r="D196" s="36">
        <v>172.5</v>
      </c>
      <c r="E196" s="36">
        <v>169.8</v>
      </c>
      <c r="F196" s="36">
        <v>165.25</v>
      </c>
      <c r="G196" s="36">
        <v>162.55000000000001</v>
      </c>
      <c r="H196" s="36">
        <v>177.05</v>
      </c>
      <c r="I196" s="36">
        <v>179.75</v>
      </c>
      <c r="J196" s="36">
        <v>184.3</v>
      </c>
      <c r="K196" s="31">
        <v>175.2</v>
      </c>
      <c r="L196" s="31">
        <v>167.95</v>
      </c>
      <c r="M196" s="31">
        <v>848.33644000000004</v>
      </c>
      <c r="N196" s="1"/>
      <c r="O196" s="1"/>
    </row>
    <row r="197" spans="1:15" ht="12.75" customHeight="1">
      <c r="A197" s="51">
        <v>188</v>
      </c>
      <c r="B197" s="53" t="s">
        <v>225</v>
      </c>
      <c r="C197" s="31">
        <v>1323.9</v>
      </c>
      <c r="D197" s="36">
        <v>1318.3333333333333</v>
      </c>
      <c r="E197" s="36">
        <v>1309.6666666666665</v>
      </c>
      <c r="F197" s="36">
        <v>1295.4333333333332</v>
      </c>
      <c r="G197" s="36">
        <v>1286.7666666666664</v>
      </c>
      <c r="H197" s="36">
        <v>1332.5666666666666</v>
      </c>
      <c r="I197" s="36">
        <v>1341.2333333333331</v>
      </c>
      <c r="J197" s="36">
        <v>1355.4666666666667</v>
      </c>
      <c r="K197" s="31">
        <v>1327</v>
      </c>
      <c r="L197" s="31">
        <v>1304.0999999999999</v>
      </c>
      <c r="M197" s="31">
        <v>14.53689</v>
      </c>
      <c r="N197" s="1"/>
      <c r="O197" s="1"/>
    </row>
    <row r="198" spans="1:15" ht="12.75" customHeight="1">
      <c r="A198" s="51">
        <v>189</v>
      </c>
      <c r="B198" s="53" t="s">
        <v>203</v>
      </c>
      <c r="C198" s="31">
        <v>771.75</v>
      </c>
      <c r="D198" s="36">
        <v>775.4666666666667</v>
      </c>
      <c r="E198" s="36">
        <v>766.78333333333342</v>
      </c>
      <c r="F198" s="36">
        <v>761.81666666666672</v>
      </c>
      <c r="G198" s="36">
        <v>753.13333333333344</v>
      </c>
      <c r="H198" s="36">
        <v>780.43333333333339</v>
      </c>
      <c r="I198" s="36">
        <v>789.11666666666679</v>
      </c>
      <c r="J198" s="36">
        <v>794.08333333333337</v>
      </c>
      <c r="K198" s="31">
        <v>784.15</v>
      </c>
      <c r="L198" s="31">
        <v>770.5</v>
      </c>
      <c r="M198" s="31">
        <v>9.9906000000000006</v>
      </c>
      <c r="N198" s="1"/>
      <c r="O198" s="1"/>
    </row>
    <row r="199" spans="1:15" ht="12.75" customHeight="1">
      <c r="A199" s="51">
        <v>190</v>
      </c>
      <c r="B199" s="53" t="s">
        <v>226</v>
      </c>
      <c r="C199" s="31">
        <v>3377</v>
      </c>
      <c r="D199" s="36">
        <v>3369.4333333333329</v>
      </c>
      <c r="E199" s="36">
        <v>3358.5666666666657</v>
      </c>
      <c r="F199" s="36">
        <v>3340.1333333333328</v>
      </c>
      <c r="G199" s="36">
        <v>3329.2666666666655</v>
      </c>
      <c r="H199" s="36">
        <v>3387.8666666666659</v>
      </c>
      <c r="I199" s="36">
        <v>3398.7333333333336</v>
      </c>
      <c r="J199" s="36">
        <v>3417.1666666666661</v>
      </c>
      <c r="K199" s="31">
        <v>3380.3</v>
      </c>
      <c r="L199" s="31">
        <v>3351</v>
      </c>
      <c r="M199" s="31">
        <v>8.2767400000000002</v>
      </c>
      <c r="N199" s="1"/>
      <c r="O199" s="1"/>
    </row>
    <row r="200" spans="1:15" ht="12.75" customHeight="1">
      <c r="A200" s="51">
        <v>191</v>
      </c>
      <c r="B200" s="53" t="s">
        <v>227</v>
      </c>
      <c r="C200" s="31">
        <v>2681.7</v>
      </c>
      <c r="D200" s="36">
        <v>2679.85</v>
      </c>
      <c r="E200" s="36">
        <v>2652.75</v>
      </c>
      <c r="F200" s="36">
        <v>2623.8</v>
      </c>
      <c r="G200" s="36">
        <v>2596.7000000000003</v>
      </c>
      <c r="H200" s="36">
        <v>2708.7999999999997</v>
      </c>
      <c r="I200" s="36">
        <v>2735.8999999999992</v>
      </c>
      <c r="J200" s="36">
        <v>2764.8499999999995</v>
      </c>
      <c r="K200" s="31">
        <v>2706.95</v>
      </c>
      <c r="L200" s="31">
        <v>2650.9</v>
      </c>
      <c r="M200" s="31">
        <v>1.5345</v>
      </c>
      <c r="N200" s="1"/>
      <c r="O200" s="1"/>
    </row>
    <row r="201" spans="1:15" ht="12.75" customHeight="1">
      <c r="A201" s="51">
        <v>192</v>
      </c>
      <c r="B201" s="53" t="s">
        <v>294</v>
      </c>
      <c r="C201" s="31">
        <v>1417.1</v>
      </c>
      <c r="D201" s="36">
        <v>1407.6666666666667</v>
      </c>
      <c r="E201" s="36">
        <v>1377.4333333333334</v>
      </c>
      <c r="F201" s="36">
        <v>1337.7666666666667</v>
      </c>
      <c r="G201" s="36">
        <v>1307.5333333333333</v>
      </c>
      <c r="H201" s="36">
        <v>1447.3333333333335</v>
      </c>
      <c r="I201" s="36">
        <v>1477.5666666666666</v>
      </c>
      <c r="J201" s="36">
        <v>1517.2333333333336</v>
      </c>
      <c r="K201" s="31">
        <v>1437.9</v>
      </c>
      <c r="L201" s="31">
        <v>1368</v>
      </c>
      <c r="M201" s="31">
        <v>9.4636899999999997</v>
      </c>
      <c r="N201" s="1"/>
      <c r="O201" s="1"/>
    </row>
    <row r="202" spans="1:15" ht="12.75" customHeight="1">
      <c r="A202" s="51">
        <v>193</v>
      </c>
      <c r="B202" s="53" t="s">
        <v>228</v>
      </c>
      <c r="C202" s="31">
        <v>4667.3</v>
      </c>
      <c r="D202" s="36">
        <v>4672.9666666666662</v>
      </c>
      <c r="E202" s="36">
        <v>4617.9833333333327</v>
      </c>
      <c r="F202" s="36">
        <v>4568.6666666666661</v>
      </c>
      <c r="G202" s="36">
        <v>4513.6833333333325</v>
      </c>
      <c r="H202" s="36">
        <v>4722.2833333333328</v>
      </c>
      <c r="I202" s="36">
        <v>4777.2666666666664</v>
      </c>
      <c r="J202" s="36">
        <v>4826.583333333333</v>
      </c>
      <c r="K202" s="31">
        <v>4727.95</v>
      </c>
      <c r="L202" s="31">
        <v>4623.6499999999996</v>
      </c>
      <c r="M202" s="31">
        <v>6.6819499999999996</v>
      </c>
      <c r="N202" s="1"/>
      <c r="O202" s="1"/>
    </row>
    <row r="203" spans="1:15" ht="12.75" customHeight="1">
      <c r="A203" s="51">
        <v>194</v>
      </c>
      <c r="B203" s="53" t="s">
        <v>296</v>
      </c>
      <c r="C203" s="31">
        <v>3679.85</v>
      </c>
      <c r="D203" s="36">
        <v>3713.3166666666671</v>
      </c>
      <c r="E203" s="36">
        <v>3631.5333333333342</v>
      </c>
      <c r="F203" s="36">
        <v>3583.2166666666672</v>
      </c>
      <c r="G203" s="36">
        <v>3501.4333333333343</v>
      </c>
      <c r="H203" s="36">
        <v>3761.6333333333341</v>
      </c>
      <c r="I203" s="36">
        <v>3843.416666666667</v>
      </c>
      <c r="J203" s="36">
        <v>3891.733333333334</v>
      </c>
      <c r="K203" s="31">
        <v>3795.1</v>
      </c>
      <c r="L203" s="31">
        <v>3665</v>
      </c>
      <c r="M203" s="31">
        <v>3.8652600000000001</v>
      </c>
      <c r="N203" s="1"/>
      <c r="O203" s="1"/>
    </row>
    <row r="204" spans="1:15" ht="12.75" customHeight="1">
      <c r="A204" s="51">
        <v>195</v>
      </c>
      <c r="B204" s="53" t="s">
        <v>232</v>
      </c>
      <c r="C204" s="31">
        <v>512.1</v>
      </c>
      <c r="D204" s="36">
        <v>511.5333333333333</v>
      </c>
      <c r="E204" s="36">
        <v>509.06666666666661</v>
      </c>
      <c r="F204" s="36">
        <v>506.0333333333333</v>
      </c>
      <c r="G204" s="36">
        <v>503.56666666666661</v>
      </c>
      <c r="H204" s="36">
        <v>514.56666666666661</v>
      </c>
      <c r="I204" s="36">
        <v>517.0333333333333</v>
      </c>
      <c r="J204" s="36">
        <v>520.06666666666661</v>
      </c>
      <c r="K204" s="31">
        <v>514</v>
      </c>
      <c r="L204" s="31">
        <v>508.5</v>
      </c>
      <c r="M204" s="31">
        <v>23.724889999999998</v>
      </c>
      <c r="N204" s="1"/>
      <c r="O204" s="1"/>
    </row>
    <row r="205" spans="1:15" ht="12.75" customHeight="1">
      <c r="A205" s="51">
        <v>196</v>
      </c>
      <c r="B205" s="53" t="s">
        <v>231</v>
      </c>
      <c r="C205" s="31">
        <v>9789.4</v>
      </c>
      <c r="D205" s="36">
        <v>9800.7333333333336</v>
      </c>
      <c r="E205" s="36">
        <v>9750.7166666666672</v>
      </c>
      <c r="F205" s="36">
        <v>9712.0333333333328</v>
      </c>
      <c r="G205" s="36">
        <v>9662.0166666666664</v>
      </c>
      <c r="H205" s="36">
        <v>9839.4166666666679</v>
      </c>
      <c r="I205" s="36">
        <v>9889.4333333333343</v>
      </c>
      <c r="J205" s="36">
        <v>9928.1166666666686</v>
      </c>
      <c r="K205" s="31">
        <v>9850.75</v>
      </c>
      <c r="L205" s="31">
        <v>9762.0499999999993</v>
      </c>
      <c r="M205" s="31">
        <v>3.4694699999999998</v>
      </c>
      <c r="N205" s="1"/>
      <c r="O205" s="1"/>
    </row>
    <row r="206" spans="1:15" ht="12.75" customHeight="1">
      <c r="A206" s="51">
        <v>197</v>
      </c>
      <c r="B206" s="53" t="s">
        <v>297</v>
      </c>
      <c r="C206" s="31">
        <v>142.75</v>
      </c>
      <c r="D206" s="36">
        <v>141.91666666666666</v>
      </c>
      <c r="E206" s="36">
        <v>140.08333333333331</v>
      </c>
      <c r="F206" s="36">
        <v>137.41666666666666</v>
      </c>
      <c r="G206" s="36">
        <v>135.58333333333331</v>
      </c>
      <c r="H206" s="36">
        <v>144.58333333333331</v>
      </c>
      <c r="I206" s="36">
        <v>146.41666666666663</v>
      </c>
      <c r="J206" s="36">
        <v>149.08333333333331</v>
      </c>
      <c r="K206" s="31">
        <v>143.75</v>
      </c>
      <c r="L206" s="31">
        <v>139.25</v>
      </c>
      <c r="M206" s="31">
        <v>164.55024</v>
      </c>
      <c r="N206" s="1"/>
      <c r="O206" s="1"/>
    </row>
    <row r="207" spans="1:15" ht="12.75" customHeight="1">
      <c r="A207" s="51">
        <v>198</v>
      </c>
      <c r="B207" s="53" t="s">
        <v>230</v>
      </c>
      <c r="C207" s="31">
        <v>1893.55</v>
      </c>
      <c r="D207" s="36">
        <v>1895.25</v>
      </c>
      <c r="E207" s="36">
        <v>1865.5</v>
      </c>
      <c r="F207" s="36">
        <v>1837.45</v>
      </c>
      <c r="G207" s="36">
        <v>1807.7</v>
      </c>
      <c r="H207" s="36">
        <v>1923.3</v>
      </c>
      <c r="I207" s="36">
        <v>1953.05</v>
      </c>
      <c r="J207" s="36">
        <v>1981.1</v>
      </c>
      <c r="K207" s="31">
        <v>1925</v>
      </c>
      <c r="L207" s="31">
        <v>1867.2</v>
      </c>
      <c r="M207" s="31">
        <v>3.7657500000000002</v>
      </c>
      <c r="N207" s="1"/>
      <c r="O207" s="1"/>
    </row>
    <row r="208" spans="1:15" ht="12.75" customHeight="1">
      <c r="A208" s="51">
        <v>199</v>
      </c>
      <c r="B208" s="53" t="s">
        <v>172</v>
      </c>
      <c r="C208" s="31">
        <v>1171</v>
      </c>
      <c r="D208" s="36">
        <v>1174.0166666666667</v>
      </c>
      <c r="E208" s="36">
        <v>1161.1333333333332</v>
      </c>
      <c r="F208" s="36">
        <v>1151.2666666666667</v>
      </c>
      <c r="G208" s="36">
        <v>1138.3833333333332</v>
      </c>
      <c r="H208" s="36">
        <v>1183.8833333333332</v>
      </c>
      <c r="I208" s="36">
        <v>1196.7666666666669</v>
      </c>
      <c r="J208" s="36">
        <v>1206.6333333333332</v>
      </c>
      <c r="K208" s="31">
        <v>1186.9000000000001</v>
      </c>
      <c r="L208" s="31">
        <v>1164.1500000000001</v>
      </c>
      <c r="M208" s="31">
        <v>9.7716700000000003</v>
      </c>
      <c r="N208" s="1"/>
      <c r="O208" s="1"/>
    </row>
    <row r="209" spans="1:15" ht="12.75" customHeight="1">
      <c r="A209" s="51">
        <v>200</v>
      </c>
      <c r="B209" s="53" t="s">
        <v>298</v>
      </c>
      <c r="C209" s="31">
        <v>1511.5</v>
      </c>
      <c r="D209" s="36">
        <v>1508.6666666666667</v>
      </c>
      <c r="E209" s="36">
        <v>1497.3333333333335</v>
      </c>
      <c r="F209" s="36">
        <v>1483.1666666666667</v>
      </c>
      <c r="G209" s="36">
        <v>1471.8333333333335</v>
      </c>
      <c r="H209" s="36">
        <v>1522.8333333333335</v>
      </c>
      <c r="I209" s="36">
        <v>1534.166666666667</v>
      </c>
      <c r="J209" s="36">
        <v>1548.3333333333335</v>
      </c>
      <c r="K209" s="31">
        <v>1520</v>
      </c>
      <c r="L209" s="31">
        <v>1494.5</v>
      </c>
      <c r="M209" s="31">
        <v>15.59272</v>
      </c>
      <c r="N209" s="1"/>
      <c r="O209" s="1"/>
    </row>
    <row r="210" spans="1:15" ht="12.75" customHeight="1">
      <c r="A210" s="51">
        <v>201</v>
      </c>
      <c r="B210" s="53" t="s">
        <v>233</v>
      </c>
      <c r="C210" s="31">
        <v>491.7</v>
      </c>
      <c r="D210" s="36">
        <v>482.86666666666662</v>
      </c>
      <c r="E210" s="36">
        <v>471.83333333333326</v>
      </c>
      <c r="F210" s="36">
        <v>451.96666666666664</v>
      </c>
      <c r="G210" s="36">
        <v>440.93333333333328</v>
      </c>
      <c r="H210" s="36">
        <v>502.73333333333323</v>
      </c>
      <c r="I210" s="36">
        <v>513.76666666666665</v>
      </c>
      <c r="J210" s="36">
        <v>533.63333333333321</v>
      </c>
      <c r="K210" s="31">
        <v>493.9</v>
      </c>
      <c r="L210" s="31">
        <v>463</v>
      </c>
      <c r="M210" s="31">
        <v>345.92201</v>
      </c>
      <c r="N210" s="1"/>
      <c r="O210" s="1"/>
    </row>
    <row r="211" spans="1:15" ht="12.75" customHeight="1">
      <c r="A211" s="51">
        <v>202</v>
      </c>
      <c r="B211" s="53" t="s">
        <v>138</v>
      </c>
      <c r="C211" s="31">
        <v>13.55</v>
      </c>
      <c r="D211" s="36">
        <v>13.549999999999999</v>
      </c>
      <c r="E211" s="36">
        <v>13.349999999999998</v>
      </c>
      <c r="F211" s="36">
        <v>13.149999999999999</v>
      </c>
      <c r="G211" s="36">
        <v>12.949999999999998</v>
      </c>
      <c r="H211" s="36">
        <v>13.749999999999998</v>
      </c>
      <c r="I211" s="36">
        <v>13.949999999999998</v>
      </c>
      <c r="J211" s="36">
        <v>14.149999999999999</v>
      </c>
      <c r="K211" s="31">
        <v>13.75</v>
      </c>
      <c r="L211" s="31">
        <v>13.35</v>
      </c>
      <c r="M211" s="31">
        <v>6521.7947400000003</v>
      </c>
      <c r="N211" s="1"/>
      <c r="O211" s="1"/>
    </row>
    <row r="212" spans="1:15" ht="12.75" customHeight="1">
      <c r="A212" s="51">
        <v>203</v>
      </c>
      <c r="B212" s="53" t="s">
        <v>234</v>
      </c>
      <c r="C212" s="31">
        <v>1295.5999999999999</v>
      </c>
      <c r="D212" s="36">
        <v>1296.5</v>
      </c>
      <c r="E212" s="36">
        <v>1287</v>
      </c>
      <c r="F212" s="36">
        <v>1278.4000000000001</v>
      </c>
      <c r="G212" s="36">
        <v>1268.9000000000001</v>
      </c>
      <c r="H212" s="36">
        <v>1305.0999999999999</v>
      </c>
      <c r="I212" s="36">
        <v>1314.6</v>
      </c>
      <c r="J212" s="36">
        <v>1323.1999999999998</v>
      </c>
      <c r="K212" s="31">
        <v>1306</v>
      </c>
      <c r="L212" s="31">
        <v>1287.9000000000001</v>
      </c>
      <c r="M212" s="31">
        <v>11.995760000000001</v>
      </c>
      <c r="N212" s="1"/>
      <c r="O212" s="1"/>
    </row>
    <row r="213" spans="1:15" ht="12.75" customHeight="1">
      <c r="A213" s="51">
        <v>204</v>
      </c>
      <c r="B213" s="53" t="s">
        <v>235</v>
      </c>
      <c r="C213" s="31">
        <v>460.9</v>
      </c>
      <c r="D213" s="36">
        <v>461.8</v>
      </c>
      <c r="E213" s="36">
        <v>458.8</v>
      </c>
      <c r="F213" s="36">
        <v>456.7</v>
      </c>
      <c r="G213" s="36">
        <v>453.7</v>
      </c>
      <c r="H213" s="36">
        <v>463.90000000000003</v>
      </c>
      <c r="I213" s="36">
        <v>466.90000000000003</v>
      </c>
      <c r="J213" s="36">
        <v>469.00000000000006</v>
      </c>
      <c r="K213" s="31">
        <v>464.8</v>
      </c>
      <c r="L213" s="31">
        <v>459.7</v>
      </c>
      <c r="M213" s="31">
        <v>42.337240000000001</v>
      </c>
      <c r="N213" s="1"/>
      <c r="O213" s="1"/>
    </row>
    <row r="214" spans="1:15" ht="12.75" customHeight="1">
      <c r="A214" s="51">
        <v>205</v>
      </c>
      <c r="B214" s="53" t="s">
        <v>300</v>
      </c>
      <c r="C214" s="31">
        <v>23.25</v>
      </c>
      <c r="D214" s="36">
        <v>23.25</v>
      </c>
      <c r="E214" s="36">
        <v>23</v>
      </c>
      <c r="F214" s="36">
        <v>22.75</v>
      </c>
      <c r="G214" s="36">
        <v>22.5</v>
      </c>
      <c r="H214" s="36">
        <v>23.5</v>
      </c>
      <c r="I214" s="36">
        <v>23.75</v>
      </c>
      <c r="J214" s="36">
        <v>24</v>
      </c>
      <c r="K214" s="31">
        <v>23.5</v>
      </c>
      <c r="L214" s="31">
        <v>23</v>
      </c>
      <c r="M214" s="31">
        <v>1467.8489400000001</v>
      </c>
      <c r="N214" s="1"/>
      <c r="O214" s="1"/>
    </row>
    <row r="215" spans="1:15" ht="12.75" customHeight="1">
      <c r="A215" s="51">
        <v>206</v>
      </c>
      <c r="B215" s="53" t="s">
        <v>236</v>
      </c>
      <c r="C215" s="31">
        <v>147.6</v>
      </c>
      <c r="D215" s="36">
        <v>145.11666666666665</v>
      </c>
      <c r="E215" s="36">
        <v>141.5333333333333</v>
      </c>
      <c r="F215" s="36">
        <v>135.46666666666667</v>
      </c>
      <c r="G215" s="36">
        <v>131.88333333333333</v>
      </c>
      <c r="H215" s="36">
        <v>151.18333333333328</v>
      </c>
      <c r="I215" s="36">
        <v>154.76666666666659</v>
      </c>
      <c r="J215" s="36">
        <v>160.83333333333326</v>
      </c>
      <c r="K215" s="31">
        <v>148.69999999999999</v>
      </c>
      <c r="L215" s="31">
        <v>139.05000000000001</v>
      </c>
      <c r="M215" s="31">
        <v>303.97453999999999</v>
      </c>
      <c r="N215" s="1"/>
      <c r="O215" s="1"/>
    </row>
    <row r="216" spans="1:15" ht="12.75" customHeight="1">
      <c r="A216" s="51">
        <v>207</v>
      </c>
      <c r="B216" s="53" t="s">
        <v>301</v>
      </c>
      <c r="C216" s="31">
        <v>189.1</v>
      </c>
      <c r="D216" s="36">
        <v>191.45000000000002</v>
      </c>
      <c r="E216" s="36">
        <v>186.40000000000003</v>
      </c>
      <c r="F216" s="36">
        <v>183.70000000000002</v>
      </c>
      <c r="G216" s="36">
        <v>178.65000000000003</v>
      </c>
      <c r="H216" s="36">
        <v>194.15000000000003</v>
      </c>
      <c r="I216" s="36">
        <v>199.20000000000005</v>
      </c>
      <c r="J216" s="36">
        <v>201.90000000000003</v>
      </c>
      <c r="K216" s="31">
        <v>196.5</v>
      </c>
      <c r="L216" s="31">
        <v>188.75</v>
      </c>
      <c r="M216" s="31">
        <v>334.53174000000001</v>
      </c>
      <c r="N216" s="1"/>
      <c r="O216" s="1"/>
    </row>
    <row r="217" spans="1:15" ht="12.75" customHeight="1">
      <c r="A217" s="51">
        <v>208</v>
      </c>
      <c r="B217" s="53" t="s">
        <v>237</v>
      </c>
      <c r="C217" s="31">
        <v>1088.3499999999999</v>
      </c>
      <c r="D217" s="36">
        <v>1115.2833333333333</v>
      </c>
      <c r="E217" s="36">
        <v>1058.0666666666666</v>
      </c>
      <c r="F217" s="36">
        <v>1027.7833333333333</v>
      </c>
      <c r="G217" s="36">
        <v>970.56666666666661</v>
      </c>
      <c r="H217" s="36">
        <v>1145.5666666666666</v>
      </c>
      <c r="I217" s="36">
        <v>1202.7833333333333</v>
      </c>
      <c r="J217" s="36">
        <v>1233.0666666666666</v>
      </c>
      <c r="K217" s="31">
        <v>1172.5</v>
      </c>
      <c r="L217" s="31">
        <v>1085</v>
      </c>
      <c r="M217" s="31">
        <v>45.009399999999999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304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238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239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240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241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242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243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244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245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246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247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248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249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250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251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252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06"/>
      <c r="B1" s="40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45434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0" t="s">
        <v>16</v>
      </c>
      <c r="B9" s="402" t="s">
        <v>18</v>
      </c>
      <c r="C9" s="405" t="s">
        <v>20</v>
      </c>
      <c r="D9" s="405" t="s">
        <v>21</v>
      </c>
      <c r="E9" s="397" t="s">
        <v>22</v>
      </c>
      <c r="F9" s="398"/>
      <c r="G9" s="399"/>
      <c r="H9" s="397" t="s">
        <v>23</v>
      </c>
      <c r="I9" s="398"/>
      <c r="J9" s="399"/>
      <c r="K9" s="26"/>
      <c r="L9" s="27"/>
      <c r="M9" s="48"/>
      <c r="N9" s="1"/>
      <c r="O9" s="1"/>
    </row>
    <row r="10" spans="1:15" ht="42.75" customHeight="1">
      <c r="A10" s="401"/>
      <c r="B10" s="404"/>
      <c r="C10" s="404"/>
      <c r="D10" s="40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784.6</v>
      </c>
      <c r="D11" s="36">
        <v>787.20000000000016</v>
      </c>
      <c r="E11" s="36">
        <v>772.45000000000027</v>
      </c>
      <c r="F11" s="36">
        <v>760.30000000000007</v>
      </c>
      <c r="G11" s="36">
        <v>745.55000000000018</v>
      </c>
      <c r="H11" s="36">
        <v>799.35000000000036</v>
      </c>
      <c r="I11" s="36">
        <v>814.10000000000014</v>
      </c>
      <c r="J11" s="36">
        <v>826.25000000000045</v>
      </c>
      <c r="K11" s="31">
        <v>801.95</v>
      </c>
      <c r="L11" s="31">
        <v>775.05</v>
      </c>
      <c r="M11" s="31">
        <v>3.8769100000000001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31535.15</v>
      </c>
      <c r="D12" s="36">
        <v>31241.683333333334</v>
      </c>
      <c r="E12" s="36">
        <v>30793.466666666667</v>
      </c>
      <c r="F12" s="36">
        <v>30051.783333333333</v>
      </c>
      <c r="G12" s="36">
        <v>29603.566666666666</v>
      </c>
      <c r="H12" s="36">
        <v>31983.366666666669</v>
      </c>
      <c r="I12" s="36">
        <v>32431.583333333336</v>
      </c>
      <c r="J12" s="36">
        <v>33173.26666666667</v>
      </c>
      <c r="K12" s="31">
        <v>31689.9</v>
      </c>
      <c r="L12" s="31">
        <v>30500</v>
      </c>
      <c r="M12" s="31">
        <v>6.497E-2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8549.2999999999993</v>
      </c>
      <c r="D13" s="36">
        <v>8499.6999999999989</v>
      </c>
      <c r="E13" s="36">
        <v>8399.5999999999985</v>
      </c>
      <c r="F13" s="36">
        <v>8249.9</v>
      </c>
      <c r="G13" s="36">
        <v>8149.7999999999993</v>
      </c>
      <c r="H13" s="36">
        <v>8649.3999999999978</v>
      </c>
      <c r="I13" s="36">
        <v>8749.5</v>
      </c>
      <c r="J13" s="36">
        <v>8899.1999999999971</v>
      </c>
      <c r="K13" s="31">
        <v>8599.7999999999993</v>
      </c>
      <c r="L13" s="31">
        <v>8350</v>
      </c>
      <c r="M13" s="31">
        <v>3.7583899999999999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2527.85</v>
      </c>
      <c r="D14" s="36">
        <v>2523.5499999999997</v>
      </c>
      <c r="E14" s="36">
        <v>2487.1999999999994</v>
      </c>
      <c r="F14" s="36">
        <v>2446.5499999999997</v>
      </c>
      <c r="G14" s="36">
        <v>2410.1999999999994</v>
      </c>
      <c r="H14" s="36">
        <v>2564.1999999999994</v>
      </c>
      <c r="I14" s="36">
        <v>2600.5499999999997</v>
      </c>
      <c r="J14" s="36">
        <v>2641.1999999999994</v>
      </c>
      <c r="K14" s="31">
        <v>2559.9</v>
      </c>
      <c r="L14" s="31">
        <v>2482.9</v>
      </c>
      <c r="M14" s="31">
        <v>3.2292999999999998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3743.6</v>
      </c>
      <c r="D15" s="36">
        <v>3758.5666666666662</v>
      </c>
      <c r="E15" s="36">
        <v>3705.1833333333325</v>
      </c>
      <c r="F15" s="36">
        <v>3666.7666666666664</v>
      </c>
      <c r="G15" s="36">
        <v>3613.3833333333328</v>
      </c>
      <c r="H15" s="36">
        <v>3796.9833333333322</v>
      </c>
      <c r="I15" s="36">
        <v>3850.3666666666663</v>
      </c>
      <c r="J15" s="36">
        <v>3888.7833333333319</v>
      </c>
      <c r="K15" s="31">
        <v>3811.95</v>
      </c>
      <c r="L15" s="31">
        <v>3720.15</v>
      </c>
      <c r="M15" s="31">
        <v>0.71521000000000001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1717.95</v>
      </c>
      <c r="D16" s="36">
        <v>1704.2166666666669</v>
      </c>
      <c r="E16" s="36">
        <v>1684.0333333333338</v>
      </c>
      <c r="F16" s="36">
        <v>1650.1166666666668</v>
      </c>
      <c r="G16" s="36">
        <v>1629.9333333333336</v>
      </c>
      <c r="H16" s="36">
        <v>1738.1333333333339</v>
      </c>
      <c r="I16" s="36">
        <v>1758.3166666666668</v>
      </c>
      <c r="J16" s="36">
        <v>1792.233333333334</v>
      </c>
      <c r="K16" s="31">
        <v>1724.4</v>
      </c>
      <c r="L16" s="31">
        <v>1670.3</v>
      </c>
      <c r="M16" s="31">
        <v>6.96408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615.5</v>
      </c>
      <c r="D17" s="36">
        <v>617.98333333333335</v>
      </c>
      <c r="E17" s="36">
        <v>609.9666666666667</v>
      </c>
      <c r="F17" s="36">
        <v>604.43333333333339</v>
      </c>
      <c r="G17" s="36">
        <v>596.41666666666674</v>
      </c>
      <c r="H17" s="36">
        <v>623.51666666666665</v>
      </c>
      <c r="I17" s="36">
        <v>631.5333333333333</v>
      </c>
      <c r="J17" s="36">
        <v>637.06666666666661</v>
      </c>
      <c r="K17" s="31">
        <v>626</v>
      </c>
      <c r="L17" s="31">
        <v>612.45000000000005</v>
      </c>
      <c r="M17" s="31">
        <v>25.150020000000001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625.75</v>
      </c>
      <c r="D18" s="36">
        <v>628</v>
      </c>
      <c r="E18" s="36">
        <v>622.20000000000005</v>
      </c>
      <c r="F18" s="36">
        <v>618.65000000000009</v>
      </c>
      <c r="G18" s="36">
        <v>612.85000000000014</v>
      </c>
      <c r="H18" s="36">
        <v>631.54999999999995</v>
      </c>
      <c r="I18" s="36">
        <v>637.34999999999991</v>
      </c>
      <c r="J18" s="36">
        <v>640.89999999999986</v>
      </c>
      <c r="K18" s="31">
        <v>633.79999999999995</v>
      </c>
      <c r="L18" s="31">
        <v>624.45000000000005</v>
      </c>
      <c r="M18" s="31">
        <v>10.21519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1611.5</v>
      </c>
      <c r="D19" s="36">
        <v>1596.05</v>
      </c>
      <c r="E19" s="36">
        <v>1577.1499999999999</v>
      </c>
      <c r="F19" s="36">
        <v>1542.8</v>
      </c>
      <c r="G19" s="36">
        <v>1523.8999999999999</v>
      </c>
      <c r="H19" s="36">
        <v>1630.3999999999999</v>
      </c>
      <c r="I19" s="36">
        <v>1649.3</v>
      </c>
      <c r="J19" s="36">
        <v>1683.6499999999999</v>
      </c>
      <c r="K19" s="31">
        <v>1614.95</v>
      </c>
      <c r="L19" s="31">
        <v>1561.7</v>
      </c>
      <c r="M19" s="31">
        <v>2.1991399999999999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26438.75</v>
      </c>
      <c r="D20" s="36">
        <v>26511.666666666668</v>
      </c>
      <c r="E20" s="36">
        <v>26268.333333333336</v>
      </c>
      <c r="F20" s="36">
        <v>26097.916666666668</v>
      </c>
      <c r="G20" s="36">
        <v>25854.583333333336</v>
      </c>
      <c r="H20" s="36">
        <v>26682.083333333336</v>
      </c>
      <c r="I20" s="36">
        <v>26925.416666666672</v>
      </c>
      <c r="J20" s="36">
        <v>27095.833333333336</v>
      </c>
      <c r="K20" s="31">
        <v>26755</v>
      </c>
      <c r="L20" s="31">
        <v>26341.25</v>
      </c>
      <c r="M20" s="31">
        <v>7.2679999999999995E-2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1570.25</v>
      </c>
      <c r="D21" s="36">
        <v>1532.4166666666667</v>
      </c>
      <c r="E21" s="36">
        <v>1484.8333333333335</v>
      </c>
      <c r="F21" s="36">
        <v>1399.4166666666667</v>
      </c>
      <c r="G21" s="36">
        <v>1351.8333333333335</v>
      </c>
      <c r="H21" s="36">
        <v>1617.8333333333335</v>
      </c>
      <c r="I21" s="36">
        <v>1665.416666666667</v>
      </c>
      <c r="J21" s="36">
        <v>1750.8333333333335</v>
      </c>
      <c r="K21" s="31">
        <v>1580</v>
      </c>
      <c r="L21" s="31">
        <v>1447</v>
      </c>
      <c r="M21" s="31">
        <v>11.14461</v>
      </c>
      <c r="N21" s="1"/>
      <c r="O21" s="1"/>
    </row>
    <row r="22" spans="1:15" ht="12" customHeight="1">
      <c r="A22" s="33">
        <v>12</v>
      </c>
      <c r="B22" s="53" t="s">
        <v>828</v>
      </c>
      <c r="C22" s="31">
        <v>1061.4000000000001</v>
      </c>
      <c r="D22" s="36">
        <v>1063.0999999999999</v>
      </c>
      <c r="E22" s="36">
        <v>1031.6499999999999</v>
      </c>
      <c r="F22" s="36">
        <v>1001.8999999999999</v>
      </c>
      <c r="G22" s="36">
        <v>970.44999999999982</v>
      </c>
      <c r="H22" s="36">
        <v>1092.8499999999999</v>
      </c>
      <c r="I22" s="36">
        <v>1124.2999999999997</v>
      </c>
      <c r="J22" s="36">
        <v>1154.05</v>
      </c>
      <c r="K22" s="31">
        <v>1094.55</v>
      </c>
      <c r="L22" s="31">
        <v>1033.3499999999999</v>
      </c>
      <c r="M22" s="31">
        <v>16.34159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3117.5</v>
      </c>
      <c r="D23" s="36">
        <v>3109</v>
      </c>
      <c r="E23" s="36">
        <v>3043</v>
      </c>
      <c r="F23" s="36">
        <v>2968.5</v>
      </c>
      <c r="G23" s="36">
        <v>2902.5</v>
      </c>
      <c r="H23" s="36">
        <v>3183.5</v>
      </c>
      <c r="I23" s="36">
        <v>3249.5</v>
      </c>
      <c r="J23" s="36">
        <v>3324</v>
      </c>
      <c r="K23" s="31">
        <v>3175</v>
      </c>
      <c r="L23" s="31">
        <v>3034.5</v>
      </c>
      <c r="M23" s="31">
        <v>30.916589999999999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1859.35</v>
      </c>
      <c r="D24" s="36">
        <v>1862.7833333333335</v>
      </c>
      <c r="E24" s="36">
        <v>1806.5666666666671</v>
      </c>
      <c r="F24" s="36">
        <v>1753.7833333333335</v>
      </c>
      <c r="G24" s="36">
        <v>1697.5666666666671</v>
      </c>
      <c r="H24" s="36">
        <v>1915.5666666666671</v>
      </c>
      <c r="I24" s="36">
        <v>1971.7833333333338</v>
      </c>
      <c r="J24" s="36">
        <v>2024.5666666666671</v>
      </c>
      <c r="K24" s="31">
        <v>1919</v>
      </c>
      <c r="L24" s="31">
        <v>1810</v>
      </c>
      <c r="M24" s="31">
        <v>12.743969999999999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1385.5</v>
      </c>
      <c r="D25" s="36">
        <v>1372.4333333333334</v>
      </c>
      <c r="E25" s="36">
        <v>1346.0666666666668</v>
      </c>
      <c r="F25" s="36">
        <v>1306.6333333333334</v>
      </c>
      <c r="G25" s="36">
        <v>1280.2666666666669</v>
      </c>
      <c r="H25" s="36">
        <v>1411.8666666666668</v>
      </c>
      <c r="I25" s="36">
        <v>1438.2333333333336</v>
      </c>
      <c r="J25" s="36">
        <v>1477.6666666666667</v>
      </c>
      <c r="K25" s="31">
        <v>1398.8</v>
      </c>
      <c r="L25" s="31">
        <v>1333</v>
      </c>
      <c r="M25" s="31">
        <v>42.005780000000001</v>
      </c>
      <c r="N25" s="1"/>
      <c r="O25" s="1"/>
    </row>
    <row r="26" spans="1:15" ht="12.75" customHeight="1">
      <c r="A26" s="33">
        <v>16</v>
      </c>
      <c r="B26" s="53" t="s">
        <v>791</v>
      </c>
      <c r="C26" s="31">
        <v>680.05</v>
      </c>
      <c r="D26" s="36">
        <v>666.4666666666667</v>
      </c>
      <c r="E26" s="36">
        <v>640.58333333333337</v>
      </c>
      <c r="F26" s="36">
        <v>601.11666666666667</v>
      </c>
      <c r="G26" s="36">
        <v>575.23333333333335</v>
      </c>
      <c r="H26" s="36">
        <v>705.93333333333339</v>
      </c>
      <c r="I26" s="36">
        <v>731.81666666666661</v>
      </c>
      <c r="J26" s="36">
        <v>771.28333333333342</v>
      </c>
      <c r="K26" s="31">
        <v>692.35</v>
      </c>
      <c r="L26" s="31">
        <v>627</v>
      </c>
      <c r="M26" s="31">
        <v>122.49454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930.05</v>
      </c>
      <c r="D27" s="36">
        <v>933.1</v>
      </c>
      <c r="E27" s="36">
        <v>902.1</v>
      </c>
      <c r="F27" s="36">
        <v>874.15</v>
      </c>
      <c r="G27" s="36">
        <v>843.15</v>
      </c>
      <c r="H27" s="36">
        <v>961.05000000000007</v>
      </c>
      <c r="I27" s="36">
        <v>992.05000000000007</v>
      </c>
      <c r="J27" s="36">
        <v>1020.0000000000001</v>
      </c>
      <c r="K27" s="31">
        <v>964.1</v>
      </c>
      <c r="L27" s="31">
        <v>905.15</v>
      </c>
      <c r="M27" s="31">
        <v>26.898990000000001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343.9</v>
      </c>
      <c r="D28" s="36">
        <v>343.31666666666666</v>
      </c>
      <c r="E28" s="36">
        <v>335.63333333333333</v>
      </c>
      <c r="F28" s="36">
        <v>327.36666666666667</v>
      </c>
      <c r="G28" s="36">
        <v>319.68333333333334</v>
      </c>
      <c r="H28" s="36">
        <v>351.58333333333331</v>
      </c>
      <c r="I28" s="36">
        <v>359.26666666666659</v>
      </c>
      <c r="J28" s="36">
        <v>367.5333333333333</v>
      </c>
      <c r="K28" s="31">
        <v>351</v>
      </c>
      <c r="L28" s="31">
        <v>335.05</v>
      </c>
      <c r="M28" s="31">
        <v>28.186800000000002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225.2</v>
      </c>
      <c r="D29" s="36">
        <v>224.43333333333331</v>
      </c>
      <c r="E29" s="36">
        <v>221.36666666666662</v>
      </c>
      <c r="F29" s="36">
        <v>217.5333333333333</v>
      </c>
      <c r="G29" s="36">
        <v>214.46666666666661</v>
      </c>
      <c r="H29" s="36">
        <v>228.26666666666662</v>
      </c>
      <c r="I29" s="36">
        <v>231.33333333333329</v>
      </c>
      <c r="J29" s="36">
        <v>235.16666666666663</v>
      </c>
      <c r="K29" s="31">
        <v>227.5</v>
      </c>
      <c r="L29" s="31">
        <v>220.6</v>
      </c>
      <c r="M29" s="31">
        <v>79.787589999999994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281.39999999999998</v>
      </c>
      <c r="D30" s="36">
        <v>277.2833333333333</v>
      </c>
      <c r="E30" s="36">
        <v>267.61666666666662</v>
      </c>
      <c r="F30" s="36">
        <v>253.83333333333331</v>
      </c>
      <c r="G30" s="36">
        <v>244.16666666666663</v>
      </c>
      <c r="H30" s="36">
        <v>291.06666666666661</v>
      </c>
      <c r="I30" s="36">
        <v>300.73333333333335</v>
      </c>
      <c r="J30" s="36">
        <v>314.51666666666659</v>
      </c>
      <c r="K30" s="31">
        <v>286.95</v>
      </c>
      <c r="L30" s="31">
        <v>263.5</v>
      </c>
      <c r="M30" s="31">
        <v>196.75867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652.9</v>
      </c>
      <c r="D31" s="36">
        <v>645.65</v>
      </c>
      <c r="E31" s="36">
        <v>628.29999999999995</v>
      </c>
      <c r="F31" s="36">
        <v>603.69999999999993</v>
      </c>
      <c r="G31" s="36">
        <v>586.34999999999991</v>
      </c>
      <c r="H31" s="36">
        <v>670.25</v>
      </c>
      <c r="I31" s="36">
        <v>687.60000000000014</v>
      </c>
      <c r="J31" s="36">
        <v>712.2</v>
      </c>
      <c r="K31" s="31">
        <v>663</v>
      </c>
      <c r="L31" s="31">
        <v>621.04999999999995</v>
      </c>
      <c r="M31" s="31">
        <v>14.08681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838.7</v>
      </c>
      <c r="D32" s="36">
        <v>829.5333333333333</v>
      </c>
      <c r="E32" s="36">
        <v>795.16666666666663</v>
      </c>
      <c r="F32" s="36">
        <v>751.63333333333333</v>
      </c>
      <c r="G32" s="36">
        <v>717.26666666666665</v>
      </c>
      <c r="H32" s="36">
        <v>873.06666666666661</v>
      </c>
      <c r="I32" s="36">
        <v>907.43333333333339</v>
      </c>
      <c r="J32" s="36">
        <v>950.96666666666658</v>
      </c>
      <c r="K32" s="31">
        <v>863.9</v>
      </c>
      <c r="L32" s="31">
        <v>786</v>
      </c>
      <c r="M32" s="31">
        <v>4.4968399999999997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1213.8499999999999</v>
      </c>
      <c r="D33" s="36">
        <v>1223.0666666666666</v>
      </c>
      <c r="E33" s="36">
        <v>1191.7833333333333</v>
      </c>
      <c r="F33" s="36">
        <v>1169.7166666666667</v>
      </c>
      <c r="G33" s="36">
        <v>1138.4333333333334</v>
      </c>
      <c r="H33" s="36">
        <v>1245.1333333333332</v>
      </c>
      <c r="I33" s="36">
        <v>1276.4166666666665</v>
      </c>
      <c r="J33" s="36">
        <v>1298.4833333333331</v>
      </c>
      <c r="K33" s="31">
        <v>1254.3499999999999</v>
      </c>
      <c r="L33" s="31">
        <v>1201</v>
      </c>
      <c r="M33" s="31">
        <v>6.1788800000000004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2398.9</v>
      </c>
      <c r="D34" s="36">
        <v>2391.2999999999997</v>
      </c>
      <c r="E34" s="36">
        <v>2377.5999999999995</v>
      </c>
      <c r="F34" s="36">
        <v>2356.2999999999997</v>
      </c>
      <c r="G34" s="36">
        <v>2342.5999999999995</v>
      </c>
      <c r="H34" s="36">
        <v>2412.5999999999995</v>
      </c>
      <c r="I34" s="36">
        <v>2426.2999999999993</v>
      </c>
      <c r="J34" s="36">
        <v>2447.5999999999995</v>
      </c>
      <c r="K34" s="31">
        <v>2405</v>
      </c>
      <c r="L34" s="31">
        <v>2370</v>
      </c>
      <c r="M34" s="31">
        <v>0.86631000000000002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949.8</v>
      </c>
      <c r="D35" s="36">
        <v>955.83333333333337</v>
      </c>
      <c r="E35" s="36">
        <v>942.01666666666677</v>
      </c>
      <c r="F35" s="36">
        <v>934.23333333333335</v>
      </c>
      <c r="G35" s="36">
        <v>920.41666666666674</v>
      </c>
      <c r="H35" s="36">
        <v>963.61666666666679</v>
      </c>
      <c r="I35" s="36">
        <v>977.43333333333339</v>
      </c>
      <c r="J35" s="36">
        <v>985.21666666666681</v>
      </c>
      <c r="K35" s="31">
        <v>969.65</v>
      </c>
      <c r="L35" s="31">
        <v>948.05</v>
      </c>
      <c r="M35" s="31">
        <v>0.85392000000000001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5333.15</v>
      </c>
      <c r="D36" s="36">
        <v>5402.583333333333</v>
      </c>
      <c r="E36" s="36">
        <v>5226.3666666666659</v>
      </c>
      <c r="F36" s="36">
        <v>5119.583333333333</v>
      </c>
      <c r="G36" s="36">
        <v>4943.3666666666659</v>
      </c>
      <c r="H36" s="36">
        <v>5509.3666666666659</v>
      </c>
      <c r="I36" s="36">
        <v>5685.583333333333</v>
      </c>
      <c r="J36" s="36">
        <v>5792.3666666666659</v>
      </c>
      <c r="K36" s="31">
        <v>5578.8</v>
      </c>
      <c r="L36" s="31">
        <v>5295.8</v>
      </c>
      <c r="M36" s="31">
        <v>3.33419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1995.65</v>
      </c>
      <c r="D37" s="36">
        <v>2006.25</v>
      </c>
      <c r="E37" s="36">
        <v>1981.4</v>
      </c>
      <c r="F37" s="36">
        <v>1967.15</v>
      </c>
      <c r="G37" s="36">
        <v>1942.3000000000002</v>
      </c>
      <c r="H37" s="36">
        <v>2020.5</v>
      </c>
      <c r="I37" s="36">
        <v>2045.35</v>
      </c>
      <c r="J37" s="36">
        <v>2059.6</v>
      </c>
      <c r="K37" s="31">
        <v>2031.1</v>
      </c>
      <c r="L37" s="31">
        <v>1992</v>
      </c>
      <c r="M37" s="31">
        <v>0.32612000000000002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71.05</v>
      </c>
      <c r="D38" s="36">
        <v>71.383333333333326</v>
      </c>
      <c r="E38" s="36">
        <v>70.466666666666654</v>
      </c>
      <c r="F38" s="36">
        <v>69.883333333333326</v>
      </c>
      <c r="G38" s="36">
        <v>68.966666666666654</v>
      </c>
      <c r="H38" s="36">
        <v>71.966666666666654</v>
      </c>
      <c r="I38" s="36">
        <v>72.88333333333334</v>
      </c>
      <c r="J38" s="36">
        <v>73.466666666666654</v>
      </c>
      <c r="K38" s="31">
        <v>72.3</v>
      </c>
      <c r="L38" s="31">
        <v>70.8</v>
      </c>
      <c r="M38" s="31">
        <v>10.90727</v>
      </c>
      <c r="N38" s="1"/>
      <c r="O38" s="1"/>
    </row>
    <row r="39" spans="1:15" ht="12.75" customHeight="1">
      <c r="A39" s="33">
        <v>29</v>
      </c>
      <c r="B39" s="53" t="s">
        <v>829</v>
      </c>
      <c r="C39" s="31">
        <v>26.65</v>
      </c>
      <c r="D39" s="36">
        <v>26.816666666666663</v>
      </c>
      <c r="E39" s="36">
        <v>26.183333333333326</v>
      </c>
      <c r="F39" s="36">
        <v>25.716666666666665</v>
      </c>
      <c r="G39" s="36">
        <v>25.083333333333329</v>
      </c>
      <c r="H39" s="36">
        <v>27.283333333333324</v>
      </c>
      <c r="I39" s="36">
        <v>27.916666666666664</v>
      </c>
      <c r="J39" s="36">
        <v>28.383333333333322</v>
      </c>
      <c r="K39" s="31">
        <v>27.45</v>
      </c>
      <c r="L39" s="31">
        <v>26.35</v>
      </c>
      <c r="M39" s="31">
        <v>52.106830000000002</v>
      </c>
      <c r="N39" s="1"/>
      <c r="O39" s="1"/>
    </row>
    <row r="40" spans="1:15" ht="12.75" customHeight="1">
      <c r="A40" s="33">
        <v>30</v>
      </c>
      <c r="B40" s="53" t="s">
        <v>815</v>
      </c>
      <c r="C40" s="31">
        <v>1156.5</v>
      </c>
      <c r="D40" s="36">
        <v>1159.7</v>
      </c>
      <c r="E40" s="36">
        <v>1135.45</v>
      </c>
      <c r="F40" s="36">
        <v>1114.4000000000001</v>
      </c>
      <c r="G40" s="36">
        <v>1090.1500000000001</v>
      </c>
      <c r="H40" s="36">
        <v>1180.75</v>
      </c>
      <c r="I40" s="36">
        <v>1205</v>
      </c>
      <c r="J40" s="36">
        <v>1226.05</v>
      </c>
      <c r="K40" s="31">
        <v>1183.95</v>
      </c>
      <c r="L40" s="31">
        <v>1138.6500000000001</v>
      </c>
      <c r="M40" s="31">
        <v>8.8923100000000002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3808.2</v>
      </c>
      <c r="D41" s="36">
        <v>3853.65</v>
      </c>
      <c r="E41" s="36">
        <v>3746.3</v>
      </c>
      <c r="F41" s="36">
        <v>3684.4</v>
      </c>
      <c r="G41" s="36">
        <v>3577.05</v>
      </c>
      <c r="H41" s="36">
        <v>3915.55</v>
      </c>
      <c r="I41" s="36">
        <v>4022.8999999999996</v>
      </c>
      <c r="J41" s="36">
        <v>4084.8</v>
      </c>
      <c r="K41" s="31">
        <v>3961</v>
      </c>
      <c r="L41" s="31">
        <v>3791.75</v>
      </c>
      <c r="M41" s="31">
        <v>1.9344300000000001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631.70000000000005</v>
      </c>
      <c r="D42" s="36">
        <v>626.58333333333337</v>
      </c>
      <c r="E42" s="36">
        <v>618.41666666666674</v>
      </c>
      <c r="F42" s="36">
        <v>605.13333333333333</v>
      </c>
      <c r="G42" s="36">
        <v>596.9666666666667</v>
      </c>
      <c r="H42" s="36">
        <v>639.86666666666679</v>
      </c>
      <c r="I42" s="36">
        <v>648.03333333333353</v>
      </c>
      <c r="J42" s="36">
        <v>661.31666666666683</v>
      </c>
      <c r="K42" s="31">
        <v>634.75</v>
      </c>
      <c r="L42" s="31">
        <v>613.29999999999995</v>
      </c>
      <c r="M42" s="31">
        <v>38.113590000000002</v>
      </c>
      <c r="N42" s="1"/>
      <c r="O42" s="1"/>
    </row>
    <row r="43" spans="1:15" ht="12.75" customHeight="1">
      <c r="A43" s="33">
        <v>33</v>
      </c>
      <c r="B43" s="53" t="s">
        <v>1043</v>
      </c>
      <c r="C43" s="31">
        <v>3947.6</v>
      </c>
      <c r="D43" s="36">
        <v>3935.5166666666664</v>
      </c>
      <c r="E43" s="36">
        <v>3902.0333333333328</v>
      </c>
      <c r="F43" s="36">
        <v>3856.4666666666662</v>
      </c>
      <c r="G43" s="36">
        <v>3822.9833333333327</v>
      </c>
      <c r="H43" s="36">
        <v>3981.083333333333</v>
      </c>
      <c r="I43" s="36">
        <v>4014.5666666666666</v>
      </c>
      <c r="J43" s="36">
        <v>4060.1333333333332</v>
      </c>
      <c r="K43" s="31">
        <v>3969</v>
      </c>
      <c r="L43" s="31">
        <v>3889.95</v>
      </c>
      <c r="M43" s="31">
        <v>0.30669000000000002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2657</v>
      </c>
      <c r="D44" s="36">
        <v>2683.1666666666665</v>
      </c>
      <c r="E44" s="36">
        <v>2608.833333333333</v>
      </c>
      <c r="F44" s="36">
        <v>2560.6666666666665</v>
      </c>
      <c r="G44" s="36">
        <v>2486.333333333333</v>
      </c>
      <c r="H44" s="36">
        <v>2731.333333333333</v>
      </c>
      <c r="I44" s="36">
        <v>2805.6666666666661</v>
      </c>
      <c r="J44" s="36">
        <v>2853.833333333333</v>
      </c>
      <c r="K44" s="31">
        <v>2757.5</v>
      </c>
      <c r="L44" s="31">
        <v>2635</v>
      </c>
      <c r="M44" s="31">
        <v>5.1279899999999996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785.1</v>
      </c>
      <c r="D45" s="36">
        <v>777.69999999999993</v>
      </c>
      <c r="E45" s="36">
        <v>766.39999999999986</v>
      </c>
      <c r="F45" s="36">
        <v>747.69999999999993</v>
      </c>
      <c r="G45" s="36">
        <v>736.39999999999986</v>
      </c>
      <c r="H45" s="36">
        <v>796.39999999999986</v>
      </c>
      <c r="I45" s="36">
        <v>807.69999999999982</v>
      </c>
      <c r="J45" s="36">
        <v>826.39999999999986</v>
      </c>
      <c r="K45" s="31">
        <v>789</v>
      </c>
      <c r="L45" s="31">
        <v>759</v>
      </c>
      <c r="M45" s="31">
        <v>1.5692999999999999</v>
      </c>
      <c r="N45" s="1"/>
      <c r="O45" s="1"/>
    </row>
    <row r="46" spans="1:15" ht="12.75" customHeight="1">
      <c r="A46" s="33">
        <v>36</v>
      </c>
      <c r="B46" s="53" t="s">
        <v>793</v>
      </c>
      <c r="C46" s="31">
        <v>7919.75</v>
      </c>
      <c r="D46" s="36">
        <v>7958.9333333333334</v>
      </c>
      <c r="E46" s="36">
        <v>7842.8666666666668</v>
      </c>
      <c r="F46" s="36">
        <v>7765.9833333333336</v>
      </c>
      <c r="G46" s="36">
        <v>7649.916666666667</v>
      </c>
      <c r="H46" s="36">
        <v>8035.8166666666666</v>
      </c>
      <c r="I46" s="36">
        <v>8151.8833333333341</v>
      </c>
      <c r="J46" s="36">
        <v>8228.7666666666664</v>
      </c>
      <c r="K46" s="31">
        <v>8075</v>
      </c>
      <c r="L46" s="31">
        <v>7882.05</v>
      </c>
      <c r="M46" s="31">
        <v>1.88809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5948.25</v>
      </c>
      <c r="D47" s="36">
        <v>5970.1833333333334</v>
      </c>
      <c r="E47" s="36">
        <v>5898.4666666666672</v>
      </c>
      <c r="F47" s="36">
        <v>5848.6833333333334</v>
      </c>
      <c r="G47" s="36">
        <v>5776.9666666666672</v>
      </c>
      <c r="H47" s="36">
        <v>6019.9666666666672</v>
      </c>
      <c r="I47" s="36">
        <v>6091.6833333333325</v>
      </c>
      <c r="J47" s="36">
        <v>6141.4666666666672</v>
      </c>
      <c r="K47" s="31">
        <v>6041.9</v>
      </c>
      <c r="L47" s="31">
        <v>5920.4</v>
      </c>
      <c r="M47" s="31">
        <v>6.0663900000000002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482.6</v>
      </c>
      <c r="D48" s="36">
        <v>484.65000000000003</v>
      </c>
      <c r="E48" s="36">
        <v>476.30000000000007</v>
      </c>
      <c r="F48" s="36">
        <v>470.00000000000006</v>
      </c>
      <c r="G48" s="36">
        <v>461.65000000000009</v>
      </c>
      <c r="H48" s="36">
        <v>490.95000000000005</v>
      </c>
      <c r="I48" s="36">
        <v>499.30000000000007</v>
      </c>
      <c r="J48" s="36">
        <v>505.6</v>
      </c>
      <c r="K48" s="31">
        <v>493</v>
      </c>
      <c r="L48" s="31">
        <v>478.35</v>
      </c>
      <c r="M48" s="31">
        <v>30.017099999999999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297.64999999999998</v>
      </c>
      <c r="D49" s="36">
        <v>300.5</v>
      </c>
      <c r="E49" s="36">
        <v>291</v>
      </c>
      <c r="F49" s="36">
        <v>284.35000000000002</v>
      </c>
      <c r="G49" s="36">
        <v>274.85000000000002</v>
      </c>
      <c r="H49" s="36">
        <v>307.14999999999998</v>
      </c>
      <c r="I49" s="36">
        <v>316.64999999999998</v>
      </c>
      <c r="J49" s="36">
        <v>323.29999999999995</v>
      </c>
      <c r="K49" s="31">
        <v>310</v>
      </c>
      <c r="L49" s="31">
        <v>293.85000000000002</v>
      </c>
      <c r="M49" s="31">
        <v>433.08452999999997</v>
      </c>
      <c r="N49" s="1"/>
      <c r="O49" s="1"/>
    </row>
    <row r="50" spans="1:15" ht="12.75" customHeight="1">
      <c r="A50" s="33">
        <v>40</v>
      </c>
      <c r="B50" s="53" t="s">
        <v>792</v>
      </c>
      <c r="C50" s="31">
        <v>619.54999999999995</v>
      </c>
      <c r="D50" s="36">
        <v>620.21666666666658</v>
      </c>
      <c r="E50" s="36">
        <v>614.63333333333321</v>
      </c>
      <c r="F50" s="36">
        <v>609.71666666666658</v>
      </c>
      <c r="G50" s="36">
        <v>604.13333333333321</v>
      </c>
      <c r="H50" s="36">
        <v>625.13333333333321</v>
      </c>
      <c r="I50" s="36">
        <v>630.71666666666647</v>
      </c>
      <c r="J50" s="36">
        <v>635.63333333333321</v>
      </c>
      <c r="K50" s="31">
        <v>625.79999999999995</v>
      </c>
      <c r="L50" s="31">
        <v>615.29999999999995</v>
      </c>
      <c r="M50" s="31">
        <v>2.44015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598.70000000000005</v>
      </c>
      <c r="D51" s="36">
        <v>601.6</v>
      </c>
      <c r="E51" s="36">
        <v>593.20000000000005</v>
      </c>
      <c r="F51" s="36">
        <v>587.70000000000005</v>
      </c>
      <c r="G51" s="36">
        <v>579.30000000000007</v>
      </c>
      <c r="H51" s="36">
        <v>607.1</v>
      </c>
      <c r="I51" s="36">
        <v>615.49999999999989</v>
      </c>
      <c r="J51" s="36">
        <v>621</v>
      </c>
      <c r="K51" s="31">
        <v>610</v>
      </c>
      <c r="L51" s="31">
        <v>596.1</v>
      </c>
      <c r="M51" s="31">
        <v>0.54903999999999997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211.35</v>
      </c>
      <c r="D52" s="36">
        <v>210.7833333333333</v>
      </c>
      <c r="E52" s="36">
        <v>209.61666666666662</v>
      </c>
      <c r="F52" s="36">
        <v>207.88333333333333</v>
      </c>
      <c r="G52" s="36">
        <v>206.71666666666664</v>
      </c>
      <c r="H52" s="36">
        <v>212.51666666666659</v>
      </c>
      <c r="I52" s="36">
        <v>213.68333333333328</v>
      </c>
      <c r="J52" s="36">
        <v>215.41666666666657</v>
      </c>
      <c r="K52" s="31">
        <v>211.95</v>
      </c>
      <c r="L52" s="31">
        <v>209.05</v>
      </c>
      <c r="M52" s="31">
        <v>154.23922999999999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2851.8</v>
      </c>
      <c r="D53" s="36">
        <v>2839.9166666666665</v>
      </c>
      <c r="E53" s="36">
        <v>2812.8833333333332</v>
      </c>
      <c r="F53" s="36">
        <v>2773.9666666666667</v>
      </c>
      <c r="G53" s="36">
        <v>2746.9333333333334</v>
      </c>
      <c r="H53" s="36">
        <v>2878.833333333333</v>
      </c>
      <c r="I53" s="36">
        <v>2905.8666666666668</v>
      </c>
      <c r="J53" s="36">
        <v>2944.7833333333328</v>
      </c>
      <c r="K53" s="31">
        <v>2866.95</v>
      </c>
      <c r="L53" s="31">
        <v>2801</v>
      </c>
      <c r="M53" s="31">
        <v>9.2182200000000005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359</v>
      </c>
      <c r="D54" s="36">
        <v>356.13333333333338</v>
      </c>
      <c r="E54" s="36">
        <v>351.76666666666677</v>
      </c>
      <c r="F54" s="36">
        <v>344.53333333333336</v>
      </c>
      <c r="G54" s="36">
        <v>340.16666666666674</v>
      </c>
      <c r="H54" s="36">
        <v>363.36666666666679</v>
      </c>
      <c r="I54" s="36">
        <v>367.73333333333346</v>
      </c>
      <c r="J54" s="36">
        <v>374.96666666666681</v>
      </c>
      <c r="K54" s="31">
        <v>360.5</v>
      </c>
      <c r="L54" s="31">
        <v>348.9</v>
      </c>
      <c r="M54" s="31">
        <v>19.991019999999999</v>
      </c>
      <c r="N54" s="1"/>
      <c r="O54" s="1"/>
    </row>
    <row r="55" spans="1:15" ht="12.75" customHeight="1">
      <c r="A55" s="33">
        <v>45</v>
      </c>
      <c r="B55" s="53" t="s">
        <v>1044</v>
      </c>
      <c r="C55" s="31">
        <v>5782.75</v>
      </c>
      <c r="D55" s="36">
        <v>5778.2666666666673</v>
      </c>
      <c r="E55" s="36">
        <v>5728.5833333333348</v>
      </c>
      <c r="F55" s="36">
        <v>5674.4166666666679</v>
      </c>
      <c r="G55" s="36">
        <v>5624.7333333333354</v>
      </c>
      <c r="H55" s="36">
        <v>5832.4333333333343</v>
      </c>
      <c r="I55" s="36">
        <v>5882.1166666666668</v>
      </c>
      <c r="J55" s="36">
        <v>5936.2833333333338</v>
      </c>
      <c r="K55" s="31">
        <v>5827.95</v>
      </c>
      <c r="L55" s="31">
        <v>5724.1</v>
      </c>
      <c r="M55" s="31">
        <v>8.0839999999999995E-2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2078.1999999999998</v>
      </c>
      <c r="D56" s="36">
        <v>2114.7166666666667</v>
      </c>
      <c r="E56" s="36">
        <v>2024.5333333333333</v>
      </c>
      <c r="F56" s="36">
        <v>1970.8666666666668</v>
      </c>
      <c r="G56" s="36">
        <v>1880.6833333333334</v>
      </c>
      <c r="H56" s="36">
        <v>2168.3833333333332</v>
      </c>
      <c r="I56" s="36">
        <v>2258.5666666666666</v>
      </c>
      <c r="J56" s="36">
        <v>2312.2333333333331</v>
      </c>
      <c r="K56" s="31">
        <v>2204.9</v>
      </c>
      <c r="L56" s="31">
        <v>2061.0500000000002</v>
      </c>
      <c r="M56" s="31">
        <v>20.05808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5986.75</v>
      </c>
      <c r="D57" s="36">
        <v>5960.1833333333334</v>
      </c>
      <c r="E57" s="36">
        <v>5922.3666666666668</v>
      </c>
      <c r="F57" s="36">
        <v>5857.9833333333336</v>
      </c>
      <c r="G57" s="36">
        <v>5820.166666666667</v>
      </c>
      <c r="H57" s="36">
        <v>6024.5666666666666</v>
      </c>
      <c r="I57" s="36">
        <v>6062.3833333333341</v>
      </c>
      <c r="J57" s="36">
        <v>6126.7666666666664</v>
      </c>
      <c r="K57" s="31">
        <v>5998</v>
      </c>
      <c r="L57" s="31">
        <v>5895.8</v>
      </c>
      <c r="M57" s="31">
        <v>0.35537999999999997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1218.25</v>
      </c>
      <c r="D58" s="36">
        <v>1210.1499999999999</v>
      </c>
      <c r="E58" s="36">
        <v>1193.2999999999997</v>
      </c>
      <c r="F58" s="36">
        <v>1168.3499999999999</v>
      </c>
      <c r="G58" s="36">
        <v>1151.4999999999998</v>
      </c>
      <c r="H58" s="36">
        <v>1235.0999999999997</v>
      </c>
      <c r="I58" s="36">
        <v>1251.9499999999996</v>
      </c>
      <c r="J58" s="36">
        <v>1276.8999999999996</v>
      </c>
      <c r="K58" s="31">
        <v>1227</v>
      </c>
      <c r="L58" s="31">
        <v>1185.2</v>
      </c>
      <c r="M58" s="31">
        <v>24.316140000000001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539.79999999999995</v>
      </c>
      <c r="D59" s="36">
        <v>538.5</v>
      </c>
      <c r="E59" s="36">
        <v>532.29999999999995</v>
      </c>
      <c r="F59" s="36">
        <v>524.79999999999995</v>
      </c>
      <c r="G59" s="36">
        <v>518.59999999999991</v>
      </c>
      <c r="H59" s="36">
        <v>546</v>
      </c>
      <c r="I59" s="36">
        <v>552.20000000000005</v>
      </c>
      <c r="J59" s="36">
        <v>559.70000000000005</v>
      </c>
      <c r="K59" s="31">
        <v>544.70000000000005</v>
      </c>
      <c r="L59" s="31">
        <v>531</v>
      </c>
      <c r="M59" s="31">
        <v>2.3426200000000001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4705.8999999999996</v>
      </c>
      <c r="D60" s="36">
        <v>4682.9333333333334</v>
      </c>
      <c r="E60" s="36">
        <v>4628.416666666667</v>
      </c>
      <c r="F60" s="36">
        <v>4550.9333333333334</v>
      </c>
      <c r="G60" s="36">
        <v>4496.416666666667</v>
      </c>
      <c r="H60" s="36">
        <v>4760.416666666667</v>
      </c>
      <c r="I60" s="36">
        <v>4814.9333333333334</v>
      </c>
      <c r="J60" s="36">
        <v>4892.416666666667</v>
      </c>
      <c r="K60" s="31">
        <v>4737.45</v>
      </c>
      <c r="L60" s="31">
        <v>4605.45</v>
      </c>
      <c r="M60" s="31">
        <v>1.7917099999999999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1137.6500000000001</v>
      </c>
      <c r="D61" s="36">
        <v>1137.5333333333335</v>
      </c>
      <c r="E61" s="36">
        <v>1129.3166666666671</v>
      </c>
      <c r="F61" s="36">
        <v>1120.9833333333336</v>
      </c>
      <c r="G61" s="36">
        <v>1112.7666666666671</v>
      </c>
      <c r="H61" s="36">
        <v>1145.866666666667</v>
      </c>
      <c r="I61" s="36">
        <v>1154.0833333333337</v>
      </c>
      <c r="J61" s="36">
        <v>1162.416666666667</v>
      </c>
      <c r="K61" s="31">
        <v>1145.75</v>
      </c>
      <c r="L61" s="31">
        <v>1129.2</v>
      </c>
      <c r="M61" s="31">
        <v>81.620170000000002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4177.5</v>
      </c>
      <c r="D62" s="36">
        <v>4154.0166666666664</v>
      </c>
      <c r="E62" s="36">
        <v>4066.0333333333328</v>
      </c>
      <c r="F62" s="36">
        <v>3954.5666666666666</v>
      </c>
      <c r="G62" s="36">
        <v>3866.583333333333</v>
      </c>
      <c r="H62" s="36">
        <v>4265.4833333333327</v>
      </c>
      <c r="I62" s="36">
        <v>4353.4666666666662</v>
      </c>
      <c r="J62" s="36">
        <v>4464.9333333333325</v>
      </c>
      <c r="K62" s="31">
        <v>4242</v>
      </c>
      <c r="L62" s="31">
        <v>4042.55</v>
      </c>
      <c r="M62" s="31">
        <v>7.9340400000000004</v>
      </c>
      <c r="N62" s="1"/>
      <c r="O62" s="1"/>
    </row>
    <row r="63" spans="1:15" ht="12.75" customHeight="1">
      <c r="A63" s="33">
        <v>53</v>
      </c>
      <c r="B63" s="53" t="s">
        <v>795</v>
      </c>
      <c r="C63" s="31">
        <v>318.39999999999998</v>
      </c>
      <c r="D63" s="36">
        <v>319.83333333333331</v>
      </c>
      <c r="E63" s="36">
        <v>314.06666666666661</v>
      </c>
      <c r="F63" s="36">
        <v>309.73333333333329</v>
      </c>
      <c r="G63" s="36">
        <v>303.96666666666658</v>
      </c>
      <c r="H63" s="36">
        <v>324.16666666666663</v>
      </c>
      <c r="I63" s="36">
        <v>329.93333333333339</v>
      </c>
      <c r="J63" s="36">
        <v>334.26666666666665</v>
      </c>
      <c r="K63" s="31">
        <v>325.60000000000002</v>
      </c>
      <c r="L63" s="31">
        <v>315.5</v>
      </c>
      <c r="M63" s="31">
        <v>31.425450000000001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2726.3</v>
      </c>
      <c r="D64" s="36">
        <v>2746.7666666666664</v>
      </c>
      <c r="E64" s="36">
        <v>2699.5333333333328</v>
      </c>
      <c r="F64" s="36">
        <v>2672.7666666666664</v>
      </c>
      <c r="G64" s="36">
        <v>2625.5333333333328</v>
      </c>
      <c r="H64" s="36">
        <v>2773.5333333333328</v>
      </c>
      <c r="I64" s="36">
        <v>2820.7666666666664</v>
      </c>
      <c r="J64" s="36">
        <v>2847.5333333333328</v>
      </c>
      <c r="K64" s="31">
        <v>2794</v>
      </c>
      <c r="L64" s="31">
        <v>2720</v>
      </c>
      <c r="M64" s="31">
        <v>8.7054200000000002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8820.7000000000007</v>
      </c>
      <c r="D65" s="36">
        <v>8818.5666666666675</v>
      </c>
      <c r="E65" s="36">
        <v>8777.133333333335</v>
      </c>
      <c r="F65" s="36">
        <v>8733.5666666666675</v>
      </c>
      <c r="G65" s="36">
        <v>8692.133333333335</v>
      </c>
      <c r="H65" s="36">
        <v>8862.133333333335</v>
      </c>
      <c r="I65" s="36">
        <v>8903.5666666666657</v>
      </c>
      <c r="J65" s="36">
        <v>8947.133333333335</v>
      </c>
      <c r="K65" s="31">
        <v>8860</v>
      </c>
      <c r="L65" s="31">
        <v>8775</v>
      </c>
      <c r="M65" s="31">
        <v>4.1779799999999998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6742.85</v>
      </c>
      <c r="D66" s="36">
        <v>6744.2833333333328</v>
      </c>
      <c r="E66" s="36">
        <v>6703.5666666666657</v>
      </c>
      <c r="F66" s="36">
        <v>6664.2833333333328</v>
      </c>
      <c r="G66" s="36">
        <v>6623.5666666666657</v>
      </c>
      <c r="H66" s="36">
        <v>6783.5666666666657</v>
      </c>
      <c r="I66" s="36">
        <v>6824.2833333333328</v>
      </c>
      <c r="J66" s="36">
        <v>6863.5666666666657</v>
      </c>
      <c r="K66" s="31">
        <v>6785</v>
      </c>
      <c r="L66" s="31">
        <v>6705</v>
      </c>
      <c r="M66" s="31">
        <v>7.6162400000000003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1582.55</v>
      </c>
      <c r="D67" s="36">
        <v>1583.2833333333335</v>
      </c>
      <c r="E67" s="36">
        <v>1571.2666666666671</v>
      </c>
      <c r="F67" s="36">
        <v>1559.9833333333336</v>
      </c>
      <c r="G67" s="36">
        <v>1547.9666666666672</v>
      </c>
      <c r="H67" s="36">
        <v>1594.5666666666671</v>
      </c>
      <c r="I67" s="36">
        <v>1606.5833333333335</v>
      </c>
      <c r="J67" s="36">
        <v>1617.866666666667</v>
      </c>
      <c r="K67" s="31">
        <v>1595.3</v>
      </c>
      <c r="L67" s="31">
        <v>1572</v>
      </c>
      <c r="M67" s="31">
        <v>9.0356100000000001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8146.9</v>
      </c>
      <c r="D68" s="36">
        <v>8157.95</v>
      </c>
      <c r="E68" s="36">
        <v>8015.9499999999989</v>
      </c>
      <c r="F68" s="36">
        <v>7884.9999999999991</v>
      </c>
      <c r="G68" s="36">
        <v>7742.9999999999982</v>
      </c>
      <c r="H68" s="36">
        <v>8288.9</v>
      </c>
      <c r="I68" s="36">
        <v>8430.9000000000015</v>
      </c>
      <c r="J68" s="36">
        <v>8561.85</v>
      </c>
      <c r="K68" s="31">
        <v>8299.9500000000007</v>
      </c>
      <c r="L68" s="31">
        <v>8027</v>
      </c>
      <c r="M68" s="31">
        <v>0.60118000000000005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2263.3000000000002</v>
      </c>
      <c r="D69" s="36">
        <v>2266.7333333333336</v>
      </c>
      <c r="E69" s="36">
        <v>2240.5666666666671</v>
      </c>
      <c r="F69" s="36">
        <v>2217.8333333333335</v>
      </c>
      <c r="G69" s="36">
        <v>2191.666666666667</v>
      </c>
      <c r="H69" s="36">
        <v>2289.4666666666672</v>
      </c>
      <c r="I69" s="36">
        <v>2315.6333333333332</v>
      </c>
      <c r="J69" s="36">
        <v>2338.3666666666672</v>
      </c>
      <c r="K69" s="31">
        <v>2292.9</v>
      </c>
      <c r="L69" s="31">
        <v>2244</v>
      </c>
      <c r="M69" s="31">
        <v>0.49819000000000002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3052.7</v>
      </c>
      <c r="D70" s="36">
        <v>3031.1333333333332</v>
      </c>
      <c r="E70" s="36">
        <v>2887.9666666666662</v>
      </c>
      <c r="F70" s="36">
        <v>2723.2333333333331</v>
      </c>
      <c r="G70" s="36">
        <v>2580.0666666666662</v>
      </c>
      <c r="H70" s="36">
        <v>3195.8666666666663</v>
      </c>
      <c r="I70" s="36">
        <v>3339.0333333333333</v>
      </c>
      <c r="J70" s="36">
        <v>3503.7666666666664</v>
      </c>
      <c r="K70" s="31">
        <v>3174.3</v>
      </c>
      <c r="L70" s="31">
        <v>2866.4</v>
      </c>
      <c r="M70" s="31">
        <v>33.980510000000002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377.7</v>
      </c>
      <c r="D71" s="36">
        <v>378.43333333333339</v>
      </c>
      <c r="E71" s="36">
        <v>374.86666666666679</v>
      </c>
      <c r="F71" s="36">
        <v>372.03333333333342</v>
      </c>
      <c r="G71" s="36">
        <v>368.46666666666681</v>
      </c>
      <c r="H71" s="36">
        <v>381.26666666666677</v>
      </c>
      <c r="I71" s="36">
        <v>384.83333333333337</v>
      </c>
      <c r="J71" s="36">
        <v>387.66666666666674</v>
      </c>
      <c r="K71" s="31">
        <v>382</v>
      </c>
      <c r="L71" s="31">
        <v>375.6</v>
      </c>
      <c r="M71" s="31">
        <v>5.0076200000000002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184.1</v>
      </c>
      <c r="D72" s="36">
        <v>183.20000000000002</v>
      </c>
      <c r="E72" s="36">
        <v>181.40000000000003</v>
      </c>
      <c r="F72" s="36">
        <v>178.70000000000002</v>
      </c>
      <c r="G72" s="36">
        <v>176.90000000000003</v>
      </c>
      <c r="H72" s="36">
        <v>185.90000000000003</v>
      </c>
      <c r="I72" s="36">
        <v>187.70000000000005</v>
      </c>
      <c r="J72" s="36">
        <v>190.40000000000003</v>
      </c>
      <c r="K72" s="31">
        <v>185</v>
      </c>
      <c r="L72" s="31">
        <v>180.5</v>
      </c>
      <c r="M72" s="31">
        <v>125.20544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265.5</v>
      </c>
      <c r="D73" s="36">
        <v>264.18333333333334</v>
      </c>
      <c r="E73" s="36">
        <v>261.56666666666666</v>
      </c>
      <c r="F73" s="36">
        <v>257.63333333333333</v>
      </c>
      <c r="G73" s="36">
        <v>255.01666666666665</v>
      </c>
      <c r="H73" s="36">
        <v>268.11666666666667</v>
      </c>
      <c r="I73" s="36">
        <v>270.73333333333335</v>
      </c>
      <c r="J73" s="36">
        <v>274.66666666666669</v>
      </c>
      <c r="K73" s="31">
        <v>266.8</v>
      </c>
      <c r="L73" s="31">
        <v>260.25</v>
      </c>
      <c r="M73" s="31">
        <v>171.85189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123.2</v>
      </c>
      <c r="D74" s="36">
        <v>123.98333333333333</v>
      </c>
      <c r="E74" s="36">
        <v>121.96666666666667</v>
      </c>
      <c r="F74" s="36">
        <v>120.73333333333333</v>
      </c>
      <c r="G74" s="36">
        <v>118.71666666666667</v>
      </c>
      <c r="H74" s="36">
        <v>125.21666666666667</v>
      </c>
      <c r="I74" s="36">
        <v>127.23333333333335</v>
      </c>
      <c r="J74" s="36">
        <v>128.46666666666667</v>
      </c>
      <c r="K74" s="31">
        <v>126</v>
      </c>
      <c r="L74" s="31">
        <v>122.75</v>
      </c>
      <c r="M74" s="31">
        <v>162.25214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67.45</v>
      </c>
      <c r="D75" s="36">
        <v>66.566666666666677</v>
      </c>
      <c r="E75" s="36">
        <v>65.233333333333348</v>
      </c>
      <c r="F75" s="36">
        <v>63.016666666666666</v>
      </c>
      <c r="G75" s="36">
        <v>61.683333333333337</v>
      </c>
      <c r="H75" s="36">
        <v>68.78333333333336</v>
      </c>
      <c r="I75" s="36">
        <v>70.116666666666703</v>
      </c>
      <c r="J75" s="36">
        <v>72.333333333333371</v>
      </c>
      <c r="K75" s="31">
        <v>67.900000000000006</v>
      </c>
      <c r="L75" s="31">
        <v>64.349999999999994</v>
      </c>
      <c r="M75" s="31">
        <v>289.59183000000002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1361.35</v>
      </c>
      <c r="D76" s="36">
        <v>1369.3499999999997</v>
      </c>
      <c r="E76" s="36">
        <v>1351.8999999999994</v>
      </c>
      <c r="F76" s="36">
        <v>1342.4499999999998</v>
      </c>
      <c r="G76" s="36">
        <v>1324.9999999999995</v>
      </c>
      <c r="H76" s="36">
        <v>1378.7999999999993</v>
      </c>
      <c r="I76" s="36">
        <v>1396.2499999999995</v>
      </c>
      <c r="J76" s="36">
        <v>1405.6999999999991</v>
      </c>
      <c r="K76" s="31">
        <v>1386.8</v>
      </c>
      <c r="L76" s="31">
        <v>1359.9</v>
      </c>
      <c r="M76" s="31">
        <v>2.7884000000000002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5717.65</v>
      </c>
      <c r="D77" s="36">
        <v>5648.1333333333341</v>
      </c>
      <c r="E77" s="36">
        <v>5561.2666666666682</v>
      </c>
      <c r="F77" s="36">
        <v>5404.8833333333341</v>
      </c>
      <c r="G77" s="36">
        <v>5318.0166666666682</v>
      </c>
      <c r="H77" s="36">
        <v>5804.5166666666682</v>
      </c>
      <c r="I77" s="36">
        <v>5891.383333333335</v>
      </c>
      <c r="J77" s="36">
        <v>6047.7666666666682</v>
      </c>
      <c r="K77" s="31">
        <v>5735</v>
      </c>
      <c r="L77" s="31">
        <v>5491.75</v>
      </c>
      <c r="M77" s="31">
        <v>0.23363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491.95</v>
      </c>
      <c r="D78" s="36">
        <v>490.36666666666662</v>
      </c>
      <c r="E78" s="36">
        <v>485.83333333333326</v>
      </c>
      <c r="F78" s="36">
        <v>479.71666666666664</v>
      </c>
      <c r="G78" s="36">
        <v>475.18333333333328</v>
      </c>
      <c r="H78" s="36">
        <v>496.48333333333323</v>
      </c>
      <c r="I78" s="36">
        <v>501.01666666666665</v>
      </c>
      <c r="J78" s="36">
        <v>507.13333333333321</v>
      </c>
      <c r="K78" s="31">
        <v>494.9</v>
      </c>
      <c r="L78" s="31">
        <v>484.25</v>
      </c>
      <c r="M78" s="31">
        <v>18.801649999999999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2538.4</v>
      </c>
      <c r="D79" s="36">
        <v>2572.9833333333336</v>
      </c>
      <c r="E79" s="36">
        <v>2457.7666666666673</v>
      </c>
      <c r="F79" s="36">
        <v>2377.1333333333337</v>
      </c>
      <c r="G79" s="36">
        <v>2261.9166666666674</v>
      </c>
      <c r="H79" s="36">
        <v>2653.6166666666672</v>
      </c>
      <c r="I79" s="36">
        <v>2768.8333333333335</v>
      </c>
      <c r="J79" s="36">
        <v>2849.4666666666672</v>
      </c>
      <c r="K79" s="31">
        <v>2688.2</v>
      </c>
      <c r="L79" s="31">
        <v>2492.35</v>
      </c>
      <c r="M79" s="31">
        <v>35.480490000000003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274.14999999999998</v>
      </c>
      <c r="D80" s="36">
        <v>276.06666666666666</v>
      </c>
      <c r="E80" s="36">
        <v>269.13333333333333</v>
      </c>
      <c r="F80" s="36">
        <v>264.11666666666667</v>
      </c>
      <c r="G80" s="36">
        <v>257.18333333333334</v>
      </c>
      <c r="H80" s="36">
        <v>281.08333333333331</v>
      </c>
      <c r="I80" s="36">
        <v>288.01666666666659</v>
      </c>
      <c r="J80" s="36">
        <v>293.0333333333333</v>
      </c>
      <c r="K80" s="31">
        <v>283</v>
      </c>
      <c r="L80" s="31">
        <v>271.05</v>
      </c>
      <c r="M80" s="31">
        <v>1270.3592100000001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1502.05</v>
      </c>
      <c r="D81" s="36">
        <v>1493.0333333333335</v>
      </c>
      <c r="E81" s="36">
        <v>1476.0666666666671</v>
      </c>
      <c r="F81" s="36">
        <v>1450.0833333333335</v>
      </c>
      <c r="G81" s="36">
        <v>1433.116666666667</v>
      </c>
      <c r="H81" s="36">
        <v>1519.0166666666671</v>
      </c>
      <c r="I81" s="36">
        <v>1535.9833333333338</v>
      </c>
      <c r="J81" s="36">
        <v>1561.9666666666672</v>
      </c>
      <c r="K81" s="31">
        <v>1510</v>
      </c>
      <c r="L81" s="31">
        <v>1467.05</v>
      </c>
      <c r="M81" s="31">
        <v>11.71767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319.2</v>
      </c>
      <c r="D82" s="36">
        <v>316.7</v>
      </c>
      <c r="E82" s="36">
        <v>310.89999999999998</v>
      </c>
      <c r="F82" s="36">
        <v>302.59999999999997</v>
      </c>
      <c r="G82" s="36">
        <v>296.79999999999995</v>
      </c>
      <c r="H82" s="36">
        <v>325</v>
      </c>
      <c r="I82" s="36">
        <v>330.80000000000007</v>
      </c>
      <c r="J82" s="36">
        <v>339.1</v>
      </c>
      <c r="K82" s="31">
        <v>322.5</v>
      </c>
      <c r="L82" s="31">
        <v>308.39999999999998</v>
      </c>
      <c r="M82" s="31">
        <v>422.80416000000002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644</v>
      </c>
      <c r="D83" s="36">
        <v>639.33333333333337</v>
      </c>
      <c r="E83" s="36">
        <v>629.66666666666674</v>
      </c>
      <c r="F83" s="36">
        <v>615.33333333333337</v>
      </c>
      <c r="G83" s="36">
        <v>605.66666666666674</v>
      </c>
      <c r="H83" s="36">
        <v>653.66666666666674</v>
      </c>
      <c r="I83" s="36">
        <v>663.33333333333348</v>
      </c>
      <c r="J83" s="36">
        <v>677.66666666666674</v>
      </c>
      <c r="K83" s="31">
        <v>649</v>
      </c>
      <c r="L83" s="31">
        <v>625</v>
      </c>
      <c r="M83" s="31">
        <v>106.2388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1344.3</v>
      </c>
      <c r="D84" s="36">
        <v>1347.6000000000001</v>
      </c>
      <c r="E84" s="36">
        <v>1332.4500000000003</v>
      </c>
      <c r="F84" s="36">
        <v>1320.6000000000001</v>
      </c>
      <c r="G84" s="36">
        <v>1305.4500000000003</v>
      </c>
      <c r="H84" s="36">
        <v>1359.4500000000003</v>
      </c>
      <c r="I84" s="36">
        <v>1374.6000000000004</v>
      </c>
      <c r="J84" s="36">
        <v>1386.4500000000003</v>
      </c>
      <c r="K84" s="31">
        <v>1362.75</v>
      </c>
      <c r="L84" s="31">
        <v>1335.75</v>
      </c>
      <c r="M84" s="31">
        <v>54.222200000000001</v>
      </c>
      <c r="N84" s="1"/>
      <c r="O84" s="1"/>
    </row>
    <row r="85" spans="1:15" ht="12.75" customHeight="1">
      <c r="A85" s="33">
        <v>75</v>
      </c>
      <c r="B85" s="53" t="s">
        <v>794</v>
      </c>
      <c r="C85" s="31">
        <v>533.85</v>
      </c>
      <c r="D85" s="36">
        <v>536.2166666666667</v>
      </c>
      <c r="E85" s="36">
        <v>527.63333333333344</v>
      </c>
      <c r="F85" s="36">
        <v>521.41666666666674</v>
      </c>
      <c r="G85" s="36">
        <v>512.83333333333348</v>
      </c>
      <c r="H85" s="36">
        <v>542.43333333333339</v>
      </c>
      <c r="I85" s="36">
        <v>551.01666666666665</v>
      </c>
      <c r="J85" s="36">
        <v>557.23333333333335</v>
      </c>
      <c r="K85" s="31">
        <v>544.79999999999995</v>
      </c>
      <c r="L85" s="31">
        <v>530</v>
      </c>
      <c r="M85" s="31">
        <v>1.1712800000000001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307.60000000000002</v>
      </c>
      <c r="D86" s="36">
        <v>307.45</v>
      </c>
      <c r="E86" s="36">
        <v>304.2</v>
      </c>
      <c r="F86" s="36">
        <v>300.8</v>
      </c>
      <c r="G86" s="36">
        <v>297.55</v>
      </c>
      <c r="H86" s="36">
        <v>310.84999999999997</v>
      </c>
      <c r="I86" s="36">
        <v>314.09999999999997</v>
      </c>
      <c r="J86" s="36">
        <v>317.49999999999994</v>
      </c>
      <c r="K86" s="31">
        <v>310.7</v>
      </c>
      <c r="L86" s="31">
        <v>304.05</v>
      </c>
      <c r="M86" s="31">
        <v>48.62961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1456.85</v>
      </c>
      <c r="D87" s="36">
        <v>1469.2833333333335</v>
      </c>
      <c r="E87" s="36">
        <v>1439.5666666666671</v>
      </c>
      <c r="F87" s="36">
        <v>1422.2833333333335</v>
      </c>
      <c r="G87" s="36">
        <v>1392.5666666666671</v>
      </c>
      <c r="H87" s="36">
        <v>1486.5666666666671</v>
      </c>
      <c r="I87" s="36">
        <v>1516.2833333333338</v>
      </c>
      <c r="J87" s="36">
        <v>1533.5666666666671</v>
      </c>
      <c r="K87" s="31">
        <v>1499</v>
      </c>
      <c r="L87" s="31">
        <v>1452</v>
      </c>
      <c r="M87" s="31">
        <v>0.77864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595</v>
      </c>
      <c r="D88" s="36">
        <v>601.26666666666677</v>
      </c>
      <c r="E88" s="36">
        <v>587.58333333333348</v>
      </c>
      <c r="F88" s="36">
        <v>580.16666666666674</v>
      </c>
      <c r="G88" s="36">
        <v>566.48333333333346</v>
      </c>
      <c r="H88" s="36">
        <v>608.68333333333351</v>
      </c>
      <c r="I88" s="36">
        <v>622.36666666666667</v>
      </c>
      <c r="J88" s="36">
        <v>629.78333333333353</v>
      </c>
      <c r="K88" s="31">
        <v>614.95000000000005</v>
      </c>
      <c r="L88" s="31">
        <v>593.85</v>
      </c>
      <c r="M88" s="31">
        <v>28.25047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7288.85</v>
      </c>
      <c r="D89" s="36">
        <v>7216.9666666666672</v>
      </c>
      <c r="E89" s="36">
        <v>7100.9333333333343</v>
      </c>
      <c r="F89" s="36">
        <v>6913.0166666666673</v>
      </c>
      <c r="G89" s="36">
        <v>6796.9833333333345</v>
      </c>
      <c r="H89" s="36">
        <v>7404.8833333333341</v>
      </c>
      <c r="I89" s="36">
        <v>7520.916666666667</v>
      </c>
      <c r="J89" s="36">
        <v>7708.8333333333339</v>
      </c>
      <c r="K89" s="31">
        <v>7333</v>
      </c>
      <c r="L89" s="31">
        <v>7029.05</v>
      </c>
      <c r="M89" s="31">
        <v>0.26663999999999999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1577.65</v>
      </c>
      <c r="D90" s="36">
        <v>1576.5833333333333</v>
      </c>
      <c r="E90" s="36">
        <v>1554.2666666666664</v>
      </c>
      <c r="F90" s="36">
        <v>1530.8833333333332</v>
      </c>
      <c r="G90" s="36">
        <v>1508.5666666666664</v>
      </c>
      <c r="H90" s="36">
        <v>1599.9666666666665</v>
      </c>
      <c r="I90" s="36">
        <v>1622.2833333333335</v>
      </c>
      <c r="J90" s="36">
        <v>1645.6666666666665</v>
      </c>
      <c r="K90" s="31">
        <v>1598.9</v>
      </c>
      <c r="L90" s="31">
        <v>1553.2</v>
      </c>
      <c r="M90" s="31">
        <v>3.6393900000000001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1558.4</v>
      </c>
      <c r="D91" s="36">
        <v>1567.2333333333336</v>
      </c>
      <c r="E91" s="36">
        <v>1529.0666666666671</v>
      </c>
      <c r="F91" s="36">
        <v>1499.7333333333336</v>
      </c>
      <c r="G91" s="36">
        <v>1461.5666666666671</v>
      </c>
      <c r="H91" s="36">
        <v>1596.5666666666671</v>
      </c>
      <c r="I91" s="36">
        <v>1634.7333333333336</v>
      </c>
      <c r="J91" s="36">
        <v>1664.0666666666671</v>
      </c>
      <c r="K91" s="31">
        <v>1605.4</v>
      </c>
      <c r="L91" s="31">
        <v>1537.9</v>
      </c>
      <c r="M91" s="31">
        <v>0.76612999999999998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499.6</v>
      </c>
      <c r="D92" s="36">
        <v>501.65000000000003</v>
      </c>
      <c r="E92" s="36">
        <v>493.55000000000007</v>
      </c>
      <c r="F92" s="36">
        <v>487.50000000000006</v>
      </c>
      <c r="G92" s="36">
        <v>479.40000000000009</v>
      </c>
      <c r="H92" s="36">
        <v>507.70000000000005</v>
      </c>
      <c r="I92" s="36">
        <v>515.80000000000007</v>
      </c>
      <c r="J92" s="36">
        <v>521.85</v>
      </c>
      <c r="K92" s="31">
        <v>509.75</v>
      </c>
      <c r="L92" s="31">
        <v>495.6</v>
      </c>
      <c r="M92" s="31">
        <v>2.82944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30883.05</v>
      </c>
      <c r="D93" s="36">
        <v>30820.816666666666</v>
      </c>
      <c r="E93" s="36">
        <v>30642.23333333333</v>
      </c>
      <c r="F93" s="36">
        <v>30401.416666666664</v>
      </c>
      <c r="G93" s="36">
        <v>30222.833333333328</v>
      </c>
      <c r="H93" s="36">
        <v>31061.633333333331</v>
      </c>
      <c r="I93" s="36">
        <v>31240.216666666667</v>
      </c>
      <c r="J93" s="36">
        <v>31481.033333333333</v>
      </c>
      <c r="K93" s="31">
        <v>30999.4</v>
      </c>
      <c r="L93" s="31">
        <v>30580</v>
      </c>
      <c r="M93" s="31">
        <v>0.52315999999999996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1205.8</v>
      </c>
      <c r="D94" s="36">
        <v>1216.75</v>
      </c>
      <c r="E94" s="36">
        <v>1164.55</v>
      </c>
      <c r="F94" s="36">
        <v>1123.3</v>
      </c>
      <c r="G94" s="36">
        <v>1071.0999999999999</v>
      </c>
      <c r="H94" s="36">
        <v>1258</v>
      </c>
      <c r="I94" s="36">
        <v>1310.1999999999998</v>
      </c>
      <c r="J94" s="36">
        <v>1351.45</v>
      </c>
      <c r="K94" s="31">
        <v>1268.95</v>
      </c>
      <c r="L94" s="31">
        <v>1175.5</v>
      </c>
      <c r="M94" s="31">
        <v>10.086220000000001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5178.1000000000004</v>
      </c>
      <c r="D95" s="36">
        <v>5138.05</v>
      </c>
      <c r="E95" s="36">
        <v>5085.1000000000004</v>
      </c>
      <c r="F95" s="36">
        <v>4992.1000000000004</v>
      </c>
      <c r="G95" s="36">
        <v>4939.1500000000005</v>
      </c>
      <c r="H95" s="36">
        <v>5231.05</v>
      </c>
      <c r="I95" s="36">
        <v>5283.9999999999991</v>
      </c>
      <c r="J95" s="36">
        <v>5377</v>
      </c>
      <c r="K95" s="31">
        <v>5191</v>
      </c>
      <c r="L95" s="31">
        <v>5045.05</v>
      </c>
      <c r="M95" s="31">
        <v>3.7647400000000002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2000.55</v>
      </c>
      <c r="D96" s="36">
        <v>1988.8666666666668</v>
      </c>
      <c r="E96" s="36">
        <v>1962.6833333333336</v>
      </c>
      <c r="F96" s="36">
        <v>1924.8166666666668</v>
      </c>
      <c r="G96" s="36">
        <v>1898.6333333333337</v>
      </c>
      <c r="H96" s="36">
        <v>2026.7333333333336</v>
      </c>
      <c r="I96" s="36">
        <v>2052.916666666667</v>
      </c>
      <c r="J96" s="36">
        <v>2090.7833333333338</v>
      </c>
      <c r="K96" s="31">
        <v>2015.05</v>
      </c>
      <c r="L96" s="31">
        <v>1951</v>
      </c>
      <c r="M96" s="31">
        <v>0.50195999999999996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553.85</v>
      </c>
      <c r="D97" s="36">
        <v>558.94999999999993</v>
      </c>
      <c r="E97" s="36">
        <v>546.89999999999986</v>
      </c>
      <c r="F97" s="36">
        <v>539.94999999999993</v>
      </c>
      <c r="G97" s="36">
        <v>527.89999999999986</v>
      </c>
      <c r="H97" s="36">
        <v>565.89999999999986</v>
      </c>
      <c r="I97" s="36">
        <v>577.94999999999982</v>
      </c>
      <c r="J97" s="36">
        <v>584.89999999999986</v>
      </c>
      <c r="K97" s="31">
        <v>571</v>
      </c>
      <c r="L97" s="31">
        <v>552</v>
      </c>
      <c r="M97" s="31">
        <v>1.9792799999999999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147.15</v>
      </c>
      <c r="D98" s="36">
        <v>146.60000000000002</v>
      </c>
      <c r="E98" s="36">
        <v>144.15000000000003</v>
      </c>
      <c r="F98" s="36">
        <v>141.15</v>
      </c>
      <c r="G98" s="36">
        <v>138.70000000000002</v>
      </c>
      <c r="H98" s="36">
        <v>149.60000000000005</v>
      </c>
      <c r="I98" s="36">
        <v>152.05000000000004</v>
      </c>
      <c r="J98" s="36">
        <v>155.05000000000007</v>
      </c>
      <c r="K98" s="31">
        <v>149.05000000000001</v>
      </c>
      <c r="L98" s="31">
        <v>143.6</v>
      </c>
      <c r="M98" s="31">
        <v>42.553739999999998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643</v>
      </c>
      <c r="D99" s="36">
        <v>650</v>
      </c>
      <c r="E99" s="36">
        <v>632</v>
      </c>
      <c r="F99" s="36">
        <v>621</v>
      </c>
      <c r="G99" s="36">
        <v>603</v>
      </c>
      <c r="H99" s="36">
        <v>661</v>
      </c>
      <c r="I99" s="36">
        <v>679</v>
      </c>
      <c r="J99" s="36">
        <v>690</v>
      </c>
      <c r="K99" s="31">
        <v>668</v>
      </c>
      <c r="L99" s="31">
        <v>639</v>
      </c>
      <c r="M99" s="31">
        <v>111.91213999999999</v>
      </c>
      <c r="N99" s="1"/>
      <c r="O99" s="1"/>
    </row>
    <row r="100" spans="1:15" ht="12.75" customHeight="1">
      <c r="A100" s="33">
        <v>90</v>
      </c>
      <c r="B100" s="53" t="s">
        <v>790</v>
      </c>
      <c r="C100" s="31">
        <v>500.25</v>
      </c>
      <c r="D100" s="36">
        <v>498.48333333333335</v>
      </c>
      <c r="E100" s="36">
        <v>490.26666666666671</v>
      </c>
      <c r="F100" s="36">
        <v>480.28333333333336</v>
      </c>
      <c r="G100" s="36">
        <v>472.06666666666672</v>
      </c>
      <c r="H100" s="36">
        <v>508.4666666666667</v>
      </c>
      <c r="I100" s="36">
        <v>516.68333333333339</v>
      </c>
      <c r="J100" s="36">
        <v>526.66666666666674</v>
      </c>
      <c r="K100" s="31">
        <v>506.7</v>
      </c>
      <c r="L100" s="31">
        <v>488.5</v>
      </c>
      <c r="M100" s="31">
        <v>5.0231700000000004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4422.8500000000004</v>
      </c>
      <c r="D101" s="36">
        <v>4416.5333333333328</v>
      </c>
      <c r="E101" s="36">
        <v>4356.3666666666659</v>
      </c>
      <c r="F101" s="36">
        <v>4289.8833333333332</v>
      </c>
      <c r="G101" s="36">
        <v>4229.7166666666662</v>
      </c>
      <c r="H101" s="36">
        <v>4483.0166666666655</v>
      </c>
      <c r="I101" s="36">
        <v>4543.1833333333334</v>
      </c>
      <c r="J101" s="36">
        <v>4609.6666666666652</v>
      </c>
      <c r="K101" s="31">
        <v>4476.7</v>
      </c>
      <c r="L101" s="31">
        <v>4350.05</v>
      </c>
      <c r="M101" s="31">
        <v>0.21703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339.3</v>
      </c>
      <c r="D102" s="36">
        <v>341.75</v>
      </c>
      <c r="E102" s="36">
        <v>334.55</v>
      </c>
      <c r="F102" s="36">
        <v>329.8</v>
      </c>
      <c r="G102" s="36">
        <v>322.60000000000002</v>
      </c>
      <c r="H102" s="36">
        <v>346.5</v>
      </c>
      <c r="I102" s="36">
        <v>353.70000000000005</v>
      </c>
      <c r="J102" s="36">
        <v>358.45</v>
      </c>
      <c r="K102" s="31">
        <v>348.95</v>
      </c>
      <c r="L102" s="31">
        <v>337</v>
      </c>
      <c r="M102" s="31">
        <v>5.1159299999999996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254.55</v>
      </c>
      <c r="D103" s="36">
        <v>256.48333333333329</v>
      </c>
      <c r="E103" s="36">
        <v>251.21666666666658</v>
      </c>
      <c r="F103" s="36">
        <v>247.8833333333333</v>
      </c>
      <c r="G103" s="36">
        <v>242.61666666666659</v>
      </c>
      <c r="H103" s="36">
        <v>259.81666666666661</v>
      </c>
      <c r="I103" s="36">
        <v>265.08333333333337</v>
      </c>
      <c r="J103" s="36">
        <v>268.41666666666657</v>
      </c>
      <c r="K103" s="31">
        <v>261.75</v>
      </c>
      <c r="L103" s="31">
        <v>253.15</v>
      </c>
      <c r="M103" s="31">
        <v>8.60398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744.9</v>
      </c>
      <c r="D104" s="36">
        <v>749.2833333333333</v>
      </c>
      <c r="E104" s="36">
        <v>738.61666666666656</v>
      </c>
      <c r="F104" s="36">
        <v>732.33333333333326</v>
      </c>
      <c r="G104" s="36">
        <v>721.66666666666652</v>
      </c>
      <c r="H104" s="36">
        <v>755.56666666666661</v>
      </c>
      <c r="I104" s="36">
        <v>766.23333333333335</v>
      </c>
      <c r="J104" s="36">
        <v>772.51666666666665</v>
      </c>
      <c r="K104" s="31">
        <v>759.95</v>
      </c>
      <c r="L104" s="31">
        <v>743</v>
      </c>
      <c r="M104" s="31">
        <v>3.3371599999999999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116.2</v>
      </c>
      <c r="D105" s="36">
        <v>115.53333333333335</v>
      </c>
      <c r="E105" s="36">
        <v>114.26666666666669</v>
      </c>
      <c r="F105" s="36">
        <v>112.33333333333334</v>
      </c>
      <c r="G105" s="36">
        <v>111.06666666666669</v>
      </c>
      <c r="H105" s="36">
        <v>117.4666666666667</v>
      </c>
      <c r="I105" s="36">
        <v>118.73333333333335</v>
      </c>
      <c r="J105" s="36">
        <v>120.6666666666667</v>
      </c>
      <c r="K105" s="31">
        <v>116.8</v>
      </c>
      <c r="L105" s="31">
        <v>113.6</v>
      </c>
      <c r="M105" s="31">
        <v>355.45168999999999</v>
      </c>
      <c r="N105" s="1"/>
      <c r="O105" s="1"/>
    </row>
    <row r="106" spans="1:15" ht="12.75" customHeight="1">
      <c r="A106" s="33">
        <v>96</v>
      </c>
      <c r="B106" s="53" t="s">
        <v>813</v>
      </c>
      <c r="C106" s="31">
        <v>1290.6500000000001</v>
      </c>
      <c r="D106" s="36">
        <v>1295.7333333333333</v>
      </c>
      <c r="E106" s="36">
        <v>1276.5166666666667</v>
      </c>
      <c r="F106" s="36">
        <v>1262.3833333333332</v>
      </c>
      <c r="G106" s="36">
        <v>1243.1666666666665</v>
      </c>
      <c r="H106" s="36">
        <v>1309.8666666666668</v>
      </c>
      <c r="I106" s="36">
        <v>1329.0833333333335</v>
      </c>
      <c r="J106" s="36">
        <v>1343.2166666666669</v>
      </c>
      <c r="K106" s="31">
        <v>1314.95</v>
      </c>
      <c r="L106" s="31">
        <v>1281.5999999999999</v>
      </c>
      <c r="M106" s="31">
        <v>1.1074200000000001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222.55</v>
      </c>
      <c r="D107" s="36">
        <v>223.31666666666669</v>
      </c>
      <c r="E107" s="36">
        <v>220.13333333333338</v>
      </c>
      <c r="F107" s="36">
        <v>217.7166666666667</v>
      </c>
      <c r="G107" s="36">
        <v>214.53333333333339</v>
      </c>
      <c r="H107" s="36">
        <v>225.73333333333338</v>
      </c>
      <c r="I107" s="36">
        <v>228.91666666666671</v>
      </c>
      <c r="J107" s="36">
        <v>231.33333333333337</v>
      </c>
      <c r="K107" s="31">
        <v>226.5</v>
      </c>
      <c r="L107" s="31">
        <v>220.9</v>
      </c>
      <c r="M107" s="31">
        <v>2.0803600000000002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1686.7</v>
      </c>
      <c r="D108" s="36">
        <v>1717.6333333333332</v>
      </c>
      <c r="E108" s="36">
        <v>1645.2666666666664</v>
      </c>
      <c r="F108" s="36">
        <v>1603.8333333333333</v>
      </c>
      <c r="G108" s="36">
        <v>1531.4666666666665</v>
      </c>
      <c r="H108" s="36">
        <v>1759.0666666666664</v>
      </c>
      <c r="I108" s="36">
        <v>1831.4333333333332</v>
      </c>
      <c r="J108" s="36">
        <v>1872.8666666666663</v>
      </c>
      <c r="K108" s="31">
        <v>1790</v>
      </c>
      <c r="L108" s="31">
        <v>1676.2</v>
      </c>
      <c r="M108" s="31">
        <v>3.7366600000000001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193.8</v>
      </c>
      <c r="D109" s="36">
        <v>194.61666666666667</v>
      </c>
      <c r="E109" s="36">
        <v>192.18333333333334</v>
      </c>
      <c r="F109" s="36">
        <v>190.56666666666666</v>
      </c>
      <c r="G109" s="36">
        <v>188.13333333333333</v>
      </c>
      <c r="H109" s="36">
        <v>196.23333333333335</v>
      </c>
      <c r="I109" s="36">
        <v>198.66666666666669</v>
      </c>
      <c r="J109" s="36">
        <v>200.28333333333336</v>
      </c>
      <c r="K109" s="31">
        <v>197.05</v>
      </c>
      <c r="L109" s="31">
        <v>193</v>
      </c>
      <c r="M109" s="31">
        <v>18.498049999999999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2368.9499999999998</v>
      </c>
      <c r="D110" s="36">
        <v>2386.8333333333335</v>
      </c>
      <c r="E110" s="36">
        <v>2343.666666666667</v>
      </c>
      <c r="F110" s="36">
        <v>2318.3833333333337</v>
      </c>
      <c r="G110" s="36">
        <v>2275.2166666666672</v>
      </c>
      <c r="H110" s="36">
        <v>2412.1166666666668</v>
      </c>
      <c r="I110" s="36">
        <v>2455.2833333333338</v>
      </c>
      <c r="J110" s="36">
        <v>2480.5666666666666</v>
      </c>
      <c r="K110" s="31">
        <v>2430</v>
      </c>
      <c r="L110" s="31">
        <v>2361.5500000000002</v>
      </c>
      <c r="M110" s="31">
        <v>2.9505699999999999</v>
      </c>
      <c r="N110" s="1"/>
      <c r="O110" s="1"/>
    </row>
    <row r="111" spans="1:15" ht="12.75" customHeight="1">
      <c r="A111" s="33">
        <v>101</v>
      </c>
      <c r="B111" s="53" t="s">
        <v>1045</v>
      </c>
      <c r="C111" s="31">
        <v>921.25</v>
      </c>
      <c r="D111" s="36">
        <v>927.08333333333337</v>
      </c>
      <c r="E111" s="36">
        <v>909.16666666666674</v>
      </c>
      <c r="F111" s="36">
        <v>897.08333333333337</v>
      </c>
      <c r="G111" s="36">
        <v>879.16666666666674</v>
      </c>
      <c r="H111" s="36">
        <v>939.16666666666674</v>
      </c>
      <c r="I111" s="36">
        <v>957.08333333333348</v>
      </c>
      <c r="J111" s="36">
        <v>969.16666666666674</v>
      </c>
      <c r="K111" s="31">
        <v>945</v>
      </c>
      <c r="L111" s="31">
        <v>915</v>
      </c>
      <c r="M111" s="31">
        <v>5.7481299999999997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65.599999999999994</v>
      </c>
      <c r="D112" s="36">
        <v>64.483333333333334</v>
      </c>
      <c r="E112" s="36">
        <v>62.766666666666666</v>
      </c>
      <c r="F112" s="36">
        <v>59.93333333333333</v>
      </c>
      <c r="G112" s="36">
        <v>58.216666666666661</v>
      </c>
      <c r="H112" s="36">
        <v>67.316666666666663</v>
      </c>
      <c r="I112" s="36">
        <v>69.033333333333331</v>
      </c>
      <c r="J112" s="36">
        <v>71.866666666666674</v>
      </c>
      <c r="K112" s="31">
        <v>66.2</v>
      </c>
      <c r="L112" s="31">
        <v>61.65</v>
      </c>
      <c r="M112" s="31">
        <v>224.72609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2148.6</v>
      </c>
      <c r="D113" s="36">
        <v>2135.8333333333335</v>
      </c>
      <c r="E113" s="36">
        <v>2110.5666666666671</v>
      </c>
      <c r="F113" s="36">
        <v>2072.5333333333338</v>
      </c>
      <c r="G113" s="36">
        <v>2047.2666666666673</v>
      </c>
      <c r="H113" s="36">
        <v>2173.8666666666668</v>
      </c>
      <c r="I113" s="36">
        <v>2199.1333333333332</v>
      </c>
      <c r="J113" s="36">
        <v>2237.1666666666665</v>
      </c>
      <c r="K113" s="31">
        <v>2161.1</v>
      </c>
      <c r="L113" s="31">
        <v>2097.8000000000002</v>
      </c>
      <c r="M113" s="31">
        <v>11.981310000000001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667.2</v>
      </c>
      <c r="D114" s="36">
        <v>669.93333333333328</v>
      </c>
      <c r="E114" s="36">
        <v>659.96666666666658</v>
      </c>
      <c r="F114" s="36">
        <v>652.73333333333335</v>
      </c>
      <c r="G114" s="36">
        <v>642.76666666666665</v>
      </c>
      <c r="H114" s="36">
        <v>677.16666666666652</v>
      </c>
      <c r="I114" s="36">
        <v>687.13333333333321</v>
      </c>
      <c r="J114" s="36">
        <v>694.36666666666645</v>
      </c>
      <c r="K114" s="31">
        <v>679.9</v>
      </c>
      <c r="L114" s="31">
        <v>662.7</v>
      </c>
      <c r="M114" s="31">
        <v>0.99756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2169.0500000000002</v>
      </c>
      <c r="D115" s="36">
        <v>2171.9666666666667</v>
      </c>
      <c r="E115" s="36">
        <v>2139.0833333333335</v>
      </c>
      <c r="F115" s="36">
        <v>2109.1166666666668</v>
      </c>
      <c r="G115" s="36">
        <v>2076.2333333333336</v>
      </c>
      <c r="H115" s="36">
        <v>2201.9333333333334</v>
      </c>
      <c r="I115" s="36">
        <v>2234.8166666666666</v>
      </c>
      <c r="J115" s="36">
        <v>2264.7833333333333</v>
      </c>
      <c r="K115" s="31">
        <v>2204.85</v>
      </c>
      <c r="L115" s="31">
        <v>2142</v>
      </c>
      <c r="M115" s="31">
        <v>3.0849299999999999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7122.45</v>
      </c>
      <c r="D116" s="36">
        <v>7140.7666666666664</v>
      </c>
      <c r="E116" s="36">
        <v>7049.7333333333327</v>
      </c>
      <c r="F116" s="36">
        <v>6977.0166666666664</v>
      </c>
      <c r="G116" s="36">
        <v>6885.9833333333327</v>
      </c>
      <c r="H116" s="36">
        <v>7213.4833333333327</v>
      </c>
      <c r="I116" s="36">
        <v>7304.5166666666655</v>
      </c>
      <c r="J116" s="36">
        <v>7377.2333333333327</v>
      </c>
      <c r="K116" s="31">
        <v>7231.8</v>
      </c>
      <c r="L116" s="31">
        <v>7068.05</v>
      </c>
      <c r="M116" s="31">
        <v>7.3279999999999998E-2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767.1</v>
      </c>
      <c r="D117" s="36">
        <v>776.0333333333333</v>
      </c>
      <c r="E117" s="36">
        <v>753.06666666666661</v>
      </c>
      <c r="F117" s="36">
        <v>739.0333333333333</v>
      </c>
      <c r="G117" s="36">
        <v>716.06666666666661</v>
      </c>
      <c r="H117" s="36">
        <v>790.06666666666661</v>
      </c>
      <c r="I117" s="36">
        <v>813.0333333333333</v>
      </c>
      <c r="J117" s="36">
        <v>827.06666666666661</v>
      </c>
      <c r="K117" s="31">
        <v>799</v>
      </c>
      <c r="L117" s="31">
        <v>762</v>
      </c>
      <c r="M117" s="31">
        <v>2.0991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402.55</v>
      </c>
      <c r="D118" s="36">
        <v>400.36666666666662</v>
      </c>
      <c r="E118" s="36">
        <v>395.73333333333323</v>
      </c>
      <c r="F118" s="36">
        <v>388.91666666666663</v>
      </c>
      <c r="G118" s="36">
        <v>384.28333333333325</v>
      </c>
      <c r="H118" s="36">
        <v>407.18333333333322</v>
      </c>
      <c r="I118" s="36">
        <v>411.81666666666655</v>
      </c>
      <c r="J118" s="36">
        <v>418.63333333333321</v>
      </c>
      <c r="K118" s="31">
        <v>405</v>
      </c>
      <c r="L118" s="31">
        <v>393.55</v>
      </c>
      <c r="M118" s="31">
        <v>12.44004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481.25</v>
      </c>
      <c r="D119" s="36">
        <v>483.36666666666662</v>
      </c>
      <c r="E119" s="36">
        <v>474.58333333333326</v>
      </c>
      <c r="F119" s="36">
        <v>467.91666666666663</v>
      </c>
      <c r="G119" s="36">
        <v>459.13333333333327</v>
      </c>
      <c r="H119" s="36">
        <v>490.03333333333325</v>
      </c>
      <c r="I119" s="36">
        <v>498.81666666666666</v>
      </c>
      <c r="J119" s="36">
        <v>505.48333333333323</v>
      </c>
      <c r="K119" s="31">
        <v>492.15</v>
      </c>
      <c r="L119" s="31">
        <v>476.7</v>
      </c>
      <c r="M119" s="31">
        <v>1.20129</v>
      </c>
      <c r="N119" s="1"/>
      <c r="O119" s="1"/>
    </row>
    <row r="120" spans="1:15" ht="12.75" customHeight="1">
      <c r="A120" s="33">
        <v>110</v>
      </c>
      <c r="B120" s="53" t="s">
        <v>1046</v>
      </c>
      <c r="C120" s="31">
        <v>890.55</v>
      </c>
      <c r="D120" s="36">
        <v>892.93333333333339</v>
      </c>
      <c r="E120" s="36">
        <v>877.11666666666679</v>
      </c>
      <c r="F120" s="36">
        <v>863.68333333333339</v>
      </c>
      <c r="G120" s="36">
        <v>847.86666666666679</v>
      </c>
      <c r="H120" s="36">
        <v>906.36666666666679</v>
      </c>
      <c r="I120" s="36">
        <v>922.18333333333339</v>
      </c>
      <c r="J120" s="36">
        <v>935.61666666666679</v>
      </c>
      <c r="K120" s="31">
        <v>908.75</v>
      </c>
      <c r="L120" s="31">
        <v>879.5</v>
      </c>
      <c r="M120" s="31">
        <v>6.7040699999999998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1130.5999999999999</v>
      </c>
      <c r="D121" s="36">
        <v>1122</v>
      </c>
      <c r="E121" s="36">
        <v>1109</v>
      </c>
      <c r="F121" s="36">
        <v>1087.4000000000001</v>
      </c>
      <c r="G121" s="36">
        <v>1074.4000000000001</v>
      </c>
      <c r="H121" s="36">
        <v>1143.5999999999999</v>
      </c>
      <c r="I121" s="36">
        <v>1156.5999999999999</v>
      </c>
      <c r="J121" s="36">
        <v>1178.1999999999998</v>
      </c>
      <c r="K121" s="31">
        <v>1135</v>
      </c>
      <c r="L121" s="31">
        <v>1100.4000000000001</v>
      </c>
      <c r="M121" s="31">
        <v>2.0219399999999998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1292.45</v>
      </c>
      <c r="D122" s="36">
        <v>1292.3833333333334</v>
      </c>
      <c r="E122" s="36">
        <v>1276.0666666666668</v>
      </c>
      <c r="F122" s="36">
        <v>1259.6833333333334</v>
      </c>
      <c r="G122" s="36">
        <v>1243.3666666666668</v>
      </c>
      <c r="H122" s="36">
        <v>1308.7666666666669</v>
      </c>
      <c r="I122" s="36">
        <v>1325.0833333333335</v>
      </c>
      <c r="J122" s="36">
        <v>1341.4666666666669</v>
      </c>
      <c r="K122" s="31">
        <v>1308.7</v>
      </c>
      <c r="L122" s="31">
        <v>1276</v>
      </c>
      <c r="M122" s="31">
        <v>16.100110000000001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1442.3</v>
      </c>
      <c r="D123" s="36">
        <v>1428.2166666666665</v>
      </c>
      <c r="E123" s="36">
        <v>1410.4833333333329</v>
      </c>
      <c r="F123" s="36">
        <v>1378.6666666666665</v>
      </c>
      <c r="G123" s="36">
        <v>1360.9333333333329</v>
      </c>
      <c r="H123" s="36">
        <v>1460.0333333333328</v>
      </c>
      <c r="I123" s="36">
        <v>1477.7666666666664</v>
      </c>
      <c r="J123" s="36">
        <v>1509.5833333333328</v>
      </c>
      <c r="K123" s="31">
        <v>1445.95</v>
      </c>
      <c r="L123" s="31">
        <v>1396.4</v>
      </c>
      <c r="M123" s="31">
        <v>29.392710000000001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145</v>
      </c>
      <c r="D124" s="36">
        <v>146.63333333333333</v>
      </c>
      <c r="E124" s="36">
        <v>141.36666666666665</v>
      </c>
      <c r="F124" s="36">
        <v>137.73333333333332</v>
      </c>
      <c r="G124" s="36">
        <v>132.46666666666664</v>
      </c>
      <c r="H124" s="36">
        <v>150.26666666666665</v>
      </c>
      <c r="I124" s="36">
        <v>155.5333333333333</v>
      </c>
      <c r="J124" s="36">
        <v>159.16666666666666</v>
      </c>
      <c r="K124" s="31">
        <v>151.9</v>
      </c>
      <c r="L124" s="31">
        <v>143</v>
      </c>
      <c r="M124" s="31">
        <v>136.73674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1334.9</v>
      </c>
      <c r="D125" s="36">
        <v>1331.5666666666666</v>
      </c>
      <c r="E125" s="36">
        <v>1323.3333333333333</v>
      </c>
      <c r="F125" s="36">
        <v>1311.7666666666667</v>
      </c>
      <c r="G125" s="36">
        <v>1303.5333333333333</v>
      </c>
      <c r="H125" s="36">
        <v>1343.1333333333332</v>
      </c>
      <c r="I125" s="36">
        <v>1351.3666666666668</v>
      </c>
      <c r="J125" s="36">
        <v>1362.9333333333332</v>
      </c>
      <c r="K125" s="31">
        <v>1339.8</v>
      </c>
      <c r="L125" s="31">
        <v>1320</v>
      </c>
      <c r="M125" s="31">
        <v>0.75388999999999995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490.65</v>
      </c>
      <c r="D126" s="36">
        <v>484.75</v>
      </c>
      <c r="E126" s="36">
        <v>475.6</v>
      </c>
      <c r="F126" s="36">
        <v>460.55</v>
      </c>
      <c r="G126" s="36">
        <v>451.40000000000003</v>
      </c>
      <c r="H126" s="36">
        <v>499.8</v>
      </c>
      <c r="I126" s="36">
        <v>508.95</v>
      </c>
      <c r="J126" s="36">
        <v>524</v>
      </c>
      <c r="K126" s="31">
        <v>493.9</v>
      </c>
      <c r="L126" s="31">
        <v>469.7</v>
      </c>
      <c r="M126" s="31">
        <v>273.56981999999999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1641</v>
      </c>
      <c r="D127" s="36">
        <v>1589.9166666666667</v>
      </c>
      <c r="E127" s="36">
        <v>1483.8333333333335</v>
      </c>
      <c r="F127" s="36">
        <v>1326.6666666666667</v>
      </c>
      <c r="G127" s="36">
        <v>1220.5833333333335</v>
      </c>
      <c r="H127" s="36">
        <v>1747.0833333333335</v>
      </c>
      <c r="I127" s="36">
        <v>1853.166666666667</v>
      </c>
      <c r="J127" s="36">
        <v>2010.3333333333335</v>
      </c>
      <c r="K127" s="31">
        <v>1696</v>
      </c>
      <c r="L127" s="31">
        <v>1432.75</v>
      </c>
      <c r="M127" s="31">
        <v>174.69936000000001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4790.1499999999996</v>
      </c>
      <c r="D128" s="36">
        <v>4772.7166666666662</v>
      </c>
      <c r="E128" s="36">
        <v>4745.4333333333325</v>
      </c>
      <c r="F128" s="36">
        <v>4700.7166666666662</v>
      </c>
      <c r="G128" s="36">
        <v>4673.4333333333325</v>
      </c>
      <c r="H128" s="36">
        <v>4817.4333333333325</v>
      </c>
      <c r="I128" s="36">
        <v>4844.7166666666672</v>
      </c>
      <c r="J128" s="36">
        <v>4889.4333333333325</v>
      </c>
      <c r="K128" s="31">
        <v>4800</v>
      </c>
      <c r="L128" s="31">
        <v>4728</v>
      </c>
      <c r="M128" s="31">
        <v>4.56006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2711.5</v>
      </c>
      <c r="D129" s="36">
        <v>2697.5333333333333</v>
      </c>
      <c r="E129" s="36">
        <v>2674.0666666666666</v>
      </c>
      <c r="F129" s="36">
        <v>2636.6333333333332</v>
      </c>
      <c r="G129" s="36">
        <v>2613.1666666666665</v>
      </c>
      <c r="H129" s="36">
        <v>2734.9666666666667</v>
      </c>
      <c r="I129" s="36">
        <v>2758.4333333333329</v>
      </c>
      <c r="J129" s="36">
        <v>2795.8666666666668</v>
      </c>
      <c r="K129" s="31">
        <v>2721</v>
      </c>
      <c r="L129" s="31">
        <v>2660.1</v>
      </c>
      <c r="M129" s="31">
        <v>4.4517199999999999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3397.35</v>
      </c>
      <c r="D130" s="36">
        <v>3371.5333333333333</v>
      </c>
      <c r="E130" s="36">
        <v>3333.0666666666666</v>
      </c>
      <c r="F130" s="36">
        <v>3268.7833333333333</v>
      </c>
      <c r="G130" s="36">
        <v>3230.3166666666666</v>
      </c>
      <c r="H130" s="36">
        <v>3435.8166666666666</v>
      </c>
      <c r="I130" s="36">
        <v>3474.2833333333328</v>
      </c>
      <c r="J130" s="36">
        <v>3538.5666666666666</v>
      </c>
      <c r="K130" s="31">
        <v>3410</v>
      </c>
      <c r="L130" s="31">
        <v>3307.25</v>
      </c>
      <c r="M130" s="31">
        <v>3.7854399999999999</v>
      </c>
      <c r="N130" s="1"/>
      <c r="O130" s="1"/>
    </row>
    <row r="131" spans="1:15" ht="12.75" customHeight="1">
      <c r="A131" s="33">
        <v>121</v>
      </c>
      <c r="B131" s="53" t="s">
        <v>830</v>
      </c>
      <c r="C131" s="31">
        <v>1451.7</v>
      </c>
      <c r="D131" s="36">
        <v>1457.95</v>
      </c>
      <c r="E131" s="36">
        <v>1423.9</v>
      </c>
      <c r="F131" s="36">
        <v>1396.1000000000001</v>
      </c>
      <c r="G131" s="36">
        <v>1362.0500000000002</v>
      </c>
      <c r="H131" s="36">
        <v>1485.75</v>
      </c>
      <c r="I131" s="36">
        <v>1519.7999999999997</v>
      </c>
      <c r="J131" s="36">
        <v>1547.6</v>
      </c>
      <c r="K131" s="31">
        <v>1492</v>
      </c>
      <c r="L131" s="31">
        <v>1430.15</v>
      </c>
      <c r="M131" s="31">
        <v>0.88231999999999999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1093.8499999999999</v>
      </c>
      <c r="D132" s="36">
        <v>1096.8500000000001</v>
      </c>
      <c r="E132" s="36">
        <v>1074.5000000000002</v>
      </c>
      <c r="F132" s="36">
        <v>1055.1500000000001</v>
      </c>
      <c r="G132" s="36">
        <v>1032.8000000000002</v>
      </c>
      <c r="H132" s="36">
        <v>1116.2000000000003</v>
      </c>
      <c r="I132" s="36">
        <v>1138.5500000000002</v>
      </c>
      <c r="J132" s="36">
        <v>1157.9000000000003</v>
      </c>
      <c r="K132" s="31">
        <v>1119.2</v>
      </c>
      <c r="L132" s="31">
        <v>1077.5</v>
      </c>
      <c r="M132" s="31">
        <v>36.379370000000002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1240.75</v>
      </c>
      <c r="D133" s="36">
        <v>1241.2666666666667</v>
      </c>
      <c r="E133" s="36">
        <v>1225.5333333333333</v>
      </c>
      <c r="F133" s="36">
        <v>1210.3166666666666</v>
      </c>
      <c r="G133" s="36">
        <v>1194.5833333333333</v>
      </c>
      <c r="H133" s="36">
        <v>1256.4833333333333</v>
      </c>
      <c r="I133" s="36">
        <v>1272.2166666666665</v>
      </c>
      <c r="J133" s="36">
        <v>1287.4333333333334</v>
      </c>
      <c r="K133" s="31">
        <v>1257</v>
      </c>
      <c r="L133" s="31">
        <v>1226.05</v>
      </c>
      <c r="M133" s="31">
        <v>2.55905</v>
      </c>
      <c r="N133" s="1"/>
      <c r="O133" s="1"/>
    </row>
    <row r="134" spans="1:15" ht="12.75" customHeight="1">
      <c r="A134" s="33">
        <v>124</v>
      </c>
      <c r="B134" s="53" t="s">
        <v>796</v>
      </c>
      <c r="C134" s="31">
        <v>4384.25</v>
      </c>
      <c r="D134" s="36">
        <v>4413.8833333333332</v>
      </c>
      <c r="E134" s="36">
        <v>4340.3666666666668</v>
      </c>
      <c r="F134" s="36">
        <v>4296.4833333333336</v>
      </c>
      <c r="G134" s="36">
        <v>4222.9666666666672</v>
      </c>
      <c r="H134" s="36">
        <v>4457.7666666666664</v>
      </c>
      <c r="I134" s="36">
        <v>4531.2833333333328</v>
      </c>
      <c r="J134" s="36">
        <v>4575.1666666666661</v>
      </c>
      <c r="K134" s="31">
        <v>4487.3999999999996</v>
      </c>
      <c r="L134" s="31">
        <v>4370</v>
      </c>
      <c r="M134" s="31">
        <v>0.31234000000000001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1415.55</v>
      </c>
      <c r="D135" s="36">
        <v>1417.5333333333335</v>
      </c>
      <c r="E135" s="36">
        <v>1393.616666666667</v>
      </c>
      <c r="F135" s="36">
        <v>1371.6833333333334</v>
      </c>
      <c r="G135" s="36">
        <v>1347.7666666666669</v>
      </c>
      <c r="H135" s="36">
        <v>1439.4666666666672</v>
      </c>
      <c r="I135" s="36">
        <v>1463.3833333333337</v>
      </c>
      <c r="J135" s="36">
        <v>1485.3166666666673</v>
      </c>
      <c r="K135" s="31">
        <v>1441.45</v>
      </c>
      <c r="L135" s="31">
        <v>1395.6</v>
      </c>
      <c r="M135" s="31">
        <v>1.27702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390.65</v>
      </c>
      <c r="D136" s="36">
        <v>394.25</v>
      </c>
      <c r="E136" s="36">
        <v>384.8</v>
      </c>
      <c r="F136" s="36">
        <v>378.95</v>
      </c>
      <c r="G136" s="36">
        <v>369.5</v>
      </c>
      <c r="H136" s="36">
        <v>400.1</v>
      </c>
      <c r="I136" s="36">
        <v>409.55000000000007</v>
      </c>
      <c r="J136" s="36">
        <v>415.40000000000003</v>
      </c>
      <c r="K136" s="31">
        <v>403.7</v>
      </c>
      <c r="L136" s="31">
        <v>388.4</v>
      </c>
      <c r="M136" s="31">
        <v>79.622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3749.1</v>
      </c>
      <c r="D137" s="36">
        <v>3791.1666666666665</v>
      </c>
      <c r="E137" s="36">
        <v>3693.333333333333</v>
      </c>
      <c r="F137" s="36">
        <v>3637.5666666666666</v>
      </c>
      <c r="G137" s="36">
        <v>3539.7333333333331</v>
      </c>
      <c r="H137" s="36">
        <v>3846.9333333333329</v>
      </c>
      <c r="I137" s="36">
        <v>3944.766666666666</v>
      </c>
      <c r="J137" s="36">
        <v>4000.5333333333328</v>
      </c>
      <c r="K137" s="31">
        <v>3889</v>
      </c>
      <c r="L137" s="31">
        <v>3735.4</v>
      </c>
      <c r="M137" s="31">
        <v>6.6344399999999997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1757.25</v>
      </c>
      <c r="D138" s="36">
        <v>1767.5333333333335</v>
      </c>
      <c r="E138" s="36">
        <v>1743.7166666666672</v>
      </c>
      <c r="F138" s="36">
        <v>1730.1833333333336</v>
      </c>
      <c r="G138" s="36">
        <v>1706.3666666666672</v>
      </c>
      <c r="H138" s="36">
        <v>1781.0666666666671</v>
      </c>
      <c r="I138" s="36">
        <v>1804.8833333333332</v>
      </c>
      <c r="J138" s="36">
        <v>1818.416666666667</v>
      </c>
      <c r="K138" s="31">
        <v>1791.35</v>
      </c>
      <c r="L138" s="31">
        <v>1754</v>
      </c>
      <c r="M138" s="31">
        <v>1.3559399999999999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1006.95</v>
      </c>
      <c r="D139" s="36">
        <v>1001.9833333333332</v>
      </c>
      <c r="E139" s="36">
        <v>988.06666666666649</v>
      </c>
      <c r="F139" s="36">
        <v>969.18333333333328</v>
      </c>
      <c r="G139" s="36">
        <v>955.26666666666654</v>
      </c>
      <c r="H139" s="36">
        <v>1020.8666666666664</v>
      </c>
      <c r="I139" s="36">
        <v>1034.7833333333333</v>
      </c>
      <c r="J139" s="36">
        <v>1053.6666666666665</v>
      </c>
      <c r="K139" s="31">
        <v>1015.9</v>
      </c>
      <c r="L139" s="31">
        <v>983.1</v>
      </c>
      <c r="M139" s="31">
        <v>0.56549000000000005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851.95</v>
      </c>
      <c r="D140" s="36">
        <v>851.58333333333337</v>
      </c>
      <c r="E140" s="36">
        <v>846.16666666666674</v>
      </c>
      <c r="F140" s="36">
        <v>840.38333333333333</v>
      </c>
      <c r="G140" s="36">
        <v>834.9666666666667</v>
      </c>
      <c r="H140" s="36">
        <v>857.36666666666679</v>
      </c>
      <c r="I140" s="36">
        <v>862.78333333333353</v>
      </c>
      <c r="J140" s="36">
        <v>868.56666666666683</v>
      </c>
      <c r="K140" s="31">
        <v>857</v>
      </c>
      <c r="L140" s="31">
        <v>845.8</v>
      </c>
      <c r="M140" s="31">
        <v>31.8474</v>
      </c>
      <c r="N140" s="1"/>
      <c r="O140" s="1"/>
    </row>
    <row r="141" spans="1:15" ht="12.75" customHeight="1">
      <c r="A141" s="33">
        <v>131</v>
      </c>
      <c r="B141" s="53" t="s">
        <v>1047</v>
      </c>
      <c r="C141" s="31">
        <v>1796</v>
      </c>
      <c r="D141" s="36">
        <v>1802.2166666666665</v>
      </c>
      <c r="E141" s="36">
        <v>1775.7833333333328</v>
      </c>
      <c r="F141" s="36">
        <v>1755.5666666666664</v>
      </c>
      <c r="G141" s="36">
        <v>1729.1333333333328</v>
      </c>
      <c r="H141" s="36">
        <v>1822.4333333333329</v>
      </c>
      <c r="I141" s="36">
        <v>1848.8666666666668</v>
      </c>
      <c r="J141" s="36">
        <v>1869.083333333333</v>
      </c>
      <c r="K141" s="31">
        <v>1828.65</v>
      </c>
      <c r="L141" s="31">
        <v>1782</v>
      </c>
      <c r="M141" s="31">
        <v>0.40586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539.35</v>
      </c>
      <c r="D142" s="36">
        <v>537.98333333333323</v>
      </c>
      <c r="E142" s="36">
        <v>534.96666666666647</v>
      </c>
      <c r="F142" s="36">
        <v>530.58333333333326</v>
      </c>
      <c r="G142" s="36">
        <v>527.56666666666649</v>
      </c>
      <c r="H142" s="36">
        <v>542.36666666666645</v>
      </c>
      <c r="I142" s="36">
        <v>545.3833333333331</v>
      </c>
      <c r="J142" s="36">
        <v>549.76666666666642</v>
      </c>
      <c r="K142" s="31">
        <v>541</v>
      </c>
      <c r="L142" s="31">
        <v>533.6</v>
      </c>
      <c r="M142" s="31">
        <v>13.883900000000001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1847.8</v>
      </c>
      <c r="D143" s="36">
        <v>1842.6499999999999</v>
      </c>
      <c r="E143" s="36">
        <v>1825.1499999999996</v>
      </c>
      <c r="F143" s="36">
        <v>1802.4999999999998</v>
      </c>
      <c r="G143" s="36">
        <v>1784.9999999999995</v>
      </c>
      <c r="H143" s="36">
        <v>1865.2999999999997</v>
      </c>
      <c r="I143" s="36">
        <v>1882.8000000000002</v>
      </c>
      <c r="J143" s="36">
        <v>1905.4499999999998</v>
      </c>
      <c r="K143" s="31">
        <v>1860.15</v>
      </c>
      <c r="L143" s="31">
        <v>1820</v>
      </c>
      <c r="M143" s="31">
        <v>9.5665399999999998</v>
      </c>
      <c r="N143" s="1"/>
      <c r="O143" s="1"/>
    </row>
    <row r="144" spans="1:15" ht="12.75" customHeight="1">
      <c r="A144" s="33">
        <v>134</v>
      </c>
      <c r="B144" s="53" t="s">
        <v>797</v>
      </c>
      <c r="C144" s="31">
        <v>3176.1</v>
      </c>
      <c r="D144" s="36">
        <v>3263.3333333333335</v>
      </c>
      <c r="E144" s="36">
        <v>3082.7666666666669</v>
      </c>
      <c r="F144" s="36">
        <v>2989.4333333333334</v>
      </c>
      <c r="G144" s="36">
        <v>2808.8666666666668</v>
      </c>
      <c r="H144" s="36">
        <v>3356.666666666667</v>
      </c>
      <c r="I144" s="36">
        <v>3537.2333333333336</v>
      </c>
      <c r="J144" s="36">
        <v>3630.5666666666671</v>
      </c>
      <c r="K144" s="31">
        <v>3443.9</v>
      </c>
      <c r="L144" s="31">
        <v>3170</v>
      </c>
      <c r="M144" s="31">
        <v>10.47688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551.29999999999995</v>
      </c>
      <c r="D145" s="36">
        <v>550.74999999999989</v>
      </c>
      <c r="E145" s="36">
        <v>542.5999999999998</v>
      </c>
      <c r="F145" s="36">
        <v>533.89999999999986</v>
      </c>
      <c r="G145" s="36">
        <v>525.74999999999977</v>
      </c>
      <c r="H145" s="36">
        <v>559.44999999999982</v>
      </c>
      <c r="I145" s="36">
        <v>567.59999999999991</v>
      </c>
      <c r="J145" s="36">
        <v>576.29999999999984</v>
      </c>
      <c r="K145" s="31">
        <v>558.9</v>
      </c>
      <c r="L145" s="31">
        <v>542.04999999999995</v>
      </c>
      <c r="M145" s="31">
        <v>4.1841699999999999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2516.6999999999998</v>
      </c>
      <c r="D146" s="36">
        <v>2523</v>
      </c>
      <c r="E146" s="36">
        <v>2478.3000000000002</v>
      </c>
      <c r="F146" s="36">
        <v>2439.9</v>
      </c>
      <c r="G146" s="36">
        <v>2395.2000000000003</v>
      </c>
      <c r="H146" s="36">
        <v>2561.4</v>
      </c>
      <c r="I146" s="36">
        <v>2606.1</v>
      </c>
      <c r="J146" s="36">
        <v>2644.5</v>
      </c>
      <c r="K146" s="31">
        <v>2567.6999999999998</v>
      </c>
      <c r="L146" s="31">
        <v>2484.6</v>
      </c>
      <c r="M146" s="31">
        <v>4.5933099999999998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389.75</v>
      </c>
      <c r="D147" s="36">
        <v>402.33333333333331</v>
      </c>
      <c r="E147" s="36">
        <v>370.66666666666663</v>
      </c>
      <c r="F147" s="36">
        <v>351.58333333333331</v>
      </c>
      <c r="G147" s="36">
        <v>319.91666666666663</v>
      </c>
      <c r="H147" s="36">
        <v>421.41666666666663</v>
      </c>
      <c r="I147" s="36">
        <v>453.08333333333326</v>
      </c>
      <c r="J147" s="36">
        <v>472.16666666666663</v>
      </c>
      <c r="K147" s="31">
        <v>434</v>
      </c>
      <c r="L147" s="31">
        <v>383.25</v>
      </c>
      <c r="M147" s="31">
        <v>145.14155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152.5</v>
      </c>
      <c r="D148" s="36">
        <v>152.29999999999998</v>
      </c>
      <c r="E148" s="36">
        <v>151.59999999999997</v>
      </c>
      <c r="F148" s="36">
        <v>150.69999999999999</v>
      </c>
      <c r="G148" s="36">
        <v>149.99999999999997</v>
      </c>
      <c r="H148" s="36">
        <v>153.19999999999996</v>
      </c>
      <c r="I148" s="36">
        <v>153.89999999999995</v>
      </c>
      <c r="J148" s="36">
        <v>154.79999999999995</v>
      </c>
      <c r="K148" s="31">
        <v>153</v>
      </c>
      <c r="L148" s="31">
        <v>151.4</v>
      </c>
      <c r="M148" s="31">
        <v>9.6890900000000002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4016.55</v>
      </c>
      <c r="D149" s="36">
        <v>3968.4833333333336</v>
      </c>
      <c r="E149" s="36">
        <v>3898.0666666666671</v>
      </c>
      <c r="F149" s="36">
        <v>3779.5833333333335</v>
      </c>
      <c r="G149" s="36">
        <v>3709.166666666667</v>
      </c>
      <c r="H149" s="36">
        <v>4086.9666666666672</v>
      </c>
      <c r="I149" s="36">
        <v>4157.3833333333332</v>
      </c>
      <c r="J149" s="36">
        <v>4275.8666666666668</v>
      </c>
      <c r="K149" s="31">
        <v>4038.9</v>
      </c>
      <c r="L149" s="31">
        <v>3850</v>
      </c>
      <c r="M149" s="31">
        <v>4.7223300000000004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9124.4</v>
      </c>
      <c r="D150" s="36">
        <v>9061.4</v>
      </c>
      <c r="E150" s="36">
        <v>8953.5999999999985</v>
      </c>
      <c r="F150" s="36">
        <v>8782.7999999999993</v>
      </c>
      <c r="G150" s="36">
        <v>8674.9999999999982</v>
      </c>
      <c r="H150" s="36">
        <v>9232.1999999999989</v>
      </c>
      <c r="I150" s="36">
        <v>9339.9999999999982</v>
      </c>
      <c r="J150" s="36">
        <v>9510.7999999999993</v>
      </c>
      <c r="K150" s="31">
        <v>9169.2000000000007</v>
      </c>
      <c r="L150" s="31">
        <v>8890.6</v>
      </c>
      <c r="M150" s="31">
        <v>5.7411099999999999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2556.4499999999998</v>
      </c>
      <c r="D151" s="36">
        <v>2539.1833333333329</v>
      </c>
      <c r="E151" s="36">
        <v>2517.266666666666</v>
      </c>
      <c r="F151" s="36">
        <v>2478.083333333333</v>
      </c>
      <c r="G151" s="36">
        <v>2456.1666666666661</v>
      </c>
      <c r="H151" s="36">
        <v>2578.3666666666659</v>
      </c>
      <c r="I151" s="36">
        <v>2600.2833333333328</v>
      </c>
      <c r="J151" s="36">
        <v>2639.4666666666658</v>
      </c>
      <c r="K151" s="31">
        <v>2561.1</v>
      </c>
      <c r="L151" s="31">
        <v>2500</v>
      </c>
      <c r="M151" s="31">
        <v>3.55532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5779.8</v>
      </c>
      <c r="D152" s="36">
        <v>5795.3666666666659</v>
      </c>
      <c r="E152" s="36">
        <v>5757.4333333333316</v>
      </c>
      <c r="F152" s="36">
        <v>5735.0666666666657</v>
      </c>
      <c r="G152" s="36">
        <v>5697.1333333333314</v>
      </c>
      <c r="H152" s="36">
        <v>5817.7333333333318</v>
      </c>
      <c r="I152" s="36">
        <v>5855.6666666666661</v>
      </c>
      <c r="J152" s="36">
        <v>5878.0333333333319</v>
      </c>
      <c r="K152" s="31">
        <v>5833.3</v>
      </c>
      <c r="L152" s="31">
        <v>5773</v>
      </c>
      <c r="M152" s="31">
        <v>4.9137300000000002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638.20000000000005</v>
      </c>
      <c r="D153" s="36">
        <v>635.73333333333335</v>
      </c>
      <c r="E153" s="36">
        <v>631.4666666666667</v>
      </c>
      <c r="F153" s="36">
        <v>624.73333333333335</v>
      </c>
      <c r="G153" s="36">
        <v>620.4666666666667</v>
      </c>
      <c r="H153" s="36">
        <v>642.4666666666667</v>
      </c>
      <c r="I153" s="36">
        <v>646.73333333333335</v>
      </c>
      <c r="J153" s="36">
        <v>653.4666666666667</v>
      </c>
      <c r="K153" s="31">
        <v>640</v>
      </c>
      <c r="L153" s="31">
        <v>629</v>
      </c>
      <c r="M153" s="31">
        <v>4.1722599999999996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480.5</v>
      </c>
      <c r="D154" s="36">
        <v>482.11666666666662</v>
      </c>
      <c r="E154" s="36">
        <v>474.73333333333323</v>
      </c>
      <c r="F154" s="36">
        <v>468.96666666666664</v>
      </c>
      <c r="G154" s="36">
        <v>461.58333333333326</v>
      </c>
      <c r="H154" s="36">
        <v>487.88333333333321</v>
      </c>
      <c r="I154" s="36">
        <v>495.26666666666654</v>
      </c>
      <c r="J154" s="36">
        <v>501.03333333333319</v>
      </c>
      <c r="K154" s="31">
        <v>489.5</v>
      </c>
      <c r="L154" s="31">
        <v>476.35</v>
      </c>
      <c r="M154" s="31">
        <v>3.1819299999999999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195</v>
      </c>
      <c r="D155" s="36">
        <v>195.18333333333331</v>
      </c>
      <c r="E155" s="36">
        <v>192.86666666666662</v>
      </c>
      <c r="F155" s="36">
        <v>190.73333333333332</v>
      </c>
      <c r="G155" s="36">
        <v>188.41666666666663</v>
      </c>
      <c r="H155" s="36">
        <v>197.31666666666661</v>
      </c>
      <c r="I155" s="36">
        <v>199.63333333333327</v>
      </c>
      <c r="J155" s="36">
        <v>201.76666666666659</v>
      </c>
      <c r="K155" s="31">
        <v>197.5</v>
      </c>
      <c r="L155" s="31">
        <v>193.05</v>
      </c>
      <c r="M155" s="31">
        <v>4.8507600000000002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44.3</v>
      </c>
      <c r="D156" s="36">
        <v>44.616666666666667</v>
      </c>
      <c r="E156" s="36">
        <v>43.833333333333336</v>
      </c>
      <c r="F156" s="36">
        <v>43.366666666666667</v>
      </c>
      <c r="G156" s="36">
        <v>42.583333333333336</v>
      </c>
      <c r="H156" s="36">
        <v>45.083333333333336</v>
      </c>
      <c r="I156" s="36">
        <v>45.866666666666667</v>
      </c>
      <c r="J156" s="36">
        <v>46.333333333333336</v>
      </c>
      <c r="K156" s="31">
        <v>45.4</v>
      </c>
      <c r="L156" s="31">
        <v>44.15</v>
      </c>
      <c r="M156" s="31">
        <v>74.83587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4672.95</v>
      </c>
      <c r="D157" s="36">
        <v>4683.9333333333334</v>
      </c>
      <c r="E157" s="36">
        <v>4639.0166666666664</v>
      </c>
      <c r="F157" s="36">
        <v>4605.083333333333</v>
      </c>
      <c r="G157" s="36">
        <v>4560.1666666666661</v>
      </c>
      <c r="H157" s="36">
        <v>4717.8666666666668</v>
      </c>
      <c r="I157" s="36">
        <v>4762.7833333333328</v>
      </c>
      <c r="J157" s="36">
        <v>4796.7166666666672</v>
      </c>
      <c r="K157" s="31">
        <v>4728.8500000000004</v>
      </c>
      <c r="L157" s="31">
        <v>4650</v>
      </c>
      <c r="M157" s="31">
        <v>5.0074199999999998</v>
      </c>
      <c r="N157" s="1"/>
      <c r="O157" s="1"/>
    </row>
    <row r="158" spans="1:15" ht="12.75" customHeight="1">
      <c r="A158" s="33">
        <v>148</v>
      </c>
      <c r="B158" s="53" t="s">
        <v>1048</v>
      </c>
      <c r="C158" s="31">
        <v>1141.45</v>
      </c>
      <c r="D158" s="36">
        <v>1147.1166666666666</v>
      </c>
      <c r="E158" s="36">
        <v>1130.9833333333331</v>
      </c>
      <c r="F158" s="36">
        <v>1120.5166666666667</v>
      </c>
      <c r="G158" s="36">
        <v>1104.3833333333332</v>
      </c>
      <c r="H158" s="36">
        <v>1157.583333333333</v>
      </c>
      <c r="I158" s="36">
        <v>1173.7166666666667</v>
      </c>
      <c r="J158" s="36">
        <v>1184.1833333333329</v>
      </c>
      <c r="K158" s="31">
        <v>1163.25</v>
      </c>
      <c r="L158" s="31">
        <v>1136.6500000000001</v>
      </c>
      <c r="M158" s="31">
        <v>2.5415199999999998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658.65</v>
      </c>
      <c r="D159" s="36">
        <v>649.9</v>
      </c>
      <c r="E159" s="36">
        <v>635.79999999999995</v>
      </c>
      <c r="F159" s="36">
        <v>612.94999999999993</v>
      </c>
      <c r="G159" s="36">
        <v>598.84999999999991</v>
      </c>
      <c r="H159" s="36">
        <v>672.75</v>
      </c>
      <c r="I159" s="36">
        <v>686.85000000000014</v>
      </c>
      <c r="J159" s="36">
        <v>709.7</v>
      </c>
      <c r="K159" s="31">
        <v>664</v>
      </c>
      <c r="L159" s="31">
        <v>627.04999999999995</v>
      </c>
      <c r="M159" s="31">
        <v>2.79101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511.45</v>
      </c>
      <c r="D160" s="36">
        <v>512.88333333333333</v>
      </c>
      <c r="E160" s="36">
        <v>506.01666666666665</v>
      </c>
      <c r="F160" s="36">
        <v>500.58333333333331</v>
      </c>
      <c r="G160" s="36">
        <v>493.71666666666664</v>
      </c>
      <c r="H160" s="36">
        <v>518.31666666666661</v>
      </c>
      <c r="I160" s="36">
        <v>525.18333333333317</v>
      </c>
      <c r="J160" s="36">
        <v>530.61666666666667</v>
      </c>
      <c r="K160" s="31">
        <v>519.75</v>
      </c>
      <c r="L160" s="31">
        <v>507.45</v>
      </c>
      <c r="M160" s="31">
        <v>6.6648399999999999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2083.5500000000002</v>
      </c>
      <c r="D161" s="36">
        <v>2118.6666666666665</v>
      </c>
      <c r="E161" s="36">
        <v>2032.3833333333332</v>
      </c>
      <c r="F161" s="36">
        <v>1981.2166666666667</v>
      </c>
      <c r="G161" s="36">
        <v>1894.9333333333334</v>
      </c>
      <c r="H161" s="36">
        <v>2169.833333333333</v>
      </c>
      <c r="I161" s="36">
        <v>2256.1166666666668</v>
      </c>
      <c r="J161" s="36">
        <v>2307.2833333333328</v>
      </c>
      <c r="K161" s="31">
        <v>2204.9499999999998</v>
      </c>
      <c r="L161" s="31">
        <v>2067.5</v>
      </c>
      <c r="M161" s="31">
        <v>1.88168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272.8</v>
      </c>
      <c r="D162" s="36">
        <v>270.68333333333334</v>
      </c>
      <c r="E162" s="36">
        <v>264.36666666666667</v>
      </c>
      <c r="F162" s="36">
        <v>255.93333333333334</v>
      </c>
      <c r="G162" s="36">
        <v>249.61666666666667</v>
      </c>
      <c r="H162" s="36">
        <v>279.11666666666667</v>
      </c>
      <c r="I162" s="36">
        <v>285.43333333333339</v>
      </c>
      <c r="J162" s="36">
        <v>293.86666666666667</v>
      </c>
      <c r="K162" s="31">
        <v>277</v>
      </c>
      <c r="L162" s="31">
        <v>262.25</v>
      </c>
      <c r="M162" s="31">
        <v>135.23743999999999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94.6</v>
      </c>
      <c r="D163" s="36">
        <v>94.45</v>
      </c>
      <c r="E163" s="36">
        <v>93.7</v>
      </c>
      <c r="F163" s="36">
        <v>92.8</v>
      </c>
      <c r="G163" s="36">
        <v>92.05</v>
      </c>
      <c r="H163" s="36">
        <v>95.350000000000009</v>
      </c>
      <c r="I163" s="36">
        <v>96.100000000000009</v>
      </c>
      <c r="J163" s="36">
        <v>97.000000000000014</v>
      </c>
      <c r="K163" s="31">
        <v>95.2</v>
      </c>
      <c r="L163" s="31">
        <v>93.55</v>
      </c>
      <c r="M163" s="31">
        <v>20.742529999999999</v>
      </c>
      <c r="N163" s="1"/>
      <c r="O163" s="1"/>
    </row>
    <row r="164" spans="1:15" ht="12.75" customHeight="1">
      <c r="A164" s="33">
        <v>154</v>
      </c>
      <c r="B164" s="53" t="s">
        <v>798</v>
      </c>
      <c r="C164" s="31">
        <v>907.95</v>
      </c>
      <c r="D164" s="36">
        <v>904.65</v>
      </c>
      <c r="E164" s="36">
        <v>888.4</v>
      </c>
      <c r="F164" s="36">
        <v>868.85</v>
      </c>
      <c r="G164" s="36">
        <v>852.6</v>
      </c>
      <c r="H164" s="36">
        <v>924.19999999999993</v>
      </c>
      <c r="I164" s="36">
        <v>940.44999999999993</v>
      </c>
      <c r="J164" s="36">
        <v>959.99999999999989</v>
      </c>
      <c r="K164" s="31">
        <v>920.9</v>
      </c>
      <c r="L164" s="31">
        <v>885.1</v>
      </c>
      <c r="M164" s="31">
        <v>1.6544099999999999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3887.4</v>
      </c>
      <c r="D165" s="36">
        <v>3889.2333333333336</v>
      </c>
      <c r="E165" s="36">
        <v>3836.2166666666672</v>
      </c>
      <c r="F165" s="36">
        <v>3785.0333333333338</v>
      </c>
      <c r="G165" s="36">
        <v>3732.0166666666673</v>
      </c>
      <c r="H165" s="36">
        <v>3940.416666666667</v>
      </c>
      <c r="I165" s="36">
        <v>3993.4333333333334</v>
      </c>
      <c r="J165" s="36">
        <v>4044.6166666666668</v>
      </c>
      <c r="K165" s="31">
        <v>3942.25</v>
      </c>
      <c r="L165" s="31">
        <v>3838.05</v>
      </c>
      <c r="M165" s="31">
        <v>3.3971100000000001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474.6</v>
      </c>
      <c r="D166" s="36">
        <v>479.11666666666662</v>
      </c>
      <c r="E166" s="36">
        <v>468.28333333333325</v>
      </c>
      <c r="F166" s="36">
        <v>461.96666666666664</v>
      </c>
      <c r="G166" s="36">
        <v>451.13333333333327</v>
      </c>
      <c r="H166" s="36">
        <v>485.43333333333322</v>
      </c>
      <c r="I166" s="36">
        <v>496.26666666666659</v>
      </c>
      <c r="J166" s="36">
        <v>502.5833333333332</v>
      </c>
      <c r="K166" s="31">
        <v>489.95</v>
      </c>
      <c r="L166" s="31">
        <v>472.8</v>
      </c>
      <c r="M166" s="31">
        <v>47.733640000000001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480.95</v>
      </c>
      <c r="D167" s="36">
        <v>481.04999999999995</v>
      </c>
      <c r="E167" s="36">
        <v>475.19999999999993</v>
      </c>
      <c r="F167" s="36">
        <v>469.45</v>
      </c>
      <c r="G167" s="36">
        <v>463.59999999999997</v>
      </c>
      <c r="H167" s="36">
        <v>486.7999999999999</v>
      </c>
      <c r="I167" s="36">
        <v>492.64999999999992</v>
      </c>
      <c r="J167" s="36">
        <v>498.39999999999986</v>
      </c>
      <c r="K167" s="31">
        <v>486.9</v>
      </c>
      <c r="L167" s="31">
        <v>475.3</v>
      </c>
      <c r="M167" s="31">
        <v>1.71393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177.45</v>
      </c>
      <c r="D168" s="36">
        <v>176.83333333333334</v>
      </c>
      <c r="E168" s="36">
        <v>175.66666666666669</v>
      </c>
      <c r="F168" s="36">
        <v>173.88333333333335</v>
      </c>
      <c r="G168" s="36">
        <v>172.7166666666667</v>
      </c>
      <c r="H168" s="36">
        <v>178.61666666666667</v>
      </c>
      <c r="I168" s="36">
        <v>179.78333333333336</v>
      </c>
      <c r="J168" s="36">
        <v>181.56666666666666</v>
      </c>
      <c r="K168" s="31">
        <v>178</v>
      </c>
      <c r="L168" s="31">
        <v>175.05</v>
      </c>
      <c r="M168" s="31">
        <v>21.300730000000001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163.65</v>
      </c>
      <c r="D169" s="36">
        <v>163.70000000000002</v>
      </c>
      <c r="E169" s="36">
        <v>162.20000000000005</v>
      </c>
      <c r="F169" s="36">
        <v>160.75000000000003</v>
      </c>
      <c r="G169" s="36">
        <v>159.25000000000006</v>
      </c>
      <c r="H169" s="36">
        <v>165.15000000000003</v>
      </c>
      <c r="I169" s="36">
        <v>166.64999999999998</v>
      </c>
      <c r="J169" s="36">
        <v>168.10000000000002</v>
      </c>
      <c r="K169" s="31">
        <v>165.2</v>
      </c>
      <c r="L169" s="31">
        <v>162.25</v>
      </c>
      <c r="M169" s="31">
        <v>83.804259999999999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701.45</v>
      </c>
      <c r="D170" s="36">
        <v>701.15</v>
      </c>
      <c r="E170" s="36">
        <v>687.3</v>
      </c>
      <c r="F170" s="36">
        <v>673.15</v>
      </c>
      <c r="G170" s="36">
        <v>659.3</v>
      </c>
      <c r="H170" s="36">
        <v>715.3</v>
      </c>
      <c r="I170" s="36">
        <v>729.15000000000009</v>
      </c>
      <c r="J170" s="36">
        <v>743.3</v>
      </c>
      <c r="K170" s="31">
        <v>715</v>
      </c>
      <c r="L170" s="31">
        <v>687</v>
      </c>
      <c r="M170" s="31">
        <v>3.8140700000000001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4357.8999999999996</v>
      </c>
      <c r="D171" s="36">
        <v>4361.6333333333332</v>
      </c>
      <c r="E171" s="36">
        <v>4314.2666666666664</v>
      </c>
      <c r="F171" s="36">
        <v>4270.6333333333332</v>
      </c>
      <c r="G171" s="36">
        <v>4223.2666666666664</v>
      </c>
      <c r="H171" s="36">
        <v>4405.2666666666664</v>
      </c>
      <c r="I171" s="36">
        <v>4452.6333333333332</v>
      </c>
      <c r="J171" s="36">
        <v>4496.2666666666664</v>
      </c>
      <c r="K171" s="31">
        <v>4409</v>
      </c>
      <c r="L171" s="31">
        <v>4318</v>
      </c>
      <c r="M171" s="31">
        <v>0.26140000000000002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1058.2</v>
      </c>
      <c r="D172" s="36">
        <v>1054.7333333333333</v>
      </c>
      <c r="E172" s="36">
        <v>1040.4666666666667</v>
      </c>
      <c r="F172" s="36">
        <v>1022.7333333333333</v>
      </c>
      <c r="G172" s="36">
        <v>1008.4666666666667</v>
      </c>
      <c r="H172" s="36">
        <v>1072.4666666666667</v>
      </c>
      <c r="I172" s="36">
        <v>1086.7333333333336</v>
      </c>
      <c r="J172" s="36">
        <v>1104.4666666666667</v>
      </c>
      <c r="K172" s="31">
        <v>1069</v>
      </c>
      <c r="L172" s="31">
        <v>1037</v>
      </c>
      <c r="M172" s="31">
        <v>1.67181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305.10000000000002</v>
      </c>
      <c r="D173" s="36">
        <v>301.26666666666665</v>
      </c>
      <c r="E173" s="36">
        <v>294.63333333333333</v>
      </c>
      <c r="F173" s="36">
        <v>284.16666666666669</v>
      </c>
      <c r="G173" s="36">
        <v>277.53333333333336</v>
      </c>
      <c r="H173" s="36">
        <v>311.73333333333329</v>
      </c>
      <c r="I173" s="36">
        <v>318.36666666666662</v>
      </c>
      <c r="J173" s="36">
        <v>328.83333333333326</v>
      </c>
      <c r="K173" s="31">
        <v>307.89999999999998</v>
      </c>
      <c r="L173" s="31">
        <v>290.8</v>
      </c>
      <c r="M173" s="31">
        <v>16.286760000000001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196.55</v>
      </c>
      <c r="D174" s="36">
        <v>197.86666666666665</v>
      </c>
      <c r="E174" s="36">
        <v>194.6333333333333</v>
      </c>
      <c r="F174" s="36">
        <v>192.71666666666664</v>
      </c>
      <c r="G174" s="36">
        <v>189.48333333333329</v>
      </c>
      <c r="H174" s="36">
        <v>199.7833333333333</v>
      </c>
      <c r="I174" s="36">
        <v>203.01666666666665</v>
      </c>
      <c r="J174" s="36">
        <v>204.93333333333331</v>
      </c>
      <c r="K174" s="31">
        <v>201.1</v>
      </c>
      <c r="L174" s="31">
        <v>195.95</v>
      </c>
      <c r="M174" s="31">
        <v>12.42334</v>
      </c>
      <c r="N174" s="1"/>
      <c r="O174" s="1"/>
    </row>
    <row r="175" spans="1:15" ht="12.75" customHeight="1">
      <c r="A175" s="33">
        <v>165</v>
      </c>
      <c r="B175" s="53" t="s">
        <v>799</v>
      </c>
      <c r="C175" s="31">
        <v>731.35</v>
      </c>
      <c r="D175" s="36">
        <v>734.79999999999984</v>
      </c>
      <c r="E175" s="36">
        <v>724.59999999999968</v>
      </c>
      <c r="F175" s="36">
        <v>717.8499999999998</v>
      </c>
      <c r="G175" s="36">
        <v>707.64999999999964</v>
      </c>
      <c r="H175" s="36">
        <v>741.54999999999973</v>
      </c>
      <c r="I175" s="36">
        <v>751.74999999999977</v>
      </c>
      <c r="J175" s="36">
        <v>758.49999999999977</v>
      </c>
      <c r="K175" s="31">
        <v>745</v>
      </c>
      <c r="L175" s="31">
        <v>728.05</v>
      </c>
      <c r="M175" s="31">
        <v>1.7504200000000001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462.05</v>
      </c>
      <c r="D176" s="36">
        <v>459.05</v>
      </c>
      <c r="E176" s="36">
        <v>450.1</v>
      </c>
      <c r="F176" s="36">
        <v>438.15000000000003</v>
      </c>
      <c r="G176" s="36">
        <v>429.20000000000005</v>
      </c>
      <c r="H176" s="36">
        <v>471</v>
      </c>
      <c r="I176" s="36">
        <v>479.94999999999993</v>
      </c>
      <c r="J176" s="36">
        <v>491.9</v>
      </c>
      <c r="K176" s="31">
        <v>468</v>
      </c>
      <c r="L176" s="31">
        <v>447.1</v>
      </c>
      <c r="M176" s="31">
        <v>13.84604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204.2</v>
      </c>
      <c r="D177" s="36">
        <v>206.41666666666666</v>
      </c>
      <c r="E177" s="36">
        <v>201.5333333333333</v>
      </c>
      <c r="F177" s="36">
        <v>198.86666666666665</v>
      </c>
      <c r="G177" s="36">
        <v>193.98333333333329</v>
      </c>
      <c r="H177" s="36">
        <v>209.08333333333331</v>
      </c>
      <c r="I177" s="36">
        <v>213.9666666666667</v>
      </c>
      <c r="J177" s="36">
        <v>216.63333333333333</v>
      </c>
      <c r="K177" s="31">
        <v>211.3</v>
      </c>
      <c r="L177" s="31">
        <v>203.75</v>
      </c>
      <c r="M177" s="31">
        <v>346.40240999999997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1398.5</v>
      </c>
      <c r="D178" s="36">
        <v>1395.5</v>
      </c>
      <c r="E178" s="36">
        <v>1379</v>
      </c>
      <c r="F178" s="36">
        <v>1359.5</v>
      </c>
      <c r="G178" s="36">
        <v>1343</v>
      </c>
      <c r="H178" s="36">
        <v>1415</v>
      </c>
      <c r="I178" s="36">
        <v>1431.5</v>
      </c>
      <c r="J178" s="36">
        <v>1451</v>
      </c>
      <c r="K178" s="31">
        <v>1412</v>
      </c>
      <c r="L178" s="31">
        <v>1376</v>
      </c>
      <c r="M178" s="31">
        <v>0.74324999999999997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85.55</v>
      </c>
      <c r="D179" s="36">
        <v>85.45</v>
      </c>
      <c r="E179" s="36">
        <v>84.600000000000009</v>
      </c>
      <c r="F179" s="36">
        <v>83.65</v>
      </c>
      <c r="G179" s="36">
        <v>82.800000000000011</v>
      </c>
      <c r="H179" s="36">
        <v>86.4</v>
      </c>
      <c r="I179" s="36">
        <v>87.25</v>
      </c>
      <c r="J179" s="36">
        <v>88.2</v>
      </c>
      <c r="K179" s="31">
        <v>86.3</v>
      </c>
      <c r="L179" s="31">
        <v>84.5</v>
      </c>
      <c r="M179" s="31">
        <v>187.53435999999999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1213.3499999999999</v>
      </c>
      <c r="D180" s="36">
        <v>1180.4666666666665</v>
      </c>
      <c r="E180" s="36">
        <v>1125.9333333333329</v>
      </c>
      <c r="F180" s="36">
        <v>1038.5166666666664</v>
      </c>
      <c r="G180" s="36">
        <v>983.98333333333289</v>
      </c>
      <c r="H180" s="36">
        <v>1267.883333333333</v>
      </c>
      <c r="I180" s="36">
        <v>1322.4166666666663</v>
      </c>
      <c r="J180" s="36">
        <v>1409.833333333333</v>
      </c>
      <c r="K180" s="31">
        <v>1235</v>
      </c>
      <c r="L180" s="31">
        <v>1093.05</v>
      </c>
      <c r="M180" s="31">
        <v>65.090260000000001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344.7</v>
      </c>
      <c r="D181" s="36">
        <v>343.90000000000003</v>
      </c>
      <c r="E181" s="36">
        <v>340.80000000000007</v>
      </c>
      <c r="F181" s="36">
        <v>336.90000000000003</v>
      </c>
      <c r="G181" s="36">
        <v>333.80000000000007</v>
      </c>
      <c r="H181" s="36">
        <v>347.80000000000007</v>
      </c>
      <c r="I181" s="36">
        <v>350.90000000000009</v>
      </c>
      <c r="J181" s="36">
        <v>354.80000000000007</v>
      </c>
      <c r="K181" s="31">
        <v>347</v>
      </c>
      <c r="L181" s="31">
        <v>340</v>
      </c>
      <c r="M181" s="31">
        <v>7.1730400000000003</v>
      </c>
      <c r="N181" s="1"/>
      <c r="O181" s="1"/>
    </row>
    <row r="182" spans="1:15" ht="12.75" customHeight="1">
      <c r="A182" s="33">
        <v>172</v>
      </c>
      <c r="B182" s="53" t="s">
        <v>831</v>
      </c>
      <c r="C182" s="31">
        <v>6808.3</v>
      </c>
      <c r="D182" s="36">
        <v>6821.8666666666659</v>
      </c>
      <c r="E182" s="36">
        <v>6753.7333333333318</v>
      </c>
      <c r="F182" s="36">
        <v>6699.1666666666661</v>
      </c>
      <c r="G182" s="36">
        <v>6631.0333333333319</v>
      </c>
      <c r="H182" s="36">
        <v>6876.4333333333316</v>
      </c>
      <c r="I182" s="36">
        <v>6944.5666666666648</v>
      </c>
      <c r="J182" s="36">
        <v>6999.1333333333314</v>
      </c>
      <c r="K182" s="31">
        <v>6890</v>
      </c>
      <c r="L182" s="31">
        <v>6767.3</v>
      </c>
      <c r="M182" s="31">
        <v>0.25052999999999997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1800.9</v>
      </c>
      <c r="D183" s="36">
        <v>1792.3</v>
      </c>
      <c r="E183" s="36">
        <v>1778.6</v>
      </c>
      <c r="F183" s="36">
        <v>1756.3</v>
      </c>
      <c r="G183" s="36">
        <v>1742.6</v>
      </c>
      <c r="H183" s="36">
        <v>1814.6</v>
      </c>
      <c r="I183" s="36">
        <v>1828.3000000000002</v>
      </c>
      <c r="J183" s="36">
        <v>1850.6</v>
      </c>
      <c r="K183" s="31">
        <v>1806</v>
      </c>
      <c r="L183" s="31">
        <v>1770</v>
      </c>
      <c r="M183" s="31">
        <v>2.1685699999999999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2344.3000000000002</v>
      </c>
      <c r="D184" s="36">
        <v>2351.4333333333334</v>
      </c>
      <c r="E184" s="36">
        <v>2297.8666666666668</v>
      </c>
      <c r="F184" s="36">
        <v>2251.4333333333334</v>
      </c>
      <c r="G184" s="36">
        <v>2197.8666666666668</v>
      </c>
      <c r="H184" s="36">
        <v>2397.8666666666668</v>
      </c>
      <c r="I184" s="36">
        <v>2451.4333333333334</v>
      </c>
      <c r="J184" s="36">
        <v>2497.8666666666668</v>
      </c>
      <c r="K184" s="31">
        <v>2405</v>
      </c>
      <c r="L184" s="31">
        <v>2305</v>
      </c>
      <c r="M184" s="31">
        <v>2.2930600000000001</v>
      </c>
      <c r="N184" s="1"/>
      <c r="O184" s="1"/>
    </row>
    <row r="185" spans="1:15" ht="12.75" customHeight="1">
      <c r="A185" s="33">
        <v>175</v>
      </c>
      <c r="B185" s="53" t="s">
        <v>832</v>
      </c>
      <c r="C185" s="31">
        <v>820.15</v>
      </c>
      <c r="D185" s="36">
        <v>819.7166666666667</v>
      </c>
      <c r="E185" s="36">
        <v>806.43333333333339</v>
      </c>
      <c r="F185" s="36">
        <v>792.7166666666667</v>
      </c>
      <c r="G185" s="36">
        <v>779.43333333333339</v>
      </c>
      <c r="H185" s="36">
        <v>833.43333333333339</v>
      </c>
      <c r="I185" s="36">
        <v>846.7166666666667</v>
      </c>
      <c r="J185" s="36">
        <v>860.43333333333339</v>
      </c>
      <c r="K185" s="31">
        <v>833</v>
      </c>
      <c r="L185" s="31">
        <v>806</v>
      </c>
      <c r="M185" s="31">
        <v>1.0343199999999999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1034.45</v>
      </c>
      <c r="D186" s="36">
        <v>1036.8499999999999</v>
      </c>
      <c r="E186" s="36">
        <v>1020.6999999999998</v>
      </c>
      <c r="F186" s="36">
        <v>1006.9499999999999</v>
      </c>
      <c r="G186" s="36">
        <v>990.79999999999984</v>
      </c>
      <c r="H186" s="36">
        <v>1050.5999999999999</v>
      </c>
      <c r="I186" s="36">
        <v>1066.75</v>
      </c>
      <c r="J186" s="36">
        <v>1080.4999999999998</v>
      </c>
      <c r="K186" s="31">
        <v>1053</v>
      </c>
      <c r="L186" s="31">
        <v>1023.1</v>
      </c>
      <c r="M186" s="31">
        <v>4.7343599999999997</v>
      </c>
      <c r="N186" s="1"/>
      <c r="O186" s="1"/>
    </row>
    <row r="187" spans="1:15" ht="12.75" customHeight="1">
      <c r="A187" s="33">
        <v>177</v>
      </c>
      <c r="B187" s="53" t="s">
        <v>802</v>
      </c>
      <c r="C187" s="31">
        <v>1335.2</v>
      </c>
      <c r="D187" s="36">
        <v>1347.1833333333332</v>
      </c>
      <c r="E187" s="36">
        <v>1316.3666666666663</v>
      </c>
      <c r="F187" s="36">
        <v>1297.5333333333331</v>
      </c>
      <c r="G187" s="36">
        <v>1266.7166666666662</v>
      </c>
      <c r="H187" s="36">
        <v>1366.0166666666664</v>
      </c>
      <c r="I187" s="36">
        <v>1396.8333333333335</v>
      </c>
      <c r="J187" s="36">
        <v>1415.6666666666665</v>
      </c>
      <c r="K187" s="31">
        <v>1378</v>
      </c>
      <c r="L187" s="31">
        <v>1328.35</v>
      </c>
      <c r="M187" s="31">
        <v>13.34726</v>
      </c>
      <c r="N187" s="1"/>
      <c r="O187" s="1"/>
    </row>
    <row r="188" spans="1:15" ht="12.75" customHeight="1">
      <c r="A188" s="33">
        <v>178</v>
      </c>
      <c r="B188" s="53" t="s">
        <v>833</v>
      </c>
      <c r="C188" s="31">
        <v>934.2</v>
      </c>
      <c r="D188" s="36">
        <v>933.06666666666661</v>
      </c>
      <c r="E188" s="36">
        <v>916.13333333333321</v>
      </c>
      <c r="F188" s="36">
        <v>898.06666666666661</v>
      </c>
      <c r="G188" s="36">
        <v>881.13333333333321</v>
      </c>
      <c r="H188" s="36">
        <v>951.13333333333321</v>
      </c>
      <c r="I188" s="36">
        <v>968.06666666666661</v>
      </c>
      <c r="J188" s="36">
        <v>986.13333333333321</v>
      </c>
      <c r="K188" s="31">
        <v>950</v>
      </c>
      <c r="L188" s="31">
        <v>915</v>
      </c>
      <c r="M188" s="31">
        <v>8.5983999999999998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3933.25</v>
      </c>
      <c r="D189" s="36">
        <v>3989.1</v>
      </c>
      <c r="E189" s="36">
        <v>3849.2</v>
      </c>
      <c r="F189" s="36">
        <v>3765.15</v>
      </c>
      <c r="G189" s="36">
        <v>3625.25</v>
      </c>
      <c r="H189" s="36">
        <v>4073.1499999999996</v>
      </c>
      <c r="I189" s="36">
        <v>4213.05</v>
      </c>
      <c r="J189" s="36">
        <v>4297.0999999999995</v>
      </c>
      <c r="K189" s="31">
        <v>4129</v>
      </c>
      <c r="L189" s="31">
        <v>3905.05</v>
      </c>
      <c r="M189" s="31">
        <v>1.0663400000000001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1282.9000000000001</v>
      </c>
      <c r="D190" s="36">
        <v>1285.0166666666667</v>
      </c>
      <c r="E190" s="36">
        <v>1269.0833333333333</v>
      </c>
      <c r="F190" s="36">
        <v>1255.2666666666667</v>
      </c>
      <c r="G190" s="36">
        <v>1239.3333333333333</v>
      </c>
      <c r="H190" s="36">
        <v>1298.8333333333333</v>
      </c>
      <c r="I190" s="36">
        <v>1314.7666666666667</v>
      </c>
      <c r="J190" s="36">
        <v>1328.5833333333333</v>
      </c>
      <c r="K190" s="31">
        <v>1300.95</v>
      </c>
      <c r="L190" s="31">
        <v>1271.2</v>
      </c>
      <c r="M190" s="31">
        <v>6.4579599999999999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820.85</v>
      </c>
      <c r="D191" s="36">
        <v>808.5</v>
      </c>
      <c r="E191" s="36">
        <v>792.65</v>
      </c>
      <c r="F191" s="36">
        <v>764.44999999999993</v>
      </c>
      <c r="G191" s="36">
        <v>748.59999999999991</v>
      </c>
      <c r="H191" s="36">
        <v>836.7</v>
      </c>
      <c r="I191" s="36">
        <v>852.55</v>
      </c>
      <c r="J191" s="36">
        <v>880.75000000000011</v>
      </c>
      <c r="K191" s="31">
        <v>824.35</v>
      </c>
      <c r="L191" s="31">
        <v>780.3</v>
      </c>
      <c r="M191" s="31">
        <v>4.8318500000000002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2788.85</v>
      </c>
      <c r="D192" s="36">
        <v>2812.7333333333331</v>
      </c>
      <c r="E192" s="36">
        <v>2756.5166666666664</v>
      </c>
      <c r="F192" s="36">
        <v>2724.1833333333334</v>
      </c>
      <c r="G192" s="36">
        <v>2667.9666666666667</v>
      </c>
      <c r="H192" s="36">
        <v>2845.0666666666662</v>
      </c>
      <c r="I192" s="36">
        <v>2901.2833333333324</v>
      </c>
      <c r="J192" s="36">
        <v>2933.6166666666659</v>
      </c>
      <c r="K192" s="31">
        <v>2868.95</v>
      </c>
      <c r="L192" s="31">
        <v>2780.4</v>
      </c>
      <c r="M192" s="31">
        <v>5.7224300000000001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409.1</v>
      </c>
      <c r="D193" s="36">
        <v>407.2</v>
      </c>
      <c r="E193" s="36">
        <v>403.9</v>
      </c>
      <c r="F193" s="36">
        <v>398.7</v>
      </c>
      <c r="G193" s="36">
        <v>395.4</v>
      </c>
      <c r="H193" s="36">
        <v>412.4</v>
      </c>
      <c r="I193" s="36">
        <v>415.70000000000005</v>
      </c>
      <c r="J193" s="36">
        <v>420.9</v>
      </c>
      <c r="K193" s="31">
        <v>410.5</v>
      </c>
      <c r="L193" s="31">
        <v>402</v>
      </c>
      <c r="M193" s="31">
        <v>7.0162699999999996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603.20000000000005</v>
      </c>
      <c r="D194" s="36">
        <v>607.5333333333333</v>
      </c>
      <c r="E194" s="36">
        <v>594.16666666666663</v>
      </c>
      <c r="F194" s="36">
        <v>585.13333333333333</v>
      </c>
      <c r="G194" s="36">
        <v>571.76666666666665</v>
      </c>
      <c r="H194" s="36">
        <v>616.56666666666661</v>
      </c>
      <c r="I194" s="36">
        <v>629.93333333333339</v>
      </c>
      <c r="J194" s="36">
        <v>638.96666666666658</v>
      </c>
      <c r="K194" s="31">
        <v>620.9</v>
      </c>
      <c r="L194" s="31">
        <v>598.5</v>
      </c>
      <c r="M194" s="31">
        <v>13.700049999999999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2446.65</v>
      </c>
      <c r="D195" s="36">
        <v>2434.3333333333335</v>
      </c>
      <c r="E195" s="36">
        <v>2418.7166666666672</v>
      </c>
      <c r="F195" s="36">
        <v>2390.7833333333338</v>
      </c>
      <c r="G195" s="36">
        <v>2375.1666666666674</v>
      </c>
      <c r="H195" s="36">
        <v>2462.2666666666669</v>
      </c>
      <c r="I195" s="36">
        <v>2477.8833333333328</v>
      </c>
      <c r="J195" s="36">
        <v>2505.8166666666666</v>
      </c>
      <c r="K195" s="31">
        <v>2449.9499999999998</v>
      </c>
      <c r="L195" s="31">
        <v>2406.4</v>
      </c>
      <c r="M195" s="31">
        <v>5.5548900000000003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1047.7</v>
      </c>
      <c r="D196" s="36">
        <v>1054.8999999999999</v>
      </c>
      <c r="E196" s="36">
        <v>1024.7999999999997</v>
      </c>
      <c r="F196" s="36">
        <v>1001.8999999999999</v>
      </c>
      <c r="G196" s="36">
        <v>971.79999999999973</v>
      </c>
      <c r="H196" s="36">
        <v>1077.7999999999997</v>
      </c>
      <c r="I196" s="36">
        <v>1107.8999999999996</v>
      </c>
      <c r="J196" s="36">
        <v>1130.7999999999997</v>
      </c>
      <c r="K196" s="31">
        <v>1085</v>
      </c>
      <c r="L196" s="31">
        <v>1032</v>
      </c>
      <c r="M196" s="31">
        <v>20.13646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2330</v>
      </c>
      <c r="D197" s="36">
        <v>2340.4833333333331</v>
      </c>
      <c r="E197" s="36">
        <v>2294.5166666666664</v>
      </c>
      <c r="F197" s="36">
        <v>2259.0333333333333</v>
      </c>
      <c r="G197" s="36">
        <v>2213.0666666666666</v>
      </c>
      <c r="H197" s="36">
        <v>2375.9666666666662</v>
      </c>
      <c r="I197" s="36">
        <v>2421.9333333333325</v>
      </c>
      <c r="J197" s="36">
        <v>2457.4166666666661</v>
      </c>
      <c r="K197" s="31">
        <v>2386.4499999999998</v>
      </c>
      <c r="L197" s="31">
        <v>2305</v>
      </c>
      <c r="M197" s="31">
        <v>0.26650000000000001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152.4</v>
      </c>
      <c r="D198" s="36">
        <v>152.18333333333331</v>
      </c>
      <c r="E198" s="36">
        <v>149.86666666666662</v>
      </c>
      <c r="F198" s="36">
        <v>147.33333333333331</v>
      </c>
      <c r="G198" s="36">
        <v>145.01666666666662</v>
      </c>
      <c r="H198" s="36">
        <v>154.71666666666661</v>
      </c>
      <c r="I198" s="36">
        <v>157.03333333333327</v>
      </c>
      <c r="J198" s="36">
        <v>159.56666666666661</v>
      </c>
      <c r="K198" s="31">
        <v>154.5</v>
      </c>
      <c r="L198" s="31">
        <v>149.65</v>
      </c>
      <c r="M198" s="31">
        <v>5.5893300000000004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3183.7</v>
      </c>
      <c r="D199" s="36">
        <v>3197.9333333333329</v>
      </c>
      <c r="E199" s="36">
        <v>3156.766666666666</v>
      </c>
      <c r="F199" s="36">
        <v>3129.833333333333</v>
      </c>
      <c r="G199" s="36">
        <v>3088.6666666666661</v>
      </c>
      <c r="H199" s="36">
        <v>3224.8666666666659</v>
      </c>
      <c r="I199" s="36">
        <v>3266.0333333333328</v>
      </c>
      <c r="J199" s="36">
        <v>3292.9666666666658</v>
      </c>
      <c r="K199" s="31">
        <v>3239.1</v>
      </c>
      <c r="L199" s="31">
        <v>3171</v>
      </c>
      <c r="M199" s="31">
        <v>0.37840000000000001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560.79999999999995</v>
      </c>
      <c r="D200" s="36">
        <v>558.05000000000007</v>
      </c>
      <c r="E200" s="36">
        <v>553.10000000000014</v>
      </c>
      <c r="F200" s="36">
        <v>545.40000000000009</v>
      </c>
      <c r="G200" s="36">
        <v>540.45000000000016</v>
      </c>
      <c r="H200" s="36">
        <v>565.75000000000011</v>
      </c>
      <c r="I200" s="36">
        <v>570.70000000000016</v>
      </c>
      <c r="J200" s="36">
        <v>578.40000000000009</v>
      </c>
      <c r="K200" s="31">
        <v>563</v>
      </c>
      <c r="L200" s="31">
        <v>550.35</v>
      </c>
      <c r="M200" s="31">
        <v>9.4094300000000004</v>
      </c>
      <c r="N200" s="1"/>
      <c r="O200" s="1"/>
    </row>
    <row r="201" spans="1:15" ht="12.75" customHeight="1">
      <c r="A201" s="33">
        <v>191</v>
      </c>
      <c r="B201" s="53" t="s">
        <v>1049</v>
      </c>
      <c r="C201" s="31">
        <v>428.1</v>
      </c>
      <c r="D201" s="36">
        <v>428.95</v>
      </c>
      <c r="E201" s="36">
        <v>423.15</v>
      </c>
      <c r="F201" s="36">
        <v>418.2</v>
      </c>
      <c r="G201" s="36">
        <v>412.4</v>
      </c>
      <c r="H201" s="36">
        <v>433.9</v>
      </c>
      <c r="I201" s="36">
        <v>439.70000000000005</v>
      </c>
      <c r="J201" s="36">
        <v>444.65</v>
      </c>
      <c r="K201" s="31">
        <v>434.75</v>
      </c>
      <c r="L201" s="31">
        <v>424</v>
      </c>
      <c r="M201" s="31">
        <v>19.40408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673.35</v>
      </c>
      <c r="D202" s="36">
        <v>670.51666666666677</v>
      </c>
      <c r="E202" s="36">
        <v>664.43333333333351</v>
      </c>
      <c r="F202" s="36">
        <v>655.51666666666677</v>
      </c>
      <c r="G202" s="36">
        <v>649.43333333333351</v>
      </c>
      <c r="H202" s="36">
        <v>679.43333333333351</v>
      </c>
      <c r="I202" s="36">
        <v>685.51666666666677</v>
      </c>
      <c r="J202" s="36">
        <v>694.43333333333351</v>
      </c>
      <c r="K202" s="31">
        <v>676.6</v>
      </c>
      <c r="L202" s="31">
        <v>661.6</v>
      </c>
      <c r="M202" s="31">
        <v>5.5789099999999996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210.75</v>
      </c>
      <c r="D203" s="36">
        <v>210.66666666666666</v>
      </c>
      <c r="E203" s="36">
        <v>207.13333333333333</v>
      </c>
      <c r="F203" s="36">
        <v>203.51666666666668</v>
      </c>
      <c r="G203" s="36">
        <v>199.98333333333335</v>
      </c>
      <c r="H203" s="36">
        <v>214.2833333333333</v>
      </c>
      <c r="I203" s="36">
        <v>217.81666666666666</v>
      </c>
      <c r="J203" s="36">
        <v>221.43333333333328</v>
      </c>
      <c r="K203" s="31">
        <v>214.2</v>
      </c>
      <c r="L203" s="31">
        <v>207.05</v>
      </c>
      <c r="M203" s="31">
        <v>25.319389999999999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241.25</v>
      </c>
      <c r="D204" s="36">
        <v>240.41666666666666</v>
      </c>
      <c r="E204" s="36">
        <v>235.83333333333331</v>
      </c>
      <c r="F204" s="36">
        <v>230.41666666666666</v>
      </c>
      <c r="G204" s="36">
        <v>225.83333333333331</v>
      </c>
      <c r="H204" s="36">
        <v>245.83333333333331</v>
      </c>
      <c r="I204" s="36">
        <v>250.41666666666663</v>
      </c>
      <c r="J204" s="36">
        <v>255.83333333333331</v>
      </c>
      <c r="K204" s="31">
        <v>245</v>
      </c>
      <c r="L204" s="31">
        <v>235</v>
      </c>
      <c r="M204" s="31">
        <v>27.926770000000001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299.05</v>
      </c>
      <c r="D205" s="36">
        <v>298.98333333333335</v>
      </c>
      <c r="E205" s="36">
        <v>295.06666666666672</v>
      </c>
      <c r="F205" s="36">
        <v>291.08333333333337</v>
      </c>
      <c r="G205" s="36">
        <v>287.16666666666674</v>
      </c>
      <c r="H205" s="36">
        <v>302.9666666666667</v>
      </c>
      <c r="I205" s="36">
        <v>306.88333333333333</v>
      </c>
      <c r="J205" s="36">
        <v>310.86666666666667</v>
      </c>
      <c r="K205" s="31">
        <v>302.89999999999998</v>
      </c>
      <c r="L205" s="31">
        <v>295</v>
      </c>
      <c r="M205" s="31">
        <v>18.903089999999999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2568.4499999999998</v>
      </c>
      <c r="D206" s="36">
        <v>2543.1666666666665</v>
      </c>
      <c r="E206" s="36">
        <v>2468.333333333333</v>
      </c>
      <c r="F206" s="36">
        <v>2368.2166666666667</v>
      </c>
      <c r="G206" s="36">
        <v>2293.3833333333332</v>
      </c>
      <c r="H206" s="36">
        <v>2643.2833333333328</v>
      </c>
      <c r="I206" s="36">
        <v>2718.1166666666659</v>
      </c>
      <c r="J206" s="36">
        <v>2818.2333333333327</v>
      </c>
      <c r="K206" s="31">
        <v>2618</v>
      </c>
      <c r="L206" s="31">
        <v>2443.0500000000002</v>
      </c>
      <c r="M206" s="31">
        <v>9.3687699999999996</v>
      </c>
      <c r="N206" s="1"/>
      <c r="O206" s="1"/>
    </row>
    <row r="207" spans="1:15" ht="12.75" customHeight="1">
      <c r="A207" s="33">
        <v>197</v>
      </c>
      <c r="B207" s="53" t="s">
        <v>1050</v>
      </c>
      <c r="C207" s="31">
        <v>528.4</v>
      </c>
      <c r="D207" s="36">
        <v>530.98333333333335</v>
      </c>
      <c r="E207" s="36">
        <v>522.9666666666667</v>
      </c>
      <c r="F207" s="36">
        <v>517.5333333333333</v>
      </c>
      <c r="G207" s="36">
        <v>509.51666666666665</v>
      </c>
      <c r="H207" s="36">
        <v>536.41666666666674</v>
      </c>
      <c r="I207" s="36">
        <v>544.43333333333339</v>
      </c>
      <c r="J207" s="36">
        <v>549.86666666666679</v>
      </c>
      <c r="K207" s="31">
        <v>539</v>
      </c>
      <c r="L207" s="31">
        <v>525.54999999999995</v>
      </c>
      <c r="M207" s="31">
        <v>7.5176699999999999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1341.9</v>
      </c>
      <c r="D208" s="36">
        <v>1335.25</v>
      </c>
      <c r="E208" s="36">
        <v>1320.65</v>
      </c>
      <c r="F208" s="36">
        <v>1299.4000000000001</v>
      </c>
      <c r="G208" s="36">
        <v>1284.8000000000002</v>
      </c>
      <c r="H208" s="36">
        <v>1356.5</v>
      </c>
      <c r="I208" s="36">
        <v>1371.1</v>
      </c>
      <c r="J208" s="36">
        <v>1392.35</v>
      </c>
      <c r="K208" s="31">
        <v>1349.85</v>
      </c>
      <c r="L208" s="31">
        <v>1314</v>
      </c>
      <c r="M208" s="31">
        <v>49.667209999999997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3796.5</v>
      </c>
      <c r="D209" s="36">
        <v>3788.8333333333335</v>
      </c>
      <c r="E209" s="36">
        <v>3767.666666666667</v>
      </c>
      <c r="F209" s="36">
        <v>3738.8333333333335</v>
      </c>
      <c r="G209" s="36">
        <v>3717.666666666667</v>
      </c>
      <c r="H209" s="36">
        <v>3817.666666666667</v>
      </c>
      <c r="I209" s="36">
        <v>3838.8333333333339</v>
      </c>
      <c r="J209" s="36">
        <v>3867.666666666667</v>
      </c>
      <c r="K209" s="31">
        <v>3810</v>
      </c>
      <c r="L209" s="31">
        <v>3760</v>
      </c>
      <c r="M209" s="31">
        <v>2.2482199999999999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1458.8</v>
      </c>
      <c r="D210" s="36">
        <v>1459.5333333333335</v>
      </c>
      <c r="E210" s="36">
        <v>1449.366666666667</v>
      </c>
      <c r="F210" s="36">
        <v>1439.9333333333334</v>
      </c>
      <c r="G210" s="36">
        <v>1429.7666666666669</v>
      </c>
      <c r="H210" s="36">
        <v>1468.9666666666672</v>
      </c>
      <c r="I210" s="36">
        <v>1479.1333333333337</v>
      </c>
      <c r="J210" s="36">
        <v>1488.5666666666673</v>
      </c>
      <c r="K210" s="31">
        <v>1469.7</v>
      </c>
      <c r="L210" s="31">
        <v>1450.1</v>
      </c>
      <c r="M210" s="31">
        <v>218.84988999999999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565.6</v>
      </c>
      <c r="D211" s="36">
        <v>566.21666666666658</v>
      </c>
      <c r="E211" s="36">
        <v>562.43333333333317</v>
      </c>
      <c r="F211" s="36">
        <v>559.26666666666654</v>
      </c>
      <c r="G211" s="36">
        <v>555.48333333333312</v>
      </c>
      <c r="H211" s="36">
        <v>569.38333333333321</v>
      </c>
      <c r="I211" s="36">
        <v>573.16666666666674</v>
      </c>
      <c r="J211" s="36">
        <v>576.33333333333326</v>
      </c>
      <c r="K211" s="31">
        <v>570</v>
      </c>
      <c r="L211" s="31">
        <v>563.04999999999995</v>
      </c>
      <c r="M211" s="31">
        <v>55.8384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100.55</v>
      </c>
      <c r="D212" s="36">
        <v>101.21666666666665</v>
      </c>
      <c r="E212" s="36">
        <v>99.333333333333314</v>
      </c>
      <c r="F212" s="36">
        <v>98.11666666666666</v>
      </c>
      <c r="G212" s="36">
        <v>96.23333333333332</v>
      </c>
      <c r="H212" s="36">
        <v>102.43333333333331</v>
      </c>
      <c r="I212" s="36">
        <v>104.31666666666666</v>
      </c>
      <c r="J212" s="36">
        <v>105.5333333333333</v>
      </c>
      <c r="K212" s="31">
        <v>103.1</v>
      </c>
      <c r="L212" s="31">
        <v>100</v>
      </c>
      <c r="M212" s="31">
        <v>142.17726999999999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810.5</v>
      </c>
      <c r="D213" s="36">
        <v>811.88333333333321</v>
      </c>
      <c r="E213" s="36">
        <v>807.6666666666664</v>
      </c>
      <c r="F213" s="36">
        <v>804.83333333333314</v>
      </c>
      <c r="G213" s="36">
        <v>800.61666666666633</v>
      </c>
      <c r="H213" s="36">
        <v>814.71666666666647</v>
      </c>
      <c r="I213" s="36">
        <v>818.93333333333317</v>
      </c>
      <c r="J213" s="36">
        <v>821.76666666666654</v>
      </c>
      <c r="K213" s="31">
        <v>816.1</v>
      </c>
      <c r="L213" s="31">
        <v>809.05</v>
      </c>
      <c r="M213" s="31">
        <v>1.94512</v>
      </c>
      <c r="N213" s="1"/>
      <c r="O213" s="1"/>
    </row>
    <row r="214" spans="1:15" ht="12.75" customHeight="1">
      <c r="A214" s="33">
        <v>204</v>
      </c>
      <c r="B214" s="53" t="s">
        <v>1051</v>
      </c>
      <c r="C214" s="31">
        <v>1052.3499999999999</v>
      </c>
      <c r="D214" s="36">
        <v>1044.3</v>
      </c>
      <c r="E214" s="36">
        <v>1029.5999999999999</v>
      </c>
      <c r="F214" s="36">
        <v>1006.8499999999999</v>
      </c>
      <c r="G214" s="36">
        <v>992.14999999999986</v>
      </c>
      <c r="H214" s="36">
        <v>1067.05</v>
      </c>
      <c r="I214" s="36">
        <v>1081.7500000000002</v>
      </c>
      <c r="J214" s="36">
        <v>1104.5</v>
      </c>
      <c r="K214" s="31">
        <v>1059</v>
      </c>
      <c r="L214" s="31">
        <v>1021.55</v>
      </c>
      <c r="M214" s="31">
        <v>1.06616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1866.85</v>
      </c>
      <c r="D215" s="36">
        <v>1854.75</v>
      </c>
      <c r="E215" s="36">
        <v>1834.9</v>
      </c>
      <c r="F215" s="36">
        <v>1802.95</v>
      </c>
      <c r="G215" s="36">
        <v>1783.1000000000001</v>
      </c>
      <c r="H215" s="36">
        <v>1886.7</v>
      </c>
      <c r="I215" s="36">
        <v>1906.55</v>
      </c>
      <c r="J215" s="36">
        <v>1938.5</v>
      </c>
      <c r="K215" s="31">
        <v>1874.6</v>
      </c>
      <c r="L215" s="31">
        <v>1822.8</v>
      </c>
      <c r="M215" s="31">
        <v>20.540109999999999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5053.8500000000004</v>
      </c>
      <c r="D216" s="36">
        <v>5068.6333333333341</v>
      </c>
      <c r="E216" s="36">
        <v>5014.4666666666681</v>
      </c>
      <c r="F216" s="36">
        <v>4975.0833333333339</v>
      </c>
      <c r="G216" s="36">
        <v>4920.9166666666679</v>
      </c>
      <c r="H216" s="36">
        <v>5108.0166666666682</v>
      </c>
      <c r="I216" s="36">
        <v>5162.1833333333343</v>
      </c>
      <c r="J216" s="36">
        <v>5201.5666666666684</v>
      </c>
      <c r="K216" s="31">
        <v>5122.8</v>
      </c>
      <c r="L216" s="31">
        <v>5029.25</v>
      </c>
      <c r="M216" s="31">
        <v>4.8048999999999999</v>
      </c>
      <c r="N216" s="1"/>
      <c r="O216" s="1"/>
    </row>
    <row r="217" spans="1:15" ht="12.75" customHeight="1">
      <c r="A217" s="33">
        <v>207</v>
      </c>
      <c r="B217" s="53" t="s">
        <v>1052</v>
      </c>
      <c r="C217" s="31">
        <v>363.95</v>
      </c>
      <c r="D217" s="36">
        <v>359</v>
      </c>
      <c r="E217" s="36">
        <v>351.95</v>
      </c>
      <c r="F217" s="36">
        <v>339.95</v>
      </c>
      <c r="G217" s="36">
        <v>332.9</v>
      </c>
      <c r="H217" s="36">
        <v>371</v>
      </c>
      <c r="I217" s="36">
        <v>378.04999999999995</v>
      </c>
      <c r="J217" s="36">
        <v>390.05</v>
      </c>
      <c r="K217" s="31">
        <v>366.05</v>
      </c>
      <c r="L217" s="31">
        <v>347</v>
      </c>
      <c r="M217" s="31">
        <v>11.498749999999999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693.6</v>
      </c>
      <c r="D218" s="36">
        <v>684.06666666666661</v>
      </c>
      <c r="E218" s="36">
        <v>672.73333333333323</v>
      </c>
      <c r="F218" s="36">
        <v>651.86666666666667</v>
      </c>
      <c r="G218" s="36">
        <v>640.5333333333333</v>
      </c>
      <c r="H218" s="36">
        <v>704.93333333333317</v>
      </c>
      <c r="I218" s="36">
        <v>716.26666666666665</v>
      </c>
      <c r="J218" s="36">
        <v>737.1333333333331</v>
      </c>
      <c r="K218" s="31">
        <v>695.4</v>
      </c>
      <c r="L218" s="31">
        <v>663.2</v>
      </c>
      <c r="M218" s="31">
        <v>159.76671999999999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4782.25</v>
      </c>
      <c r="D219" s="36">
        <v>4792.4666666666662</v>
      </c>
      <c r="E219" s="36">
        <v>4714.9333333333325</v>
      </c>
      <c r="F219" s="36">
        <v>4647.6166666666659</v>
      </c>
      <c r="G219" s="36">
        <v>4570.0833333333321</v>
      </c>
      <c r="H219" s="36">
        <v>4859.7833333333328</v>
      </c>
      <c r="I219" s="36">
        <v>4937.3166666666675</v>
      </c>
      <c r="J219" s="36">
        <v>5004.6333333333332</v>
      </c>
      <c r="K219" s="31">
        <v>4870</v>
      </c>
      <c r="L219" s="31">
        <v>4725.1499999999996</v>
      </c>
      <c r="M219" s="31">
        <v>55.401820000000001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399.15</v>
      </c>
      <c r="D220" s="36">
        <v>396.05</v>
      </c>
      <c r="E220" s="36">
        <v>390.70000000000005</v>
      </c>
      <c r="F220" s="36">
        <v>382.25000000000006</v>
      </c>
      <c r="G220" s="36">
        <v>376.90000000000009</v>
      </c>
      <c r="H220" s="36">
        <v>404.5</v>
      </c>
      <c r="I220" s="36">
        <v>409.85</v>
      </c>
      <c r="J220" s="36">
        <v>418.29999999999995</v>
      </c>
      <c r="K220" s="31">
        <v>401.4</v>
      </c>
      <c r="L220" s="31">
        <v>387.6</v>
      </c>
      <c r="M220" s="31">
        <v>236.74397999999999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526.85</v>
      </c>
      <c r="D221" s="36">
        <v>519.81666666666672</v>
      </c>
      <c r="E221" s="36">
        <v>508.73333333333346</v>
      </c>
      <c r="F221" s="36">
        <v>490.61666666666673</v>
      </c>
      <c r="G221" s="36">
        <v>479.53333333333347</v>
      </c>
      <c r="H221" s="36">
        <v>537.93333333333339</v>
      </c>
      <c r="I221" s="36">
        <v>549.01666666666665</v>
      </c>
      <c r="J221" s="36">
        <v>567.13333333333344</v>
      </c>
      <c r="K221" s="31">
        <v>530.9</v>
      </c>
      <c r="L221" s="31">
        <v>501.7</v>
      </c>
      <c r="M221" s="31">
        <v>106.11742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2310.6999999999998</v>
      </c>
      <c r="D222" s="36">
        <v>2312.4166666666665</v>
      </c>
      <c r="E222" s="36">
        <v>2300.0333333333328</v>
      </c>
      <c r="F222" s="36">
        <v>2289.3666666666663</v>
      </c>
      <c r="G222" s="36">
        <v>2276.9833333333327</v>
      </c>
      <c r="H222" s="36">
        <v>2323.083333333333</v>
      </c>
      <c r="I222" s="36">
        <v>2335.4666666666672</v>
      </c>
      <c r="J222" s="36">
        <v>2346.1333333333332</v>
      </c>
      <c r="K222" s="31">
        <v>2324.8000000000002</v>
      </c>
      <c r="L222" s="31">
        <v>2301.75</v>
      </c>
      <c r="M222" s="31">
        <v>16.639589999999998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741.3</v>
      </c>
      <c r="D223" s="36">
        <v>703.33333333333337</v>
      </c>
      <c r="E223" s="36">
        <v>663.06666666666672</v>
      </c>
      <c r="F223" s="36">
        <v>584.83333333333337</v>
      </c>
      <c r="G223" s="36">
        <v>544.56666666666672</v>
      </c>
      <c r="H223" s="36">
        <v>781.56666666666672</v>
      </c>
      <c r="I223" s="36">
        <v>821.83333333333337</v>
      </c>
      <c r="J223" s="36">
        <v>900.06666666666672</v>
      </c>
      <c r="K223" s="31">
        <v>743.6</v>
      </c>
      <c r="L223" s="31">
        <v>625.1</v>
      </c>
      <c r="M223" s="31">
        <v>154.62688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10832.1</v>
      </c>
      <c r="D224" s="36">
        <v>10974.65</v>
      </c>
      <c r="E224" s="36">
        <v>10545.449999999999</v>
      </c>
      <c r="F224" s="36">
        <v>10258.799999999999</v>
      </c>
      <c r="G224" s="36">
        <v>9829.5999999999985</v>
      </c>
      <c r="H224" s="36">
        <v>11261.3</v>
      </c>
      <c r="I224" s="36">
        <v>11690.5</v>
      </c>
      <c r="J224" s="36">
        <v>11977.15</v>
      </c>
      <c r="K224" s="31">
        <v>11403.85</v>
      </c>
      <c r="L224" s="31">
        <v>10688</v>
      </c>
      <c r="M224" s="31">
        <v>0.94437000000000004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819.45</v>
      </c>
      <c r="D225" s="36">
        <v>828.48333333333323</v>
      </c>
      <c r="E225" s="36">
        <v>806.96666666666647</v>
      </c>
      <c r="F225" s="36">
        <v>794.48333333333323</v>
      </c>
      <c r="G225" s="36">
        <v>772.96666666666647</v>
      </c>
      <c r="H225" s="36">
        <v>840.96666666666647</v>
      </c>
      <c r="I225" s="36">
        <v>862.48333333333312</v>
      </c>
      <c r="J225" s="36">
        <v>874.96666666666647</v>
      </c>
      <c r="K225" s="31">
        <v>850</v>
      </c>
      <c r="L225" s="31">
        <v>816</v>
      </c>
      <c r="M225" s="31">
        <v>0.98880999999999997</v>
      </c>
      <c r="N225" s="1"/>
      <c r="O225" s="1"/>
    </row>
    <row r="226" spans="1:15" ht="12.75" customHeight="1">
      <c r="A226" s="33">
        <v>216</v>
      </c>
      <c r="B226" s="53" t="s">
        <v>1053</v>
      </c>
      <c r="C226" s="31">
        <v>424.5</v>
      </c>
      <c r="D226" s="36">
        <v>419.59999999999997</v>
      </c>
      <c r="E226" s="36">
        <v>409.29999999999995</v>
      </c>
      <c r="F226" s="36">
        <v>394.09999999999997</v>
      </c>
      <c r="G226" s="36">
        <v>383.79999999999995</v>
      </c>
      <c r="H226" s="36">
        <v>434.79999999999995</v>
      </c>
      <c r="I226" s="36">
        <v>445.1</v>
      </c>
      <c r="J226" s="36">
        <v>460.29999999999995</v>
      </c>
      <c r="K226" s="31">
        <v>429.9</v>
      </c>
      <c r="L226" s="31">
        <v>404.4</v>
      </c>
      <c r="M226" s="31">
        <v>8.8200400000000005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53287.65</v>
      </c>
      <c r="D227" s="36">
        <v>54062.85</v>
      </c>
      <c r="E227" s="36">
        <v>51625.799999999996</v>
      </c>
      <c r="F227" s="36">
        <v>49963.95</v>
      </c>
      <c r="G227" s="36">
        <v>47526.899999999994</v>
      </c>
      <c r="H227" s="36">
        <v>55724.7</v>
      </c>
      <c r="I227" s="36">
        <v>58161.75</v>
      </c>
      <c r="J227" s="36">
        <v>59823.6</v>
      </c>
      <c r="K227" s="31">
        <v>56499.9</v>
      </c>
      <c r="L227" s="31">
        <v>52401</v>
      </c>
      <c r="M227" s="31">
        <v>0.56215999999999999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270</v>
      </c>
      <c r="D228" s="36">
        <v>261.33333333333331</v>
      </c>
      <c r="E228" s="36">
        <v>248.71666666666664</v>
      </c>
      <c r="F228" s="36">
        <v>227.43333333333334</v>
      </c>
      <c r="G228" s="36">
        <v>214.81666666666666</v>
      </c>
      <c r="H228" s="36">
        <v>282.61666666666662</v>
      </c>
      <c r="I228" s="36">
        <v>295.23333333333329</v>
      </c>
      <c r="J228" s="36">
        <v>316.51666666666659</v>
      </c>
      <c r="K228" s="31">
        <v>273.95</v>
      </c>
      <c r="L228" s="31">
        <v>240.05</v>
      </c>
      <c r="M228" s="31">
        <v>507.35869000000002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1120.95</v>
      </c>
      <c r="D229" s="36">
        <v>1123.6666666666667</v>
      </c>
      <c r="E229" s="36">
        <v>1113.5333333333335</v>
      </c>
      <c r="F229" s="36">
        <v>1106.1166666666668</v>
      </c>
      <c r="G229" s="36">
        <v>1095.9833333333336</v>
      </c>
      <c r="H229" s="36">
        <v>1131.0833333333335</v>
      </c>
      <c r="I229" s="36">
        <v>1141.2166666666667</v>
      </c>
      <c r="J229" s="36">
        <v>1148.6333333333334</v>
      </c>
      <c r="K229" s="31">
        <v>1133.8</v>
      </c>
      <c r="L229" s="31">
        <v>1116.25</v>
      </c>
      <c r="M229" s="31">
        <v>104.529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1647.85</v>
      </c>
      <c r="D230" s="36">
        <v>1649.5833333333333</v>
      </c>
      <c r="E230" s="36">
        <v>1623.2666666666664</v>
      </c>
      <c r="F230" s="36">
        <v>1598.6833333333332</v>
      </c>
      <c r="G230" s="36">
        <v>1572.3666666666663</v>
      </c>
      <c r="H230" s="36">
        <v>1674.1666666666665</v>
      </c>
      <c r="I230" s="36">
        <v>1700.4833333333336</v>
      </c>
      <c r="J230" s="36">
        <v>1725.0666666666666</v>
      </c>
      <c r="K230" s="31">
        <v>1675.9</v>
      </c>
      <c r="L230" s="31">
        <v>1625</v>
      </c>
      <c r="M230" s="31">
        <v>5.4737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580.20000000000005</v>
      </c>
      <c r="D231" s="36">
        <v>582.9666666666667</v>
      </c>
      <c r="E231" s="36">
        <v>573.23333333333335</v>
      </c>
      <c r="F231" s="36">
        <v>566.26666666666665</v>
      </c>
      <c r="G231" s="36">
        <v>556.5333333333333</v>
      </c>
      <c r="H231" s="36">
        <v>589.93333333333339</v>
      </c>
      <c r="I231" s="36">
        <v>599.66666666666674</v>
      </c>
      <c r="J231" s="36">
        <v>606.63333333333344</v>
      </c>
      <c r="K231" s="31">
        <v>592.70000000000005</v>
      </c>
      <c r="L231" s="31">
        <v>576</v>
      </c>
      <c r="M231" s="31">
        <v>15.348039999999999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721.05</v>
      </c>
      <c r="D232" s="36">
        <v>724.5</v>
      </c>
      <c r="E232" s="36">
        <v>716.55</v>
      </c>
      <c r="F232" s="36">
        <v>712.05</v>
      </c>
      <c r="G232" s="36">
        <v>704.09999999999991</v>
      </c>
      <c r="H232" s="36">
        <v>729</v>
      </c>
      <c r="I232" s="36">
        <v>736.95</v>
      </c>
      <c r="J232" s="36">
        <v>741.45</v>
      </c>
      <c r="K232" s="31">
        <v>732.45</v>
      </c>
      <c r="L232" s="31">
        <v>720</v>
      </c>
      <c r="M232" s="31">
        <v>3.13978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88.2</v>
      </c>
      <c r="D233" s="36">
        <v>88.116666666666674</v>
      </c>
      <c r="E233" s="36">
        <v>86.283333333333346</v>
      </c>
      <c r="F233" s="36">
        <v>84.366666666666674</v>
      </c>
      <c r="G233" s="36">
        <v>82.533333333333346</v>
      </c>
      <c r="H233" s="36">
        <v>90.033333333333346</v>
      </c>
      <c r="I233" s="36">
        <v>91.86666666666666</v>
      </c>
      <c r="J233" s="36">
        <v>93.783333333333346</v>
      </c>
      <c r="K233" s="31">
        <v>89.95</v>
      </c>
      <c r="L233" s="31">
        <v>86.2</v>
      </c>
      <c r="M233" s="31">
        <v>127.63988999999999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77.45</v>
      </c>
      <c r="D234" s="36">
        <v>77.399999999999991</v>
      </c>
      <c r="E234" s="36">
        <v>77.049999999999983</v>
      </c>
      <c r="F234" s="36">
        <v>76.649999999999991</v>
      </c>
      <c r="G234" s="36">
        <v>76.299999999999983</v>
      </c>
      <c r="H234" s="36">
        <v>77.799999999999983</v>
      </c>
      <c r="I234" s="36">
        <v>78.149999999999977</v>
      </c>
      <c r="J234" s="36">
        <v>78.549999999999983</v>
      </c>
      <c r="K234" s="31">
        <v>77.75</v>
      </c>
      <c r="L234" s="31">
        <v>77</v>
      </c>
      <c r="M234" s="31">
        <v>325.07333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114.8</v>
      </c>
      <c r="D235" s="36">
        <v>114.86666666666666</v>
      </c>
      <c r="E235" s="36">
        <v>114.13333333333333</v>
      </c>
      <c r="F235" s="36">
        <v>113.46666666666667</v>
      </c>
      <c r="G235" s="36">
        <v>112.73333333333333</v>
      </c>
      <c r="H235" s="36">
        <v>115.53333333333332</v>
      </c>
      <c r="I235" s="36">
        <v>116.26666666666664</v>
      </c>
      <c r="J235" s="36">
        <v>116.93333333333331</v>
      </c>
      <c r="K235" s="31">
        <v>115.6</v>
      </c>
      <c r="L235" s="31">
        <v>114.2</v>
      </c>
      <c r="M235" s="31">
        <v>48.152859999999997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398.05</v>
      </c>
      <c r="D236" s="36">
        <v>399.55</v>
      </c>
      <c r="E236" s="36">
        <v>394.15000000000003</v>
      </c>
      <c r="F236" s="36">
        <v>390.25</v>
      </c>
      <c r="G236" s="36">
        <v>384.85</v>
      </c>
      <c r="H236" s="36">
        <v>403.45000000000005</v>
      </c>
      <c r="I236" s="36">
        <v>408.85</v>
      </c>
      <c r="J236" s="36">
        <v>412.75000000000006</v>
      </c>
      <c r="K236" s="31">
        <v>404.95</v>
      </c>
      <c r="L236" s="31">
        <v>395.65</v>
      </c>
      <c r="M236" s="31">
        <v>5.6559100000000004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69.3</v>
      </c>
      <c r="D237" s="36">
        <v>69.816666666666663</v>
      </c>
      <c r="E237" s="36">
        <v>67.98333333333332</v>
      </c>
      <c r="F237" s="36">
        <v>66.666666666666657</v>
      </c>
      <c r="G237" s="36">
        <v>64.833333333333314</v>
      </c>
      <c r="H237" s="36">
        <v>71.133333333333326</v>
      </c>
      <c r="I237" s="36">
        <v>72.966666666666669</v>
      </c>
      <c r="J237" s="36">
        <v>74.283333333333331</v>
      </c>
      <c r="K237" s="31">
        <v>71.650000000000006</v>
      </c>
      <c r="L237" s="31">
        <v>68.5</v>
      </c>
      <c r="M237" s="31">
        <v>358.72834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289.75</v>
      </c>
      <c r="D238" s="36">
        <v>287.88333333333338</v>
      </c>
      <c r="E238" s="36">
        <v>274.31666666666678</v>
      </c>
      <c r="F238" s="36">
        <v>258.88333333333338</v>
      </c>
      <c r="G238" s="36">
        <v>245.31666666666678</v>
      </c>
      <c r="H238" s="36">
        <v>303.31666666666678</v>
      </c>
      <c r="I238" s="36">
        <v>316.88333333333338</v>
      </c>
      <c r="J238" s="36">
        <v>332.31666666666678</v>
      </c>
      <c r="K238" s="31">
        <v>301.45</v>
      </c>
      <c r="L238" s="31">
        <v>272.45</v>
      </c>
      <c r="M238" s="31">
        <v>474.22908000000001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434.8</v>
      </c>
      <c r="D239" s="36">
        <v>435.03333333333336</v>
      </c>
      <c r="E239" s="36">
        <v>432.9666666666667</v>
      </c>
      <c r="F239" s="36">
        <v>431.13333333333333</v>
      </c>
      <c r="G239" s="36">
        <v>429.06666666666666</v>
      </c>
      <c r="H239" s="36">
        <v>436.86666666666673</v>
      </c>
      <c r="I239" s="36">
        <v>438.93333333333345</v>
      </c>
      <c r="J239" s="36">
        <v>440.76666666666677</v>
      </c>
      <c r="K239" s="31">
        <v>437.1</v>
      </c>
      <c r="L239" s="31">
        <v>433.2</v>
      </c>
      <c r="M239" s="31">
        <v>107.60726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305.75</v>
      </c>
      <c r="D240" s="36">
        <v>308.26666666666665</v>
      </c>
      <c r="E240" s="36">
        <v>301.73333333333329</v>
      </c>
      <c r="F240" s="36">
        <v>297.71666666666664</v>
      </c>
      <c r="G240" s="36">
        <v>291.18333333333328</v>
      </c>
      <c r="H240" s="36">
        <v>312.2833333333333</v>
      </c>
      <c r="I240" s="36">
        <v>318.81666666666661</v>
      </c>
      <c r="J240" s="36">
        <v>322.83333333333331</v>
      </c>
      <c r="K240" s="31">
        <v>314.8</v>
      </c>
      <c r="L240" s="31">
        <v>304.25</v>
      </c>
      <c r="M240" s="31">
        <v>17.3812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210.55</v>
      </c>
      <c r="D241" s="36">
        <v>211.11666666666667</v>
      </c>
      <c r="E241" s="36">
        <v>209.33333333333334</v>
      </c>
      <c r="F241" s="36">
        <v>208.11666666666667</v>
      </c>
      <c r="G241" s="36">
        <v>206.33333333333334</v>
      </c>
      <c r="H241" s="36">
        <v>212.33333333333334</v>
      </c>
      <c r="I241" s="36">
        <v>214.11666666666665</v>
      </c>
      <c r="J241" s="36">
        <v>215.33333333333334</v>
      </c>
      <c r="K241" s="31">
        <v>212.9</v>
      </c>
      <c r="L241" s="31">
        <v>209.9</v>
      </c>
      <c r="M241" s="31">
        <v>12.673310000000001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163.05000000000001</v>
      </c>
      <c r="D242" s="36">
        <v>163.11666666666667</v>
      </c>
      <c r="E242" s="36">
        <v>161.08333333333334</v>
      </c>
      <c r="F242" s="36">
        <v>159.11666666666667</v>
      </c>
      <c r="G242" s="36">
        <v>157.08333333333334</v>
      </c>
      <c r="H242" s="36">
        <v>165.08333333333334</v>
      </c>
      <c r="I242" s="36">
        <v>167.11666666666665</v>
      </c>
      <c r="J242" s="36">
        <v>169.08333333333334</v>
      </c>
      <c r="K242" s="31">
        <v>165.15</v>
      </c>
      <c r="L242" s="31">
        <v>161.15</v>
      </c>
      <c r="M242" s="31">
        <v>47.705689999999997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2605</v>
      </c>
      <c r="D243" s="36">
        <v>2608.2000000000003</v>
      </c>
      <c r="E243" s="36">
        <v>2586.8000000000006</v>
      </c>
      <c r="F243" s="36">
        <v>2568.6000000000004</v>
      </c>
      <c r="G243" s="36">
        <v>2547.2000000000007</v>
      </c>
      <c r="H243" s="36">
        <v>2626.4000000000005</v>
      </c>
      <c r="I243" s="36">
        <v>2647.8</v>
      </c>
      <c r="J243" s="36">
        <v>2666.0000000000005</v>
      </c>
      <c r="K243" s="31">
        <v>2629.6</v>
      </c>
      <c r="L243" s="31">
        <v>2590</v>
      </c>
      <c r="M243" s="31">
        <v>0.99707000000000001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575.15</v>
      </c>
      <c r="D244" s="36">
        <v>563.05000000000007</v>
      </c>
      <c r="E244" s="36">
        <v>546.10000000000014</v>
      </c>
      <c r="F244" s="36">
        <v>517.05000000000007</v>
      </c>
      <c r="G244" s="36">
        <v>500.10000000000014</v>
      </c>
      <c r="H244" s="36">
        <v>592.10000000000014</v>
      </c>
      <c r="I244" s="36">
        <v>609.05000000000018</v>
      </c>
      <c r="J244" s="36">
        <v>638.10000000000014</v>
      </c>
      <c r="K244" s="31">
        <v>580</v>
      </c>
      <c r="L244" s="31">
        <v>534</v>
      </c>
      <c r="M244" s="31">
        <v>47.74342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160.44999999999999</v>
      </c>
      <c r="D245" s="36">
        <v>161.73333333333335</v>
      </c>
      <c r="E245" s="36">
        <v>157.06666666666669</v>
      </c>
      <c r="F245" s="36">
        <v>153.68333333333334</v>
      </c>
      <c r="G245" s="36">
        <v>149.01666666666668</v>
      </c>
      <c r="H245" s="36">
        <v>165.1166666666667</v>
      </c>
      <c r="I245" s="36">
        <v>169.78333333333333</v>
      </c>
      <c r="J245" s="36">
        <v>173.16666666666671</v>
      </c>
      <c r="K245" s="31">
        <v>166.4</v>
      </c>
      <c r="L245" s="31">
        <v>158.35</v>
      </c>
      <c r="M245" s="31">
        <v>448.74162999999999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569.15</v>
      </c>
      <c r="D246" s="36">
        <v>567.73333333333323</v>
      </c>
      <c r="E246" s="36">
        <v>563.01666666666642</v>
      </c>
      <c r="F246" s="36">
        <v>556.88333333333321</v>
      </c>
      <c r="G246" s="36">
        <v>552.1666666666664</v>
      </c>
      <c r="H246" s="36">
        <v>573.86666666666645</v>
      </c>
      <c r="I246" s="36">
        <v>578.58333333333337</v>
      </c>
      <c r="J246" s="36">
        <v>584.71666666666647</v>
      </c>
      <c r="K246" s="31">
        <v>572.45000000000005</v>
      </c>
      <c r="L246" s="31">
        <v>561.6</v>
      </c>
      <c r="M246" s="31">
        <v>22.27289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166.9</v>
      </c>
      <c r="D247" s="36">
        <v>166.28333333333333</v>
      </c>
      <c r="E247" s="36">
        <v>164.16666666666666</v>
      </c>
      <c r="F247" s="36">
        <v>161.43333333333334</v>
      </c>
      <c r="G247" s="36">
        <v>159.31666666666666</v>
      </c>
      <c r="H247" s="36">
        <v>169.01666666666665</v>
      </c>
      <c r="I247" s="36">
        <v>171.13333333333333</v>
      </c>
      <c r="J247" s="36">
        <v>173.86666666666665</v>
      </c>
      <c r="K247" s="31">
        <v>168.4</v>
      </c>
      <c r="L247" s="31">
        <v>163.55000000000001</v>
      </c>
      <c r="M247" s="31">
        <v>261.48239999999998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67.099999999999994</v>
      </c>
      <c r="D248" s="36">
        <v>66.483333333333334</v>
      </c>
      <c r="E248" s="36">
        <v>64.716666666666669</v>
      </c>
      <c r="F248" s="36">
        <v>62.333333333333329</v>
      </c>
      <c r="G248" s="36">
        <v>60.566666666666663</v>
      </c>
      <c r="H248" s="36">
        <v>68.866666666666674</v>
      </c>
      <c r="I248" s="36">
        <v>70.633333333333354</v>
      </c>
      <c r="J248" s="36">
        <v>73.01666666666668</v>
      </c>
      <c r="K248" s="31">
        <v>68.25</v>
      </c>
      <c r="L248" s="31">
        <v>64.099999999999994</v>
      </c>
      <c r="M248" s="31">
        <v>277.48953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1115.55</v>
      </c>
      <c r="D249" s="36">
        <v>1108.4666666666665</v>
      </c>
      <c r="E249" s="36">
        <v>1094.633333333333</v>
      </c>
      <c r="F249" s="36">
        <v>1073.7166666666665</v>
      </c>
      <c r="G249" s="36">
        <v>1059.883333333333</v>
      </c>
      <c r="H249" s="36">
        <v>1129.383333333333</v>
      </c>
      <c r="I249" s="36">
        <v>1143.2166666666665</v>
      </c>
      <c r="J249" s="36">
        <v>1164.133333333333</v>
      </c>
      <c r="K249" s="31">
        <v>1122.3</v>
      </c>
      <c r="L249" s="31">
        <v>1087.55</v>
      </c>
      <c r="M249" s="31">
        <v>48.089019999999998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179.45</v>
      </c>
      <c r="D250" s="36">
        <v>179.15</v>
      </c>
      <c r="E250" s="36">
        <v>176.3</v>
      </c>
      <c r="F250" s="36">
        <v>173.15</v>
      </c>
      <c r="G250" s="36">
        <v>170.3</v>
      </c>
      <c r="H250" s="36">
        <v>182.3</v>
      </c>
      <c r="I250" s="36">
        <v>185.14999999999998</v>
      </c>
      <c r="J250" s="36">
        <v>188.3</v>
      </c>
      <c r="K250" s="31">
        <v>182</v>
      </c>
      <c r="L250" s="31">
        <v>176</v>
      </c>
      <c r="M250" s="31">
        <v>1653.5488399999999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1424.1</v>
      </c>
      <c r="D251" s="36">
        <v>1410.3666666666668</v>
      </c>
      <c r="E251" s="36">
        <v>1379.7333333333336</v>
      </c>
      <c r="F251" s="36">
        <v>1335.3666666666668</v>
      </c>
      <c r="G251" s="36">
        <v>1304.7333333333336</v>
      </c>
      <c r="H251" s="36">
        <v>1454.7333333333336</v>
      </c>
      <c r="I251" s="36">
        <v>1485.3666666666668</v>
      </c>
      <c r="J251" s="36">
        <v>1529.7333333333336</v>
      </c>
      <c r="K251" s="31">
        <v>1441</v>
      </c>
      <c r="L251" s="31">
        <v>1366</v>
      </c>
      <c r="M251" s="31">
        <v>0.59199999999999997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440.85</v>
      </c>
      <c r="D252" s="36">
        <v>442.13333333333338</v>
      </c>
      <c r="E252" s="36">
        <v>438.71666666666675</v>
      </c>
      <c r="F252" s="36">
        <v>436.58333333333337</v>
      </c>
      <c r="G252" s="36">
        <v>433.16666666666674</v>
      </c>
      <c r="H252" s="36">
        <v>444.26666666666677</v>
      </c>
      <c r="I252" s="36">
        <v>447.68333333333339</v>
      </c>
      <c r="J252" s="36">
        <v>449.81666666666678</v>
      </c>
      <c r="K252" s="31">
        <v>445.55</v>
      </c>
      <c r="L252" s="31">
        <v>440</v>
      </c>
      <c r="M252" s="31">
        <v>10.499599999999999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339.05</v>
      </c>
      <c r="D253" s="36">
        <v>341.58333333333331</v>
      </c>
      <c r="E253" s="36">
        <v>335.61666666666662</v>
      </c>
      <c r="F253" s="36">
        <v>332.18333333333328</v>
      </c>
      <c r="G253" s="36">
        <v>326.21666666666658</v>
      </c>
      <c r="H253" s="36">
        <v>345.01666666666665</v>
      </c>
      <c r="I253" s="36">
        <v>350.98333333333335</v>
      </c>
      <c r="J253" s="36">
        <v>354.41666666666669</v>
      </c>
      <c r="K253" s="31">
        <v>347.55</v>
      </c>
      <c r="L253" s="31">
        <v>338.15</v>
      </c>
      <c r="M253" s="31">
        <v>75.332890000000006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1406.5</v>
      </c>
      <c r="D254" s="36">
        <v>1409.1166666666668</v>
      </c>
      <c r="E254" s="36">
        <v>1397.3833333333337</v>
      </c>
      <c r="F254" s="36">
        <v>1388.2666666666669</v>
      </c>
      <c r="G254" s="36">
        <v>1376.5333333333338</v>
      </c>
      <c r="H254" s="36">
        <v>1418.2333333333336</v>
      </c>
      <c r="I254" s="36">
        <v>1429.9666666666667</v>
      </c>
      <c r="J254" s="36">
        <v>1439.0833333333335</v>
      </c>
      <c r="K254" s="31">
        <v>1420.85</v>
      </c>
      <c r="L254" s="31">
        <v>1400</v>
      </c>
      <c r="M254" s="31">
        <v>30.10012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6405.15</v>
      </c>
      <c r="D255" s="36">
        <v>6361.2333333333336</v>
      </c>
      <c r="E255" s="36">
        <v>6247.4666666666672</v>
      </c>
      <c r="F255" s="36">
        <v>6089.7833333333338</v>
      </c>
      <c r="G255" s="36">
        <v>5976.0166666666673</v>
      </c>
      <c r="H255" s="36">
        <v>6518.916666666667</v>
      </c>
      <c r="I255" s="36">
        <v>6632.6833333333334</v>
      </c>
      <c r="J255" s="36">
        <v>6790.3666666666668</v>
      </c>
      <c r="K255" s="31">
        <v>6475</v>
      </c>
      <c r="L255" s="31">
        <v>6203.55</v>
      </c>
      <c r="M255" s="31">
        <v>6.7952399999999997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1434.15</v>
      </c>
      <c r="D256" s="36">
        <v>1435.75</v>
      </c>
      <c r="E256" s="36">
        <v>1426.8</v>
      </c>
      <c r="F256" s="36">
        <v>1419.45</v>
      </c>
      <c r="G256" s="36">
        <v>1410.5</v>
      </c>
      <c r="H256" s="36">
        <v>1443.1</v>
      </c>
      <c r="I256" s="36">
        <v>1452.0499999999997</v>
      </c>
      <c r="J256" s="36">
        <v>1459.3999999999999</v>
      </c>
      <c r="K256" s="31">
        <v>1444.7</v>
      </c>
      <c r="L256" s="31">
        <v>1428.4</v>
      </c>
      <c r="M256" s="31">
        <v>67.526629999999997</v>
      </c>
      <c r="N256" s="1"/>
      <c r="O256" s="1"/>
    </row>
    <row r="257" spans="1:15" ht="12.75" customHeight="1">
      <c r="A257" s="33">
        <v>247</v>
      </c>
      <c r="B257" s="53" t="s">
        <v>1054</v>
      </c>
      <c r="C257" s="31">
        <v>612.04999999999995</v>
      </c>
      <c r="D257" s="36">
        <v>620.35</v>
      </c>
      <c r="E257" s="36">
        <v>598.75</v>
      </c>
      <c r="F257" s="36">
        <v>585.44999999999993</v>
      </c>
      <c r="G257" s="36">
        <v>563.84999999999991</v>
      </c>
      <c r="H257" s="36">
        <v>633.65000000000009</v>
      </c>
      <c r="I257" s="36">
        <v>655.25000000000023</v>
      </c>
      <c r="J257" s="36">
        <v>668.55000000000018</v>
      </c>
      <c r="K257" s="31">
        <v>641.95000000000005</v>
      </c>
      <c r="L257" s="31">
        <v>607.04999999999995</v>
      </c>
      <c r="M257" s="31">
        <v>16.222919999999998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895.45</v>
      </c>
      <c r="D258" s="36">
        <v>899.66666666666663</v>
      </c>
      <c r="E258" s="36">
        <v>882.73333333333323</v>
      </c>
      <c r="F258" s="36">
        <v>870.01666666666665</v>
      </c>
      <c r="G258" s="36">
        <v>853.08333333333326</v>
      </c>
      <c r="H258" s="36">
        <v>912.38333333333321</v>
      </c>
      <c r="I258" s="36">
        <v>929.31666666666661</v>
      </c>
      <c r="J258" s="36">
        <v>942.03333333333319</v>
      </c>
      <c r="K258" s="31">
        <v>916.6</v>
      </c>
      <c r="L258" s="31">
        <v>886.95</v>
      </c>
      <c r="M258" s="31">
        <v>3.55227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4315.5</v>
      </c>
      <c r="D259" s="36">
        <v>4319.8999999999996</v>
      </c>
      <c r="E259" s="36">
        <v>4274.7499999999991</v>
      </c>
      <c r="F259" s="36">
        <v>4233.9999999999991</v>
      </c>
      <c r="G259" s="36">
        <v>4188.8499999999985</v>
      </c>
      <c r="H259" s="36">
        <v>4360.6499999999996</v>
      </c>
      <c r="I259" s="36">
        <v>4405.8000000000011</v>
      </c>
      <c r="J259" s="36">
        <v>4446.55</v>
      </c>
      <c r="K259" s="31">
        <v>4365.05</v>
      </c>
      <c r="L259" s="31">
        <v>4279.1499999999996</v>
      </c>
      <c r="M259" s="31">
        <v>10.35962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1306.95</v>
      </c>
      <c r="D260" s="36">
        <v>1301.8166666666668</v>
      </c>
      <c r="E260" s="36">
        <v>1288.7833333333338</v>
      </c>
      <c r="F260" s="36">
        <v>1270.616666666667</v>
      </c>
      <c r="G260" s="36">
        <v>1257.5833333333339</v>
      </c>
      <c r="H260" s="36">
        <v>1319.9833333333336</v>
      </c>
      <c r="I260" s="36">
        <v>1333.0166666666669</v>
      </c>
      <c r="J260" s="36">
        <v>1351.1833333333334</v>
      </c>
      <c r="K260" s="31">
        <v>1314.85</v>
      </c>
      <c r="L260" s="31">
        <v>1283.6500000000001</v>
      </c>
      <c r="M260" s="31">
        <v>3.21671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1773.6</v>
      </c>
      <c r="D261" s="36">
        <v>1801.4166666666667</v>
      </c>
      <c r="E261" s="36">
        <v>1737.8333333333335</v>
      </c>
      <c r="F261" s="36">
        <v>1702.0666666666668</v>
      </c>
      <c r="G261" s="36">
        <v>1638.4833333333336</v>
      </c>
      <c r="H261" s="36">
        <v>1837.1833333333334</v>
      </c>
      <c r="I261" s="36">
        <v>1900.7666666666669</v>
      </c>
      <c r="J261" s="36">
        <v>1936.5333333333333</v>
      </c>
      <c r="K261" s="31">
        <v>1865</v>
      </c>
      <c r="L261" s="31">
        <v>1765.65</v>
      </c>
      <c r="M261" s="31">
        <v>1.1575500000000001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3889.95</v>
      </c>
      <c r="D262" s="36">
        <v>3885.9333333333329</v>
      </c>
      <c r="E262" s="36">
        <v>3863.9166666666661</v>
      </c>
      <c r="F262" s="36">
        <v>3837.8833333333332</v>
      </c>
      <c r="G262" s="36">
        <v>3815.8666666666663</v>
      </c>
      <c r="H262" s="36">
        <v>3911.9666666666658</v>
      </c>
      <c r="I262" s="36">
        <v>3933.9833333333331</v>
      </c>
      <c r="J262" s="36">
        <v>3960.0166666666655</v>
      </c>
      <c r="K262" s="31">
        <v>3907.95</v>
      </c>
      <c r="L262" s="31">
        <v>3859.9</v>
      </c>
      <c r="M262" s="31">
        <v>1.7599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1807.6</v>
      </c>
      <c r="D263" s="36">
        <v>1816.3166666666666</v>
      </c>
      <c r="E263" s="36">
        <v>1795.2833333333333</v>
      </c>
      <c r="F263" s="36">
        <v>1782.9666666666667</v>
      </c>
      <c r="G263" s="36">
        <v>1761.9333333333334</v>
      </c>
      <c r="H263" s="36">
        <v>1828.6333333333332</v>
      </c>
      <c r="I263" s="36">
        <v>1849.6666666666665</v>
      </c>
      <c r="J263" s="36">
        <v>1861.9833333333331</v>
      </c>
      <c r="K263" s="31">
        <v>1837.35</v>
      </c>
      <c r="L263" s="31">
        <v>1804</v>
      </c>
      <c r="M263" s="31">
        <v>1.10134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793.3</v>
      </c>
      <c r="D264" s="36">
        <v>786.5333333333333</v>
      </c>
      <c r="E264" s="36">
        <v>777.81666666666661</v>
      </c>
      <c r="F264" s="36">
        <v>762.33333333333326</v>
      </c>
      <c r="G264" s="36">
        <v>753.61666666666656</v>
      </c>
      <c r="H264" s="36">
        <v>802.01666666666665</v>
      </c>
      <c r="I264" s="36">
        <v>810.73333333333335</v>
      </c>
      <c r="J264" s="36">
        <v>826.2166666666667</v>
      </c>
      <c r="K264" s="31">
        <v>795.25</v>
      </c>
      <c r="L264" s="31">
        <v>771.05</v>
      </c>
      <c r="M264" s="31">
        <v>1.2263200000000001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371.7</v>
      </c>
      <c r="D265" s="36">
        <v>372.7833333333333</v>
      </c>
      <c r="E265" s="36">
        <v>368.71666666666658</v>
      </c>
      <c r="F265" s="36">
        <v>365.73333333333329</v>
      </c>
      <c r="G265" s="36">
        <v>361.66666666666657</v>
      </c>
      <c r="H265" s="36">
        <v>375.76666666666659</v>
      </c>
      <c r="I265" s="36">
        <v>379.83333333333331</v>
      </c>
      <c r="J265" s="36">
        <v>382.81666666666661</v>
      </c>
      <c r="K265" s="31">
        <v>376.85</v>
      </c>
      <c r="L265" s="31">
        <v>369.8</v>
      </c>
      <c r="M265" s="31">
        <v>8.6872500000000006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81.8</v>
      </c>
      <c r="D266" s="36">
        <v>81.650000000000006</v>
      </c>
      <c r="E266" s="36">
        <v>80.550000000000011</v>
      </c>
      <c r="F266" s="36">
        <v>79.300000000000011</v>
      </c>
      <c r="G266" s="36">
        <v>78.200000000000017</v>
      </c>
      <c r="H266" s="36">
        <v>82.9</v>
      </c>
      <c r="I266" s="36">
        <v>84</v>
      </c>
      <c r="J266" s="36">
        <v>85.25</v>
      </c>
      <c r="K266" s="31">
        <v>82.75</v>
      </c>
      <c r="L266" s="31">
        <v>80.400000000000006</v>
      </c>
      <c r="M266" s="31">
        <v>28.197340000000001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603.9</v>
      </c>
      <c r="D267" s="36">
        <v>604.5333333333333</v>
      </c>
      <c r="E267" s="36">
        <v>591.11666666666656</v>
      </c>
      <c r="F267" s="36">
        <v>578.33333333333326</v>
      </c>
      <c r="G267" s="36">
        <v>564.91666666666652</v>
      </c>
      <c r="H267" s="36">
        <v>617.31666666666661</v>
      </c>
      <c r="I267" s="36">
        <v>630.73333333333335</v>
      </c>
      <c r="J267" s="36">
        <v>643.51666666666665</v>
      </c>
      <c r="K267" s="31">
        <v>617.95000000000005</v>
      </c>
      <c r="L267" s="31">
        <v>591.75</v>
      </c>
      <c r="M267" s="31">
        <v>45.628320000000002</v>
      </c>
      <c r="N267" s="1"/>
      <c r="O267" s="1"/>
    </row>
    <row r="268" spans="1:15" ht="12.75" customHeight="1">
      <c r="A268" s="33">
        <v>258</v>
      </c>
      <c r="B268" s="53" t="s">
        <v>1055</v>
      </c>
      <c r="C268" s="31">
        <v>277.35000000000002</v>
      </c>
      <c r="D268" s="36">
        <v>275.73333333333335</v>
      </c>
      <c r="E268" s="36">
        <v>270.4666666666667</v>
      </c>
      <c r="F268" s="36">
        <v>263.58333333333337</v>
      </c>
      <c r="G268" s="36">
        <v>258.31666666666672</v>
      </c>
      <c r="H268" s="36">
        <v>282.61666666666667</v>
      </c>
      <c r="I268" s="36">
        <v>287.88333333333333</v>
      </c>
      <c r="J268" s="36">
        <v>294.76666666666665</v>
      </c>
      <c r="K268" s="31">
        <v>281</v>
      </c>
      <c r="L268" s="31">
        <v>268.85000000000002</v>
      </c>
      <c r="M268" s="31">
        <v>60.537419999999997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923.45</v>
      </c>
      <c r="D269" s="36">
        <v>914.4</v>
      </c>
      <c r="E269" s="36">
        <v>899.84999999999991</v>
      </c>
      <c r="F269" s="36">
        <v>876.24999999999989</v>
      </c>
      <c r="G269" s="36">
        <v>861.69999999999982</v>
      </c>
      <c r="H269" s="36">
        <v>938</v>
      </c>
      <c r="I269" s="36">
        <v>952.55</v>
      </c>
      <c r="J269" s="36">
        <v>976.15000000000009</v>
      </c>
      <c r="K269" s="31">
        <v>928.95</v>
      </c>
      <c r="L269" s="31">
        <v>890.8</v>
      </c>
      <c r="M269" s="31">
        <v>59.387079999999997</v>
      </c>
      <c r="N269" s="1"/>
      <c r="O269" s="1"/>
    </row>
    <row r="270" spans="1:15" ht="12.75" customHeight="1">
      <c r="A270" s="33">
        <v>260</v>
      </c>
      <c r="B270" s="53" t="s">
        <v>1056</v>
      </c>
      <c r="C270" s="31">
        <v>953.4</v>
      </c>
      <c r="D270" s="36">
        <v>957.80000000000007</v>
      </c>
      <c r="E270" s="36">
        <v>945.60000000000014</v>
      </c>
      <c r="F270" s="36">
        <v>937.80000000000007</v>
      </c>
      <c r="G270" s="36">
        <v>925.60000000000014</v>
      </c>
      <c r="H270" s="36">
        <v>965.60000000000014</v>
      </c>
      <c r="I270" s="36">
        <v>977.80000000000018</v>
      </c>
      <c r="J270" s="36">
        <v>985.60000000000014</v>
      </c>
      <c r="K270" s="31">
        <v>970</v>
      </c>
      <c r="L270" s="31">
        <v>950</v>
      </c>
      <c r="M270" s="31">
        <v>0.40619</v>
      </c>
      <c r="N270" s="1"/>
      <c r="O270" s="1"/>
    </row>
    <row r="271" spans="1:15" ht="12.75" customHeight="1">
      <c r="A271" s="33">
        <v>261</v>
      </c>
      <c r="B271" s="53" t="s">
        <v>1057</v>
      </c>
      <c r="C271" s="31">
        <v>129.5</v>
      </c>
      <c r="D271" s="36">
        <v>129.33333333333334</v>
      </c>
      <c r="E271" s="36">
        <v>128.31666666666669</v>
      </c>
      <c r="F271" s="36">
        <v>127.13333333333335</v>
      </c>
      <c r="G271" s="36">
        <v>126.1166666666667</v>
      </c>
      <c r="H271" s="36">
        <v>130.51666666666668</v>
      </c>
      <c r="I271" s="36">
        <v>131.53333333333333</v>
      </c>
      <c r="J271" s="36">
        <v>132.71666666666667</v>
      </c>
      <c r="K271" s="31">
        <v>130.35</v>
      </c>
      <c r="L271" s="31">
        <v>128.15</v>
      </c>
      <c r="M271" s="31">
        <v>28.188230000000001</v>
      </c>
      <c r="N271" s="1"/>
      <c r="O271" s="1"/>
    </row>
    <row r="272" spans="1:15" ht="12.75" customHeight="1">
      <c r="A272" s="33">
        <v>262</v>
      </c>
      <c r="B272" s="53" t="s">
        <v>834</v>
      </c>
      <c r="C272" s="31">
        <v>545.75</v>
      </c>
      <c r="D272" s="36">
        <v>546.9666666666667</v>
      </c>
      <c r="E272" s="36">
        <v>538.78333333333342</v>
      </c>
      <c r="F272" s="36">
        <v>531.81666666666672</v>
      </c>
      <c r="G272" s="36">
        <v>523.63333333333344</v>
      </c>
      <c r="H272" s="36">
        <v>553.93333333333339</v>
      </c>
      <c r="I272" s="36">
        <v>562.11666666666679</v>
      </c>
      <c r="J272" s="36">
        <v>569.08333333333337</v>
      </c>
      <c r="K272" s="31">
        <v>555.15</v>
      </c>
      <c r="L272" s="31">
        <v>540</v>
      </c>
      <c r="M272" s="31">
        <v>8.0568500000000007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701.55</v>
      </c>
      <c r="D273" s="36">
        <v>700.68333333333339</v>
      </c>
      <c r="E273" s="36">
        <v>693.36666666666679</v>
      </c>
      <c r="F273" s="36">
        <v>685.18333333333339</v>
      </c>
      <c r="G273" s="36">
        <v>677.86666666666679</v>
      </c>
      <c r="H273" s="36">
        <v>708.86666666666679</v>
      </c>
      <c r="I273" s="36">
        <v>716.18333333333339</v>
      </c>
      <c r="J273" s="36">
        <v>724.36666666666679</v>
      </c>
      <c r="K273" s="31">
        <v>708</v>
      </c>
      <c r="L273" s="31">
        <v>692.5</v>
      </c>
      <c r="M273" s="31">
        <v>18.686640000000001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1068.95</v>
      </c>
      <c r="D274" s="36">
        <v>1052.6499999999999</v>
      </c>
      <c r="E274" s="36">
        <v>1030.2999999999997</v>
      </c>
      <c r="F274" s="36">
        <v>991.64999999999986</v>
      </c>
      <c r="G274" s="36">
        <v>969.29999999999973</v>
      </c>
      <c r="H274" s="36">
        <v>1091.2999999999997</v>
      </c>
      <c r="I274" s="36">
        <v>1113.6499999999996</v>
      </c>
      <c r="J274" s="36">
        <v>1152.2999999999997</v>
      </c>
      <c r="K274" s="31">
        <v>1075</v>
      </c>
      <c r="L274" s="31">
        <v>1014</v>
      </c>
      <c r="M274" s="31">
        <v>35.413130000000002</v>
      </c>
      <c r="N274" s="1"/>
      <c r="O274" s="1"/>
    </row>
    <row r="275" spans="1:15" ht="12.75" customHeight="1">
      <c r="A275" s="33">
        <v>265</v>
      </c>
      <c r="B275" s="53" t="s">
        <v>1058</v>
      </c>
      <c r="C275" s="31">
        <v>357.75</v>
      </c>
      <c r="D275" s="36">
        <v>358.56666666666666</v>
      </c>
      <c r="E275" s="36">
        <v>354.93333333333334</v>
      </c>
      <c r="F275" s="36">
        <v>352.11666666666667</v>
      </c>
      <c r="G275" s="36">
        <v>348.48333333333335</v>
      </c>
      <c r="H275" s="36">
        <v>361.38333333333333</v>
      </c>
      <c r="I275" s="36">
        <v>365.01666666666665</v>
      </c>
      <c r="J275" s="36">
        <v>367.83333333333331</v>
      </c>
      <c r="K275" s="31">
        <v>362.2</v>
      </c>
      <c r="L275" s="31">
        <v>355.75</v>
      </c>
      <c r="M275" s="31">
        <v>117.92816999999999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479.35</v>
      </c>
      <c r="D276" s="36">
        <v>474.95</v>
      </c>
      <c r="E276" s="36">
        <v>467.5</v>
      </c>
      <c r="F276" s="36">
        <v>455.65000000000003</v>
      </c>
      <c r="G276" s="36">
        <v>448.20000000000005</v>
      </c>
      <c r="H276" s="36">
        <v>486.79999999999995</v>
      </c>
      <c r="I276" s="36">
        <v>494.24999999999989</v>
      </c>
      <c r="J276" s="36">
        <v>506.09999999999991</v>
      </c>
      <c r="K276" s="31">
        <v>482.4</v>
      </c>
      <c r="L276" s="31">
        <v>463.1</v>
      </c>
      <c r="M276" s="31">
        <v>34.334519999999998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520.25</v>
      </c>
      <c r="D277" s="36">
        <v>522.06666666666672</v>
      </c>
      <c r="E277" s="36">
        <v>513.68333333333339</v>
      </c>
      <c r="F277" s="36">
        <v>507.11666666666667</v>
      </c>
      <c r="G277" s="36">
        <v>498.73333333333335</v>
      </c>
      <c r="H277" s="36">
        <v>528.63333333333344</v>
      </c>
      <c r="I277" s="36">
        <v>537.01666666666688</v>
      </c>
      <c r="J277" s="36">
        <v>543.58333333333348</v>
      </c>
      <c r="K277" s="31">
        <v>530.45000000000005</v>
      </c>
      <c r="L277" s="31">
        <v>515.5</v>
      </c>
      <c r="M277" s="31">
        <v>2.3799199999999998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702.4</v>
      </c>
      <c r="D278" s="36">
        <v>705.4666666666667</v>
      </c>
      <c r="E278" s="36">
        <v>690.93333333333339</v>
      </c>
      <c r="F278" s="36">
        <v>679.4666666666667</v>
      </c>
      <c r="G278" s="36">
        <v>664.93333333333339</v>
      </c>
      <c r="H278" s="36">
        <v>716.93333333333339</v>
      </c>
      <c r="I278" s="36">
        <v>731.4666666666667</v>
      </c>
      <c r="J278" s="36">
        <v>742.93333333333339</v>
      </c>
      <c r="K278" s="31">
        <v>720</v>
      </c>
      <c r="L278" s="31">
        <v>694</v>
      </c>
      <c r="M278" s="31">
        <v>2.80904</v>
      </c>
      <c r="N278" s="1"/>
      <c r="O278" s="1"/>
    </row>
    <row r="279" spans="1:15" ht="12.75" customHeight="1">
      <c r="A279" s="33">
        <v>269</v>
      </c>
      <c r="B279" s="53" t="s">
        <v>1059</v>
      </c>
      <c r="C279" s="31">
        <v>529.20000000000005</v>
      </c>
      <c r="D279" s="36">
        <v>530.26666666666677</v>
      </c>
      <c r="E279" s="36">
        <v>518.18333333333351</v>
      </c>
      <c r="F279" s="36">
        <v>507.16666666666674</v>
      </c>
      <c r="G279" s="36">
        <v>495.08333333333348</v>
      </c>
      <c r="H279" s="36">
        <v>541.28333333333353</v>
      </c>
      <c r="I279" s="36">
        <v>553.36666666666679</v>
      </c>
      <c r="J279" s="36">
        <v>564.38333333333355</v>
      </c>
      <c r="K279" s="31">
        <v>542.35</v>
      </c>
      <c r="L279" s="31">
        <v>519.25</v>
      </c>
      <c r="M279" s="31">
        <v>21.883089999999999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953.25</v>
      </c>
      <c r="D280" s="36">
        <v>967.5</v>
      </c>
      <c r="E280" s="36">
        <v>935.85</v>
      </c>
      <c r="F280" s="36">
        <v>918.45</v>
      </c>
      <c r="G280" s="36">
        <v>886.80000000000007</v>
      </c>
      <c r="H280" s="36">
        <v>984.9</v>
      </c>
      <c r="I280" s="36">
        <v>1016.5500000000001</v>
      </c>
      <c r="J280" s="36">
        <v>1033.9499999999998</v>
      </c>
      <c r="K280" s="31">
        <v>999.15</v>
      </c>
      <c r="L280" s="31">
        <v>950.1</v>
      </c>
      <c r="M280" s="31">
        <v>4.2081099999999996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431.95</v>
      </c>
      <c r="D281" s="36">
        <v>436.98333333333335</v>
      </c>
      <c r="E281" s="36">
        <v>422.9666666666667</v>
      </c>
      <c r="F281" s="36">
        <v>413.98333333333335</v>
      </c>
      <c r="G281" s="36">
        <v>399.9666666666667</v>
      </c>
      <c r="H281" s="36">
        <v>445.9666666666667</v>
      </c>
      <c r="I281" s="36">
        <v>459.98333333333335</v>
      </c>
      <c r="J281" s="36">
        <v>468.9666666666667</v>
      </c>
      <c r="K281" s="31">
        <v>451</v>
      </c>
      <c r="L281" s="31">
        <v>428</v>
      </c>
      <c r="M281" s="31">
        <v>10.621409999999999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812</v>
      </c>
      <c r="D282" s="36">
        <v>817.31666666666661</v>
      </c>
      <c r="E282" s="36">
        <v>803.98333333333323</v>
      </c>
      <c r="F282" s="36">
        <v>795.96666666666658</v>
      </c>
      <c r="G282" s="36">
        <v>782.63333333333321</v>
      </c>
      <c r="H282" s="36">
        <v>825.33333333333326</v>
      </c>
      <c r="I282" s="36">
        <v>838.66666666666674</v>
      </c>
      <c r="J282" s="36">
        <v>846.68333333333328</v>
      </c>
      <c r="K282" s="31">
        <v>830.65</v>
      </c>
      <c r="L282" s="31">
        <v>809.3</v>
      </c>
      <c r="M282" s="31">
        <v>1.1358200000000001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4133.5</v>
      </c>
      <c r="D283" s="36">
        <v>4161.5</v>
      </c>
      <c r="E283" s="36">
        <v>4072</v>
      </c>
      <c r="F283" s="36">
        <v>4010.5</v>
      </c>
      <c r="G283" s="36">
        <v>3921</v>
      </c>
      <c r="H283" s="36">
        <v>4223</v>
      </c>
      <c r="I283" s="36">
        <v>4312.5</v>
      </c>
      <c r="J283" s="36">
        <v>4374</v>
      </c>
      <c r="K283" s="31">
        <v>4251</v>
      </c>
      <c r="L283" s="31">
        <v>4100</v>
      </c>
      <c r="M283" s="31">
        <v>2.2543799999999998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261.95</v>
      </c>
      <c r="D284" s="36">
        <v>260.25</v>
      </c>
      <c r="E284" s="36">
        <v>256.7</v>
      </c>
      <c r="F284" s="36">
        <v>251.45</v>
      </c>
      <c r="G284" s="36">
        <v>247.89999999999998</v>
      </c>
      <c r="H284" s="36">
        <v>265.5</v>
      </c>
      <c r="I284" s="36">
        <v>269.04999999999995</v>
      </c>
      <c r="J284" s="36">
        <v>274.3</v>
      </c>
      <c r="K284" s="31">
        <v>263.8</v>
      </c>
      <c r="L284" s="31">
        <v>255</v>
      </c>
      <c r="M284" s="31">
        <v>5.1918499999999996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1497.15</v>
      </c>
      <c r="D285" s="36">
        <v>1498</v>
      </c>
      <c r="E285" s="36">
        <v>1476.25</v>
      </c>
      <c r="F285" s="36">
        <v>1455.35</v>
      </c>
      <c r="G285" s="36">
        <v>1433.6</v>
      </c>
      <c r="H285" s="36">
        <v>1518.9</v>
      </c>
      <c r="I285" s="36">
        <v>1540.65</v>
      </c>
      <c r="J285" s="36">
        <v>1561.5500000000002</v>
      </c>
      <c r="K285" s="31">
        <v>1519.75</v>
      </c>
      <c r="L285" s="31">
        <v>1477.1</v>
      </c>
      <c r="M285" s="31">
        <v>7.5941000000000001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279.95</v>
      </c>
      <c r="D286" s="36">
        <v>281.81666666666666</v>
      </c>
      <c r="E286" s="36">
        <v>277.63333333333333</v>
      </c>
      <c r="F286" s="36">
        <v>275.31666666666666</v>
      </c>
      <c r="G286" s="36">
        <v>271.13333333333333</v>
      </c>
      <c r="H286" s="36">
        <v>284.13333333333333</v>
      </c>
      <c r="I286" s="36">
        <v>288.31666666666661</v>
      </c>
      <c r="J286" s="36">
        <v>290.63333333333333</v>
      </c>
      <c r="K286" s="31">
        <v>286</v>
      </c>
      <c r="L286" s="31">
        <v>279.5</v>
      </c>
      <c r="M286" s="31">
        <v>8.8550000000000004</v>
      </c>
      <c r="N286" s="1"/>
      <c r="O286" s="1"/>
    </row>
    <row r="287" spans="1:15" ht="12.75" customHeight="1">
      <c r="A287" s="33">
        <v>277</v>
      </c>
      <c r="B287" s="53" t="s">
        <v>801</v>
      </c>
      <c r="C287" s="31">
        <v>4675.5</v>
      </c>
      <c r="D287" s="36">
        <v>4727.2333333333336</v>
      </c>
      <c r="E287" s="36">
        <v>4595.0166666666673</v>
      </c>
      <c r="F287" s="36">
        <v>4514.5333333333338</v>
      </c>
      <c r="G287" s="36">
        <v>4382.3166666666675</v>
      </c>
      <c r="H287" s="36">
        <v>4807.7166666666672</v>
      </c>
      <c r="I287" s="36">
        <v>4939.9333333333343</v>
      </c>
      <c r="J287" s="36">
        <v>5020.416666666667</v>
      </c>
      <c r="K287" s="31">
        <v>4859.45</v>
      </c>
      <c r="L287" s="31">
        <v>4646.75</v>
      </c>
      <c r="M287" s="31">
        <v>0.30297000000000002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1296.8499999999999</v>
      </c>
      <c r="D288" s="36">
        <v>1290.7333333333333</v>
      </c>
      <c r="E288" s="36">
        <v>1258.4666666666667</v>
      </c>
      <c r="F288" s="36">
        <v>1220.0833333333333</v>
      </c>
      <c r="G288" s="36">
        <v>1187.8166666666666</v>
      </c>
      <c r="H288" s="36">
        <v>1329.1166666666668</v>
      </c>
      <c r="I288" s="36">
        <v>1361.3833333333337</v>
      </c>
      <c r="J288" s="36">
        <v>1399.7666666666669</v>
      </c>
      <c r="K288" s="31">
        <v>1323</v>
      </c>
      <c r="L288" s="31">
        <v>1252.3499999999999</v>
      </c>
      <c r="M288" s="31">
        <v>5.4388699999999996</v>
      </c>
      <c r="N288" s="1"/>
      <c r="O288" s="1"/>
    </row>
    <row r="289" spans="1:15" ht="12.75" customHeight="1">
      <c r="A289" s="33">
        <v>279</v>
      </c>
      <c r="B289" s="53" t="s">
        <v>789</v>
      </c>
      <c r="C289" s="31">
        <v>1240.0999999999999</v>
      </c>
      <c r="D289" s="36">
        <v>1270.8999999999999</v>
      </c>
      <c r="E289" s="36">
        <v>1199.1999999999998</v>
      </c>
      <c r="F289" s="36">
        <v>1158.3</v>
      </c>
      <c r="G289" s="36">
        <v>1086.5999999999999</v>
      </c>
      <c r="H289" s="36">
        <v>1311.7999999999997</v>
      </c>
      <c r="I289" s="36">
        <v>1383.5</v>
      </c>
      <c r="J289" s="36">
        <v>1424.3999999999996</v>
      </c>
      <c r="K289" s="31">
        <v>1342.6</v>
      </c>
      <c r="L289" s="31">
        <v>1230</v>
      </c>
      <c r="M289" s="31">
        <v>9.7116100000000003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401.5</v>
      </c>
      <c r="D290" s="36">
        <v>405.33333333333331</v>
      </c>
      <c r="E290" s="36">
        <v>395.16666666666663</v>
      </c>
      <c r="F290" s="36">
        <v>388.83333333333331</v>
      </c>
      <c r="G290" s="36">
        <v>378.66666666666663</v>
      </c>
      <c r="H290" s="36">
        <v>411.66666666666663</v>
      </c>
      <c r="I290" s="36">
        <v>421.83333333333326</v>
      </c>
      <c r="J290" s="36">
        <v>428.16666666666663</v>
      </c>
      <c r="K290" s="31">
        <v>415.5</v>
      </c>
      <c r="L290" s="31">
        <v>399</v>
      </c>
      <c r="M290" s="31">
        <v>14.196580000000001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272</v>
      </c>
      <c r="D291" s="36">
        <v>273.98333333333335</v>
      </c>
      <c r="E291" s="36">
        <v>269.81666666666672</v>
      </c>
      <c r="F291" s="36">
        <v>267.63333333333338</v>
      </c>
      <c r="G291" s="36">
        <v>263.46666666666675</v>
      </c>
      <c r="H291" s="36">
        <v>276.16666666666669</v>
      </c>
      <c r="I291" s="36">
        <v>280.33333333333331</v>
      </c>
      <c r="J291" s="36">
        <v>282.51666666666665</v>
      </c>
      <c r="K291" s="31">
        <v>278.14999999999998</v>
      </c>
      <c r="L291" s="31">
        <v>271.8</v>
      </c>
      <c r="M291" s="31">
        <v>4.3745900000000004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195.1</v>
      </c>
      <c r="D292" s="36">
        <v>196.35</v>
      </c>
      <c r="E292" s="36">
        <v>193.7</v>
      </c>
      <c r="F292" s="36">
        <v>192.29999999999998</v>
      </c>
      <c r="G292" s="36">
        <v>189.64999999999998</v>
      </c>
      <c r="H292" s="36">
        <v>197.75</v>
      </c>
      <c r="I292" s="36">
        <v>200.40000000000003</v>
      </c>
      <c r="J292" s="36">
        <v>201.8</v>
      </c>
      <c r="K292" s="31">
        <v>199</v>
      </c>
      <c r="L292" s="31">
        <v>194.95</v>
      </c>
      <c r="M292" s="31">
        <v>16.97784</v>
      </c>
      <c r="N292" s="1"/>
      <c r="O292" s="1"/>
    </row>
    <row r="293" spans="1:15" ht="12.75" customHeight="1">
      <c r="A293" s="33">
        <v>283</v>
      </c>
      <c r="B293" s="53" t="s">
        <v>835</v>
      </c>
      <c r="C293" s="31">
        <v>3396.3</v>
      </c>
      <c r="D293" s="36">
        <v>3426.2000000000003</v>
      </c>
      <c r="E293" s="36">
        <v>3208.7000000000007</v>
      </c>
      <c r="F293" s="36">
        <v>3021.1000000000004</v>
      </c>
      <c r="G293" s="36">
        <v>2803.6000000000008</v>
      </c>
      <c r="H293" s="36">
        <v>3613.8000000000006</v>
      </c>
      <c r="I293" s="36">
        <v>3831.2999999999997</v>
      </c>
      <c r="J293" s="36">
        <v>4018.9000000000005</v>
      </c>
      <c r="K293" s="31">
        <v>3643.7</v>
      </c>
      <c r="L293" s="31">
        <v>3238.6</v>
      </c>
      <c r="M293" s="31">
        <v>9.8005300000000002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796.1</v>
      </c>
      <c r="D294" s="36">
        <v>798.11666666666679</v>
      </c>
      <c r="E294" s="36">
        <v>784.28333333333353</v>
      </c>
      <c r="F294" s="36">
        <v>772.4666666666667</v>
      </c>
      <c r="G294" s="36">
        <v>758.63333333333344</v>
      </c>
      <c r="H294" s="36">
        <v>809.93333333333362</v>
      </c>
      <c r="I294" s="36">
        <v>823.76666666666688</v>
      </c>
      <c r="J294" s="36">
        <v>835.58333333333371</v>
      </c>
      <c r="K294" s="31">
        <v>811.95</v>
      </c>
      <c r="L294" s="31">
        <v>786.3</v>
      </c>
      <c r="M294" s="31">
        <v>7.0081699999999998</v>
      </c>
      <c r="N294" s="1"/>
      <c r="O294" s="1"/>
    </row>
    <row r="295" spans="1:15" ht="12.75" customHeight="1">
      <c r="A295" s="33">
        <v>285</v>
      </c>
      <c r="B295" s="53" t="s">
        <v>800</v>
      </c>
      <c r="C295" s="31">
        <v>745</v>
      </c>
      <c r="D295" s="36">
        <v>748.16666666666663</v>
      </c>
      <c r="E295" s="36">
        <v>735.88333333333321</v>
      </c>
      <c r="F295" s="36">
        <v>726.76666666666654</v>
      </c>
      <c r="G295" s="36">
        <v>714.48333333333312</v>
      </c>
      <c r="H295" s="36">
        <v>757.2833333333333</v>
      </c>
      <c r="I295" s="36">
        <v>769.56666666666683</v>
      </c>
      <c r="J295" s="36">
        <v>778.68333333333339</v>
      </c>
      <c r="K295" s="31">
        <v>760.45</v>
      </c>
      <c r="L295" s="31">
        <v>739.05</v>
      </c>
      <c r="M295" s="31">
        <v>2.2857099999999999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1698.25</v>
      </c>
      <c r="D296" s="36">
        <v>1701.0833333333333</v>
      </c>
      <c r="E296" s="36">
        <v>1687.1666666666665</v>
      </c>
      <c r="F296" s="36">
        <v>1676.0833333333333</v>
      </c>
      <c r="G296" s="36">
        <v>1662.1666666666665</v>
      </c>
      <c r="H296" s="36">
        <v>1712.1666666666665</v>
      </c>
      <c r="I296" s="36">
        <v>1726.083333333333</v>
      </c>
      <c r="J296" s="36">
        <v>1737.1666666666665</v>
      </c>
      <c r="K296" s="31">
        <v>1715</v>
      </c>
      <c r="L296" s="31">
        <v>1690</v>
      </c>
      <c r="M296" s="31">
        <v>58.101669999999999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1932.5</v>
      </c>
      <c r="D297" s="36">
        <v>1926.5833333333333</v>
      </c>
      <c r="E297" s="36">
        <v>1900.9666666666665</v>
      </c>
      <c r="F297" s="36">
        <v>1869.4333333333332</v>
      </c>
      <c r="G297" s="36">
        <v>1843.8166666666664</v>
      </c>
      <c r="H297" s="36">
        <v>1958.1166666666666</v>
      </c>
      <c r="I297" s="36">
        <v>1983.7333333333333</v>
      </c>
      <c r="J297" s="36">
        <v>2015.2666666666667</v>
      </c>
      <c r="K297" s="31">
        <v>1952.2</v>
      </c>
      <c r="L297" s="31">
        <v>1895.05</v>
      </c>
      <c r="M297" s="31">
        <v>0.54113</v>
      </c>
      <c r="N297" s="1"/>
      <c r="O297" s="1"/>
    </row>
    <row r="298" spans="1:15" ht="12.75" customHeight="1">
      <c r="A298" s="33">
        <v>288</v>
      </c>
      <c r="B298" s="53" t="s">
        <v>861</v>
      </c>
      <c r="C298" s="31">
        <v>158.85</v>
      </c>
      <c r="D298" s="36">
        <v>159.18333333333334</v>
      </c>
      <c r="E298" s="36">
        <v>157.86666666666667</v>
      </c>
      <c r="F298" s="36">
        <v>156.88333333333333</v>
      </c>
      <c r="G298" s="36">
        <v>155.56666666666666</v>
      </c>
      <c r="H298" s="36">
        <v>160.16666666666669</v>
      </c>
      <c r="I298" s="36">
        <v>161.48333333333335</v>
      </c>
      <c r="J298" s="36">
        <v>162.4666666666667</v>
      </c>
      <c r="K298" s="31">
        <v>160.5</v>
      </c>
      <c r="L298" s="31">
        <v>158.19999999999999</v>
      </c>
      <c r="M298" s="31">
        <v>19.447120000000002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4482.8500000000004</v>
      </c>
      <c r="D299" s="36">
        <v>4468.9666666666672</v>
      </c>
      <c r="E299" s="36">
        <v>4438.9333333333343</v>
      </c>
      <c r="F299" s="36">
        <v>4395.0166666666673</v>
      </c>
      <c r="G299" s="36">
        <v>4364.9833333333345</v>
      </c>
      <c r="H299" s="36">
        <v>4512.8833333333341</v>
      </c>
      <c r="I299" s="36">
        <v>4542.916666666667</v>
      </c>
      <c r="J299" s="36">
        <v>4586.8333333333339</v>
      </c>
      <c r="K299" s="31">
        <v>4499</v>
      </c>
      <c r="L299" s="31">
        <v>4425.05</v>
      </c>
      <c r="M299" s="31">
        <v>1.0473699999999999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651.65</v>
      </c>
      <c r="D300" s="36">
        <v>647.86666666666667</v>
      </c>
      <c r="E300" s="36">
        <v>641.83333333333337</v>
      </c>
      <c r="F300" s="36">
        <v>632.01666666666665</v>
      </c>
      <c r="G300" s="36">
        <v>625.98333333333335</v>
      </c>
      <c r="H300" s="36">
        <v>657.68333333333339</v>
      </c>
      <c r="I300" s="36">
        <v>663.7166666666667</v>
      </c>
      <c r="J300" s="36">
        <v>673.53333333333342</v>
      </c>
      <c r="K300" s="31">
        <v>653.9</v>
      </c>
      <c r="L300" s="31">
        <v>638.04999999999995</v>
      </c>
      <c r="M300" s="31">
        <v>32.894469999999998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4730.75</v>
      </c>
      <c r="D301" s="36">
        <v>4740.75</v>
      </c>
      <c r="E301" s="36">
        <v>4701</v>
      </c>
      <c r="F301" s="36">
        <v>4671.25</v>
      </c>
      <c r="G301" s="36">
        <v>4631.5</v>
      </c>
      <c r="H301" s="36">
        <v>4770.5</v>
      </c>
      <c r="I301" s="36">
        <v>4810.25</v>
      </c>
      <c r="J301" s="36">
        <v>4840</v>
      </c>
      <c r="K301" s="31">
        <v>4780.5</v>
      </c>
      <c r="L301" s="31">
        <v>4711</v>
      </c>
      <c r="M301" s="31">
        <v>3.8058999999999998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3440.95</v>
      </c>
      <c r="D302" s="36">
        <v>3448.4166666666665</v>
      </c>
      <c r="E302" s="36">
        <v>3426.5333333333328</v>
      </c>
      <c r="F302" s="36">
        <v>3412.1166666666663</v>
      </c>
      <c r="G302" s="36">
        <v>3390.2333333333327</v>
      </c>
      <c r="H302" s="36">
        <v>3462.833333333333</v>
      </c>
      <c r="I302" s="36">
        <v>3484.7166666666672</v>
      </c>
      <c r="J302" s="36">
        <v>3499.1333333333332</v>
      </c>
      <c r="K302" s="31">
        <v>3470.3</v>
      </c>
      <c r="L302" s="31">
        <v>3434</v>
      </c>
      <c r="M302" s="31">
        <v>21.008479999999999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483.3</v>
      </c>
      <c r="D303" s="36">
        <v>484.61666666666662</v>
      </c>
      <c r="E303" s="36">
        <v>474.23333333333323</v>
      </c>
      <c r="F303" s="36">
        <v>465.16666666666663</v>
      </c>
      <c r="G303" s="36">
        <v>454.78333333333325</v>
      </c>
      <c r="H303" s="36">
        <v>493.68333333333322</v>
      </c>
      <c r="I303" s="36">
        <v>504.06666666666655</v>
      </c>
      <c r="J303" s="36">
        <v>513.13333333333321</v>
      </c>
      <c r="K303" s="31">
        <v>495</v>
      </c>
      <c r="L303" s="31">
        <v>475.55</v>
      </c>
      <c r="M303" s="31">
        <v>1.2400899999999999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453.4</v>
      </c>
      <c r="D304" s="36">
        <v>449.98333333333335</v>
      </c>
      <c r="E304" s="36">
        <v>444.4666666666667</v>
      </c>
      <c r="F304" s="36">
        <v>435.53333333333336</v>
      </c>
      <c r="G304" s="36">
        <v>430.01666666666671</v>
      </c>
      <c r="H304" s="36">
        <v>458.91666666666669</v>
      </c>
      <c r="I304" s="36">
        <v>464.43333333333334</v>
      </c>
      <c r="J304" s="36">
        <v>473.36666666666667</v>
      </c>
      <c r="K304" s="31">
        <v>455.5</v>
      </c>
      <c r="L304" s="31">
        <v>441.05</v>
      </c>
      <c r="M304" s="31">
        <v>21.51681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256.60000000000002</v>
      </c>
      <c r="D305" s="36">
        <v>257.05</v>
      </c>
      <c r="E305" s="36">
        <v>253.85000000000002</v>
      </c>
      <c r="F305" s="36">
        <v>251.10000000000002</v>
      </c>
      <c r="G305" s="36">
        <v>247.90000000000003</v>
      </c>
      <c r="H305" s="36">
        <v>259.8</v>
      </c>
      <c r="I305" s="36">
        <v>262.99999999999994</v>
      </c>
      <c r="J305" s="36">
        <v>265.75</v>
      </c>
      <c r="K305" s="31">
        <v>260.25</v>
      </c>
      <c r="L305" s="31">
        <v>254.3</v>
      </c>
      <c r="M305" s="31">
        <v>9.7635199999999998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149.94999999999999</v>
      </c>
      <c r="D306" s="36">
        <v>149.03333333333333</v>
      </c>
      <c r="E306" s="36">
        <v>147.11666666666667</v>
      </c>
      <c r="F306" s="36">
        <v>144.28333333333333</v>
      </c>
      <c r="G306" s="36">
        <v>142.36666666666667</v>
      </c>
      <c r="H306" s="36">
        <v>151.86666666666667</v>
      </c>
      <c r="I306" s="36">
        <v>153.78333333333336</v>
      </c>
      <c r="J306" s="36">
        <v>156.61666666666667</v>
      </c>
      <c r="K306" s="31">
        <v>150.94999999999999</v>
      </c>
      <c r="L306" s="31">
        <v>146.19999999999999</v>
      </c>
      <c r="M306" s="31">
        <v>30.680040000000002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1023.7</v>
      </c>
      <c r="D307" s="36">
        <v>1010.8333333333334</v>
      </c>
      <c r="E307" s="36">
        <v>987.86666666666679</v>
      </c>
      <c r="F307" s="36">
        <v>952.03333333333342</v>
      </c>
      <c r="G307" s="36">
        <v>929.06666666666683</v>
      </c>
      <c r="H307" s="36">
        <v>1046.6666666666667</v>
      </c>
      <c r="I307" s="36">
        <v>1069.6333333333332</v>
      </c>
      <c r="J307" s="36">
        <v>1105.4666666666667</v>
      </c>
      <c r="K307" s="31">
        <v>1033.8</v>
      </c>
      <c r="L307" s="31">
        <v>975</v>
      </c>
      <c r="M307" s="31">
        <v>63.239269999999998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9691.25</v>
      </c>
      <c r="D308" s="36">
        <v>9695.9666666666672</v>
      </c>
      <c r="E308" s="36">
        <v>9501.9333333333343</v>
      </c>
      <c r="F308" s="36">
        <v>9312.6166666666668</v>
      </c>
      <c r="G308" s="36">
        <v>9118.5833333333339</v>
      </c>
      <c r="H308" s="36">
        <v>9885.2833333333347</v>
      </c>
      <c r="I308" s="36">
        <v>10079.316666666668</v>
      </c>
      <c r="J308" s="36">
        <v>10268.633333333335</v>
      </c>
      <c r="K308" s="31">
        <v>9890</v>
      </c>
      <c r="L308" s="31">
        <v>9506.65</v>
      </c>
      <c r="M308" s="31">
        <v>2.4541300000000001</v>
      </c>
      <c r="N308" s="1"/>
      <c r="O308" s="1"/>
    </row>
    <row r="309" spans="1:15" ht="12.75" customHeight="1">
      <c r="A309" s="33">
        <v>299</v>
      </c>
      <c r="B309" s="53" t="s">
        <v>1060</v>
      </c>
      <c r="C309" s="31">
        <v>715.25</v>
      </c>
      <c r="D309" s="36">
        <v>714.7833333333333</v>
      </c>
      <c r="E309" s="36">
        <v>700.56666666666661</v>
      </c>
      <c r="F309" s="36">
        <v>685.88333333333333</v>
      </c>
      <c r="G309" s="36">
        <v>671.66666666666663</v>
      </c>
      <c r="H309" s="36">
        <v>729.46666666666658</v>
      </c>
      <c r="I309" s="36">
        <v>743.68333333333328</v>
      </c>
      <c r="J309" s="36">
        <v>758.36666666666656</v>
      </c>
      <c r="K309" s="31">
        <v>729</v>
      </c>
      <c r="L309" s="31">
        <v>700.1</v>
      </c>
      <c r="M309" s="31">
        <v>3.9882599999999999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1683.85</v>
      </c>
      <c r="D310" s="36">
        <v>1665.0166666666667</v>
      </c>
      <c r="E310" s="36">
        <v>1640.0333333333333</v>
      </c>
      <c r="F310" s="36">
        <v>1596.2166666666667</v>
      </c>
      <c r="G310" s="36">
        <v>1571.2333333333333</v>
      </c>
      <c r="H310" s="36">
        <v>1708.8333333333333</v>
      </c>
      <c r="I310" s="36">
        <v>1733.8166666666664</v>
      </c>
      <c r="J310" s="36">
        <v>1777.6333333333332</v>
      </c>
      <c r="K310" s="31">
        <v>1690</v>
      </c>
      <c r="L310" s="31">
        <v>1621.2</v>
      </c>
      <c r="M310" s="31">
        <v>11.49511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75.45</v>
      </c>
      <c r="D311" s="36">
        <v>75.8</v>
      </c>
      <c r="E311" s="36">
        <v>74.149999999999991</v>
      </c>
      <c r="F311" s="36">
        <v>72.849999999999994</v>
      </c>
      <c r="G311" s="36">
        <v>71.199999999999989</v>
      </c>
      <c r="H311" s="36">
        <v>77.099999999999994</v>
      </c>
      <c r="I311" s="36">
        <v>78.75</v>
      </c>
      <c r="J311" s="36">
        <v>80.05</v>
      </c>
      <c r="K311" s="31">
        <v>77.45</v>
      </c>
      <c r="L311" s="31">
        <v>74.5</v>
      </c>
      <c r="M311" s="31">
        <v>44.222880000000004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129620.75</v>
      </c>
      <c r="D312" s="36">
        <v>129057.68333333333</v>
      </c>
      <c r="E312" s="36">
        <v>128123.06666666667</v>
      </c>
      <c r="F312" s="36">
        <v>126625.38333333333</v>
      </c>
      <c r="G312" s="36">
        <v>125690.76666666666</v>
      </c>
      <c r="H312" s="36">
        <v>130555.36666666667</v>
      </c>
      <c r="I312" s="36">
        <v>131489.98333333334</v>
      </c>
      <c r="J312" s="36">
        <v>132987.66666666669</v>
      </c>
      <c r="K312" s="31">
        <v>129992.3</v>
      </c>
      <c r="L312" s="31">
        <v>127560</v>
      </c>
      <c r="M312" s="31">
        <v>7.9930000000000001E-2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2110.35</v>
      </c>
      <c r="D313" s="36">
        <v>2077.0166666666664</v>
      </c>
      <c r="E313" s="36">
        <v>2020.9833333333327</v>
      </c>
      <c r="F313" s="36">
        <v>1931.6166666666663</v>
      </c>
      <c r="G313" s="36">
        <v>1875.5833333333326</v>
      </c>
      <c r="H313" s="36">
        <v>2166.3833333333328</v>
      </c>
      <c r="I313" s="36">
        <v>2222.4166666666665</v>
      </c>
      <c r="J313" s="36">
        <v>2311.7833333333328</v>
      </c>
      <c r="K313" s="31">
        <v>2133.0500000000002</v>
      </c>
      <c r="L313" s="31">
        <v>1987.65</v>
      </c>
      <c r="M313" s="31">
        <v>11.566409999999999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1242.7</v>
      </c>
      <c r="D314" s="36">
        <v>1231.7666666666667</v>
      </c>
      <c r="E314" s="36">
        <v>1213.8333333333333</v>
      </c>
      <c r="F314" s="36">
        <v>1184.9666666666667</v>
      </c>
      <c r="G314" s="36">
        <v>1167.0333333333333</v>
      </c>
      <c r="H314" s="36">
        <v>1260.6333333333332</v>
      </c>
      <c r="I314" s="36">
        <v>1278.5666666666666</v>
      </c>
      <c r="J314" s="36">
        <v>1307.4333333333332</v>
      </c>
      <c r="K314" s="31">
        <v>1249.7</v>
      </c>
      <c r="L314" s="31">
        <v>1202.9000000000001</v>
      </c>
      <c r="M314" s="31">
        <v>16.041499999999999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1297.7</v>
      </c>
      <c r="D315" s="36">
        <v>1304.3333333333333</v>
      </c>
      <c r="E315" s="36">
        <v>1288.8666666666666</v>
      </c>
      <c r="F315" s="36">
        <v>1280.0333333333333</v>
      </c>
      <c r="G315" s="36">
        <v>1264.5666666666666</v>
      </c>
      <c r="H315" s="36">
        <v>1313.1666666666665</v>
      </c>
      <c r="I315" s="36">
        <v>1328.6333333333332</v>
      </c>
      <c r="J315" s="36">
        <v>1337.4666666666665</v>
      </c>
      <c r="K315" s="31">
        <v>1319.8</v>
      </c>
      <c r="L315" s="31">
        <v>1295.5</v>
      </c>
      <c r="M315" s="31">
        <v>2.94089</v>
      </c>
      <c r="N315" s="1"/>
      <c r="O315" s="1"/>
    </row>
    <row r="316" spans="1:15" ht="12.75" customHeight="1">
      <c r="A316" s="33">
        <v>306</v>
      </c>
      <c r="B316" s="53" t="s">
        <v>1061</v>
      </c>
      <c r="C316" s="31">
        <v>808.95</v>
      </c>
      <c r="D316" s="36">
        <v>817.05000000000007</v>
      </c>
      <c r="E316" s="36">
        <v>794.10000000000014</v>
      </c>
      <c r="F316" s="36">
        <v>779.25000000000011</v>
      </c>
      <c r="G316" s="36">
        <v>756.30000000000018</v>
      </c>
      <c r="H316" s="36">
        <v>831.90000000000009</v>
      </c>
      <c r="I316" s="36">
        <v>854.85000000000014</v>
      </c>
      <c r="J316" s="36">
        <v>869.7</v>
      </c>
      <c r="K316" s="31">
        <v>840</v>
      </c>
      <c r="L316" s="31">
        <v>802.2</v>
      </c>
      <c r="M316" s="31">
        <v>2.9813800000000001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263.39999999999998</v>
      </c>
      <c r="D317" s="36">
        <v>263.16666666666663</v>
      </c>
      <c r="E317" s="36">
        <v>261.38333333333327</v>
      </c>
      <c r="F317" s="36">
        <v>259.36666666666662</v>
      </c>
      <c r="G317" s="36">
        <v>257.58333333333326</v>
      </c>
      <c r="H317" s="36">
        <v>265.18333333333328</v>
      </c>
      <c r="I317" s="36">
        <v>266.96666666666658</v>
      </c>
      <c r="J317" s="36">
        <v>268.98333333333329</v>
      </c>
      <c r="K317" s="31">
        <v>264.95</v>
      </c>
      <c r="L317" s="31">
        <v>261.14999999999998</v>
      </c>
      <c r="M317" s="31">
        <v>15.25197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2522.65</v>
      </c>
      <c r="D318" s="36">
        <v>2508.8666666666668</v>
      </c>
      <c r="E318" s="36">
        <v>2480.7833333333338</v>
      </c>
      <c r="F318" s="36">
        <v>2438.916666666667</v>
      </c>
      <c r="G318" s="36">
        <v>2410.8333333333339</v>
      </c>
      <c r="H318" s="36">
        <v>2550.7333333333336</v>
      </c>
      <c r="I318" s="36">
        <v>2578.8166666666666</v>
      </c>
      <c r="J318" s="36">
        <v>2620.6833333333334</v>
      </c>
      <c r="K318" s="31">
        <v>2536.9499999999998</v>
      </c>
      <c r="L318" s="31">
        <v>2467</v>
      </c>
      <c r="M318" s="31">
        <v>37.472920000000002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398.4</v>
      </c>
      <c r="D319" s="36">
        <v>402.2166666666667</v>
      </c>
      <c r="E319" s="36">
        <v>391.63333333333338</v>
      </c>
      <c r="F319" s="36">
        <v>384.86666666666667</v>
      </c>
      <c r="G319" s="36">
        <v>374.28333333333336</v>
      </c>
      <c r="H319" s="36">
        <v>408.98333333333341</v>
      </c>
      <c r="I319" s="36">
        <v>419.56666666666666</v>
      </c>
      <c r="J319" s="36">
        <v>426.33333333333343</v>
      </c>
      <c r="K319" s="31">
        <v>412.8</v>
      </c>
      <c r="L319" s="31">
        <v>395.45</v>
      </c>
      <c r="M319" s="31">
        <v>2.8406199999999999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603.85</v>
      </c>
      <c r="D320" s="36">
        <v>611.63333333333333</v>
      </c>
      <c r="E320" s="36">
        <v>594.26666666666665</v>
      </c>
      <c r="F320" s="36">
        <v>584.68333333333328</v>
      </c>
      <c r="G320" s="36">
        <v>567.31666666666661</v>
      </c>
      <c r="H320" s="36">
        <v>621.2166666666667</v>
      </c>
      <c r="I320" s="36">
        <v>638.58333333333326</v>
      </c>
      <c r="J320" s="36">
        <v>648.16666666666674</v>
      </c>
      <c r="K320" s="31">
        <v>629</v>
      </c>
      <c r="L320" s="31">
        <v>602.04999999999995</v>
      </c>
      <c r="M320" s="31">
        <v>2.8992399999999998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180.05</v>
      </c>
      <c r="D321" s="36">
        <v>181.1</v>
      </c>
      <c r="E321" s="36">
        <v>178.6</v>
      </c>
      <c r="F321" s="36">
        <v>177.15</v>
      </c>
      <c r="G321" s="36">
        <v>174.65</v>
      </c>
      <c r="H321" s="36">
        <v>182.54999999999998</v>
      </c>
      <c r="I321" s="36">
        <v>185.04999999999998</v>
      </c>
      <c r="J321" s="36">
        <v>186.49999999999997</v>
      </c>
      <c r="K321" s="31">
        <v>183.6</v>
      </c>
      <c r="L321" s="31">
        <v>179.65</v>
      </c>
      <c r="M321" s="31">
        <v>53.8202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211.95</v>
      </c>
      <c r="D322" s="36">
        <v>212.79999999999998</v>
      </c>
      <c r="E322" s="36">
        <v>209.14999999999998</v>
      </c>
      <c r="F322" s="36">
        <v>206.35</v>
      </c>
      <c r="G322" s="36">
        <v>202.7</v>
      </c>
      <c r="H322" s="36">
        <v>215.59999999999997</v>
      </c>
      <c r="I322" s="36">
        <v>219.25</v>
      </c>
      <c r="J322" s="36">
        <v>222.04999999999995</v>
      </c>
      <c r="K322" s="31">
        <v>216.45</v>
      </c>
      <c r="L322" s="31">
        <v>210</v>
      </c>
      <c r="M322" s="31">
        <v>36.673609999999996</v>
      </c>
      <c r="N322" s="1"/>
      <c r="O322" s="1"/>
    </row>
    <row r="323" spans="1:15" ht="12.75" customHeight="1">
      <c r="A323" s="33">
        <v>313</v>
      </c>
      <c r="B323" s="53" t="s">
        <v>806</v>
      </c>
      <c r="C323" s="31">
        <v>2084.9</v>
      </c>
      <c r="D323" s="36">
        <v>2104.9833333333331</v>
      </c>
      <c r="E323" s="36">
        <v>2058.9666666666662</v>
      </c>
      <c r="F323" s="36">
        <v>2033.0333333333333</v>
      </c>
      <c r="G323" s="36">
        <v>1987.0166666666664</v>
      </c>
      <c r="H323" s="36">
        <v>2130.9166666666661</v>
      </c>
      <c r="I323" s="36">
        <v>2176.9333333333334</v>
      </c>
      <c r="J323" s="36">
        <v>2202.8666666666659</v>
      </c>
      <c r="K323" s="31">
        <v>2151</v>
      </c>
      <c r="L323" s="31">
        <v>2079.0500000000002</v>
      </c>
      <c r="M323" s="31">
        <v>10.345829999999999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590.15</v>
      </c>
      <c r="D324" s="36">
        <v>590.88333333333333</v>
      </c>
      <c r="E324" s="36">
        <v>584.26666666666665</v>
      </c>
      <c r="F324" s="36">
        <v>578.38333333333333</v>
      </c>
      <c r="G324" s="36">
        <v>571.76666666666665</v>
      </c>
      <c r="H324" s="36">
        <v>596.76666666666665</v>
      </c>
      <c r="I324" s="36">
        <v>603.38333333333321</v>
      </c>
      <c r="J324" s="36">
        <v>609.26666666666665</v>
      </c>
      <c r="K324" s="31">
        <v>597.5</v>
      </c>
      <c r="L324" s="31">
        <v>585</v>
      </c>
      <c r="M324" s="31">
        <v>23.972549999999998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12473.3</v>
      </c>
      <c r="D325" s="36">
        <v>12531.333333333334</v>
      </c>
      <c r="E325" s="36">
        <v>12383.766666666668</v>
      </c>
      <c r="F325" s="36">
        <v>12294.233333333334</v>
      </c>
      <c r="G325" s="36">
        <v>12146.666666666668</v>
      </c>
      <c r="H325" s="36">
        <v>12620.866666666669</v>
      </c>
      <c r="I325" s="36">
        <v>12768.433333333334</v>
      </c>
      <c r="J325" s="36">
        <v>12857.966666666669</v>
      </c>
      <c r="K325" s="31">
        <v>12678.9</v>
      </c>
      <c r="L325" s="31">
        <v>12441.8</v>
      </c>
      <c r="M325" s="31">
        <v>4.4313599999999997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2483.65</v>
      </c>
      <c r="D326" s="36">
        <v>2496.6333333333332</v>
      </c>
      <c r="E326" s="36">
        <v>2456.0166666666664</v>
      </c>
      <c r="F326" s="36">
        <v>2428.3833333333332</v>
      </c>
      <c r="G326" s="36">
        <v>2387.7666666666664</v>
      </c>
      <c r="H326" s="36">
        <v>2524.2666666666664</v>
      </c>
      <c r="I326" s="36">
        <v>2564.8833333333332</v>
      </c>
      <c r="J326" s="36">
        <v>2592.5166666666664</v>
      </c>
      <c r="K326" s="31">
        <v>2537.25</v>
      </c>
      <c r="L326" s="31">
        <v>2469</v>
      </c>
      <c r="M326" s="31">
        <v>0.37407000000000001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1004.05</v>
      </c>
      <c r="D327" s="36">
        <v>1009.4833333333332</v>
      </c>
      <c r="E327" s="36">
        <v>990.96666666666647</v>
      </c>
      <c r="F327" s="36">
        <v>977.88333333333321</v>
      </c>
      <c r="G327" s="36">
        <v>959.36666666666645</v>
      </c>
      <c r="H327" s="36">
        <v>1022.5666666666665</v>
      </c>
      <c r="I327" s="36">
        <v>1041.083333333333</v>
      </c>
      <c r="J327" s="36">
        <v>1054.1666666666665</v>
      </c>
      <c r="K327" s="31">
        <v>1028</v>
      </c>
      <c r="L327" s="31">
        <v>996.4</v>
      </c>
      <c r="M327" s="31">
        <v>4.6344200000000004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835</v>
      </c>
      <c r="D328" s="36">
        <v>828.01666666666677</v>
      </c>
      <c r="E328" s="36">
        <v>811.98333333333358</v>
      </c>
      <c r="F328" s="36">
        <v>788.96666666666681</v>
      </c>
      <c r="G328" s="36">
        <v>772.93333333333362</v>
      </c>
      <c r="H328" s="36">
        <v>851.03333333333353</v>
      </c>
      <c r="I328" s="36">
        <v>867.06666666666661</v>
      </c>
      <c r="J328" s="36">
        <v>890.08333333333348</v>
      </c>
      <c r="K328" s="31">
        <v>844.05</v>
      </c>
      <c r="L328" s="31">
        <v>805</v>
      </c>
      <c r="M328" s="31">
        <v>18.89743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2912.1</v>
      </c>
      <c r="D329" s="36">
        <v>2883.6833333333329</v>
      </c>
      <c r="E329" s="36">
        <v>2789.5666666666657</v>
      </c>
      <c r="F329" s="36">
        <v>2667.0333333333328</v>
      </c>
      <c r="G329" s="36">
        <v>2572.9166666666656</v>
      </c>
      <c r="H329" s="36">
        <v>3006.2166666666658</v>
      </c>
      <c r="I329" s="36">
        <v>3100.3333333333335</v>
      </c>
      <c r="J329" s="36">
        <v>3222.8666666666659</v>
      </c>
      <c r="K329" s="31">
        <v>2977.8</v>
      </c>
      <c r="L329" s="31">
        <v>2761.15</v>
      </c>
      <c r="M329" s="31">
        <v>54.049770000000002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705.8</v>
      </c>
      <c r="D330" s="36">
        <v>704.6</v>
      </c>
      <c r="E330" s="36">
        <v>690.25</v>
      </c>
      <c r="F330" s="36">
        <v>674.69999999999993</v>
      </c>
      <c r="G330" s="36">
        <v>660.34999999999991</v>
      </c>
      <c r="H330" s="36">
        <v>720.15000000000009</v>
      </c>
      <c r="I330" s="36">
        <v>734.50000000000023</v>
      </c>
      <c r="J330" s="36">
        <v>750.05000000000018</v>
      </c>
      <c r="K330" s="31">
        <v>718.95</v>
      </c>
      <c r="L330" s="31">
        <v>689.05</v>
      </c>
      <c r="M330" s="31">
        <v>0.89744000000000002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1148.05</v>
      </c>
      <c r="D331" s="36">
        <v>1144.6666666666667</v>
      </c>
      <c r="E331" s="36">
        <v>1119.3833333333334</v>
      </c>
      <c r="F331" s="36">
        <v>1090.7166666666667</v>
      </c>
      <c r="G331" s="36">
        <v>1065.4333333333334</v>
      </c>
      <c r="H331" s="36">
        <v>1173.3333333333335</v>
      </c>
      <c r="I331" s="36">
        <v>1198.6166666666668</v>
      </c>
      <c r="J331" s="36">
        <v>1227.2833333333335</v>
      </c>
      <c r="K331" s="31">
        <v>1169.95</v>
      </c>
      <c r="L331" s="31">
        <v>1116</v>
      </c>
      <c r="M331" s="31">
        <v>0.99336999999999998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1902.75</v>
      </c>
      <c r="D332" s="36">
        <v>1881.0166666666667</v>
      </c>
      <c r="E332" s="36">
        <v>1847.0333333333333</v>
      </c>
      <c r="F332" s="36">
        <v>1791.3166666666666</v>
      </c>
      <c r="G332" s="36">
        <v>1757.3333333333333</v>
      </c>
      <c r="H332" s="36">
        <v>1936.7333333333333</v>
      </c>
      <c r="I332" s="36">
        <v>1970.7166666666665</v>
      </c>
      <c r="J332" s="36">
        <v>2026.4333333333334</v>
      </c>
      <c r="K332" s="31">
        <v>1915</v>
      </c>
      <c r="L332" s="31">
        <v>1825.3</v>
      </c>
      <c r="M332" s="31">
        <v>3.5691799999999998</v>
      </c>
      <c r="N332" s="1"/>
      <c r="O332" s="1"/>
    </row>
    <row r="333" spans="1:15" ht="12.75" customHeight="1">
      <c r="A333" s="33">
        <v>323</v>
      </c>
      <c r="B333" s="53" t="s">
        <v>805</v>
      </c>
      <c r="C333" s="31">
        <v>425.1</v>
      </c>
      <c r="D333" s="36">
        <v>421.38333333333338</v>
      </c>
      <c r="E333" s="36">
        <v>408.76666666666677</v>
      </c>
      <c r="F333" s="36">
        <v>392.43333333333339</v>
      </c>
      <c r="G333" s="36">
        <v>379.81666666666678</v>
      </c>
      <c r="H333" s="36">
        <v>437.71666666666675</v>
      </c>
      <c r="I333" s="36">
        <v>450.33333333333343</v>
      </c>
      <c r="J333" s="36">
        <v>466.66666666666674</v>
      </c>
      <c r="K333" s="31">
        <v>434</v>
      </c>
      <c r="L333" s="31">
        <v>405.05</v>
      </c>
      <c r="M333" s="31">
        <v>14.00361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69.25</v>
      </c>
      <c r="D334" s="36">
        <v>69.066666666666663</v>
      </c>
      <c r="E334" s="36">
        <v>68.383333333333326</v>
      </c>
      <c r="F334" s="36">
        <v>67.516666666666666</v>
      </c>
      <c r="G334" s="36">
        <v>66.833333333333329</v>
      </c>
      <c r="H334" s="36">
        <v>69.933333333333323</v>
      </c>
      <c r="I334" s="36">
        <v>70.61666666666666</v>
      </c>
      <c r="J334" s="36">
        <v>71.48333333333332</v>
      </c>
      <c r="K334" s="31">
        <v>69.75</v>
      </c>
      <c r="L334" s="31">
        <v>68.2</v>
      </c>
      <c r="M334" s="31">
        <v>66.919179999999997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2290.5500000000002</v>
      </c>
      <c r="D335" s="36">
        <v>2321.9500000000003</v>
      </c>
      <c r="E335" s="36">
        <v>2223.6000000000004</v>
      </c>
      <c r="F335" s="36">
        <v>2156.65</v>
      </c>
      <c r="G335" s="36">
        <v>2058.3000000000002</v>
      </c>
      <c r="H335" s="36">
        <v>2388.9000000000005</v>
      </c>
      <c r="I335" s="36">
        <v>2487.25</v>
      </c>
      <c r="J335" s="36">
        <v>2554.2000000000007</v>
      </c>
      <c r="K335" s="31">
        <v>2420.3000000000002</v>
      </c>
      <c r="L335" s="31">
        <v>2255</v>
      </c>
      <c r="M335" s="31">
        <v>3.1335799999999998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2372.5500000000002</v>
      </c>
      <c r="D336" s="36">
        <v>2353.2833333333333</v>
      </c>
      <c r="E336" s="36">
        <v>2331.5666666666666</v>
      </c>
      <c r="F336" s="36">
        <v>2290.5833333333335</v>
      </c>
      <c r="G336" s="36">
        <v>2268.8666666666668</v>
      </c>
      <c r="H336" s="36">
        <v>2394.2666666666664</v>
      </c>
      <c r="I336" s="36">
        <v>2415.9833333333327</v>
      </c>
      <c r="J336" s="36">
        <v>2456.9666666666662</v>
      </c>
      <c r="K336" s="31">
        <v>2375</v>
      </c>
      <c r="L336" s="31">
        <v>2312.3000000000002</v>
      </c>
      <c r="M336" s="31">
        <v>4.7940500000000004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3838.25</v>
      </c>
      <c r="D337" s="36">
        <v>3906.0833333333335</v>
      </c>
      <c r="E337" s="36">
        <v>3762.166666666667</v>
      </c>
      <c r="F337" s="36">
        <v>3686.0833333333335</v>
      </c>
      <c r="G337" s="36">
        <v>3542.166666666667</v>
      </c>
      <c r="H337" s="36">
        <v>3982.166666666667</v>
      </c>
      <c r="I337" s="36">
        <v>4126.0833333333339</v>
      </c>
      <c r="J337" s="36">
        <v>4202.166666666667</v>
      </c>
      <c r="K337" s="31">
        <v>4050</v>
      </c>
      <c r="L337" s="31">
        <v>3830</v>
      </c>
      <c r="M337" s="31">
        <v>8.4077599999999997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1703.4</v>
      </c>
      <c r="D338" s="36">
        <v>1699.7333333333333</v>
      </c>
      <c r="E338" s="36">
        <v>1677.7166666666667</v>
      </c>
      <c r="F338" s="36">
        <v>1652.0333333333333</v>
      </c>
      <c r="G338" s="36">
        <v>1630.0166666666667</v>
      </c>
      <c r="H338" s="36">
        <v>1725.4166666666667</v>
      </c>
      <c r="I338" s="36">
        <v>1747.4333333333336</v>
      </c>
      <c r="J338" s="36">
        <v>1773.1166666666668</v>
      </c>
      <c r="K338" s="31">
        <v>1721.75</v>
      </c>
      <c r="L338" s="31">
        <v>1674.05</v>
      </c>
      <c r="M338" s="31">
        <v>3.9303699999999999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999.2</v>
      </c>
      <c r="D339" s="36">
        <v>997.53333333333342</v>
      </c>
      <c r="E339" s="36">
        <v>993.36666666666679</v>
      </c>
      <c r="F339" s="36">
        <v>987.53333333333342</v>
      </c>
      <c r="G339" s="36">
        <v>983.36666666666679</v>
      </c>
      <c r="H339" s="36">
        <v>1003.3666666666668</v>
      </c>
      <c r="I339" s="36">
        <v>1007.5333333333335</v>
      </c>
      <c r="J339" s="36">
        <v>1013.3666666666668</v>
      </c>
      <c r="K339" s="31">
        <v>1001.7</v>
      </c>
      <c r="L339" s="31">
        <v>991.7</v>
      </c>
      <c r="M339" s="31">
        <v>2.04678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148.75</v>
      </c>
      <c r="D340" s="36">
        <v>147.73333333333335</v>
      </c>
      <c r="E340" s="36">
        <v>144.16666666666669</v>
      </c>
      <c r="F340" s="36">
        <v>139.58333333333334</v>
      </c>
      <c r="G340" s="36">
        <v>136.01666666666668</v>
      </c>
      <c r="H340" s="36">
        <v>152.31666666666669</v>
      </c>
      <c r="I340" s="36">
        <v>155.88333333333335</v>
      </c>
      <c r="J340" s="36">
        <v>160.4666666666667</v>
      </c>
      <c r="K340" s="31">
        <v>151.30000000000001</v>
      </c>
      <c r="L340" s="31">
        <v>143.15</v>
      </c>
      <c r="M340" s="31">
        <v>397.57069000000001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288.05</v>
      </c>
      <c r="D341" s="36">
        <v>282.89999999999998</v>
      </c>
      <c r="E341" s="36">
        <v>273.54999999999995</v>
      </c>
      <c r="F341" s="36">
        <v>259.04999999999995</v>
      </c>
      <c r="G341" s="36">
        <v>249.69999999999993</v>
      </c>
      <c r="H341" s="36">
        <v>297.39999999999998</v>
      </c>
      <c r="I341" s="36">
        <v>306.75</v>
      </c>
      <c r="J341" s="36">
        <v>321.25</v>
      </c>
      <c r="K341" s="31">
        <v>292.25</v>
      </c>
      <c r="L341" s="31">
        <v>268.39999999999998</v>
      </c>
      <c r="M341" s="31">
        <v>152.70139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103.1</v>
      </c>
      <c r="D342" s="36">
        <v>101.60000000000001</v>
      </c>
      <c r="E342" s="36">
        <v>98.700000000000017</v>
      </c>
      <c r="F342" s="36">
        <v>94.300000000000011</v>
      </c>
      <c r="G342" s="36">
        <v>91.40000000000002</v>
      </c>
      <c r="H342" s="36">
        <v>106.00000000000001</v>
      </c>
      <c r="I342" s="36">
        <v>108.90000000000002</v>
      </c>
      <c r="J342" s="36">
        <v>113.30000000000001</v>
      </c>
      <c r="K342" s="31">
        <v>104.5</v>
      </c>
      <c r="L342" s="31">
        <v>97.2</v>
      </c>
      <c r="M342" s="31">
        <v>2067.9353099999998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246.2</v>
      </c>
      <c r="D343" s="36">
        <v>243.54999999999998</v>
      </c>
      <c r="E343" s="36">
        <v>238.59999999999997</v>
      </c>
      <c r="F343" s="36">
        <v>230.99999999999997</v>
      </c>
      <c r="G343" s="36">
        <v>226.04999999999995</v>
      </c>
      <c r="H343" s="36">
        <v>251.14999999999998</v>
      </c>
      <c r="I343" s="36">
        <v>256.09999999999997</v>
      </c>
      <c r="J343" s="36">
        <v>263.7</v>
      </c>
      <c r="K343" s="31">
        <v>248.5</v>
      </c>
      <c r="L343" s="31">
        <v>235.95</v>
      </c>
      <c r="M343" s="31">
        <v>92.232550000000003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282.2</v>
      </c>
      <c r="D344" s="36">
        <v>282.56666666666666</v>
      </c>
      <c r="E344" s="36">
        <v>278.7833333333333</v>
      </c>
      <c r="F344" s="36">
        <v>275.36666666666662</v>
      </c>
      <c r="G344" s="36">
        <v>271.58333333333326</v>
      </c>
      <c r="H344" s="36">
        <v>285.98333333333335</v>
      </c>
      <c r="I344" s="36">
        <v>289.76666666666677</v>
      </c>
      <c r="J344" s="36">
        <v>293.18333333333339</v>
      </c>
      <c r="K344" s="31">
        <v>286.35000000000002</v>
      </c>
      <c r="L344" s="31">
        <v>279.14999999999998</v>
      </c>
      <c r="M344" s="31">
        <v>134.73517000000001</v>
      </c>
      <c r="N344" s="1"/>
      <c r="O344" s="1"/>
    </row>
    <row r="345" spans="1:15" ht="12.75" customHeight="1">
      <c r="A345" s="33">
        <v>335</v>
      </c>
      <c r="B345" s="53" t="s">
        <v>803</v>
      </c>
      <c r="C345" s="31">
        <v>66.3</v>
      </c>
      <c r="D345" s="36">
        <v>65.766666666666666</v>
      </c>
      <c r="E345" s="36">
        <v>64.933333333333337</v>
      </c>
      <c r="F345" s="36">
        <v>63.566666666666677</v>
      </c>
      <c r="G345" s="36">
        <v>62.733333333333348</v>
      </c>
      <c r="H345" s="36">
        <v>67.133333333333326</v>
      </c>
      <c r="I345" s="36">
        <v>67.966666666666669</v>
      </c>
      <c r="J345" s="36">
        <v>69.333333333333314</v>
      </c>
      <c r="K345" s="31">
        <v>66.599999999999994</v>
      </c>
      <c r="L345" s="31">
        <v>64.400000000000006</v>
      </c>
      <c r="M345" s="31">
        <v>163.56077999999999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372</v>
      </c>
      <c r="D346" s="36">
        <v>370.48333333333335</v>
      </c>
      <c r="E346" s="36">
        <v>366.86666666666667</v>
      </c>
      <c r="F346" s="36">
        <v>361.73333333333335</v>
      </c>
      <c r="G346" s="36">
        <v>358.11666666666667</v>
      </c>
      <c r="H346" s="36">
        <v>375.61666666666667</v>
      </c>
      <c r="I346" s="36">
        <v>379.23333333333335</v>
      </c>
      <c r="J346" s="36">
        <v>384.36666666666667</v>
      </c>
      <c r="K346" s="31">
        <v>374.1</v>
      </c>
      <c r="L346" s="31">
        <v>365.35</v>
      </c>
      <c r="M346" s="31">
        <v>109.39593000000001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1283.8499999999999</v>
      </c>
      <c r="D347" s="36">
        <v>1288.45</v>
      </c>
      <c r="E347" s="36">
        <v>1265.9000000000001</v>
      </c>
      <c r="F347" s="36">
        <v>1247.95</v>
      </c>
      <c r="G347" s="36">
        <v>1225.4000000000001</v>
      </c>
      <c r="H347" s="36">
        <v>1306.4000000000001</v>
      </c>
      <c r="I347" s="36">
        <v>1328.9499999999998</v>
      </c>
      <c r="J347" s="36">
        <v>1346.9</v>
      </c>
      <c r="K347" s="31">
        <v>1311</v>
      </c>
      <c r="L347" s="31">
        <v>1270.5</v>
      </c>
      <c r="M347" s="31">
        <v>5.4154299999999997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199.05</v>
      </c>
      <c r="D348" s="36">
        <v>200.08333333333334</v>
      </c>
      <c r="E348" s="36">
        <v>195.9666666666667</v>
      </c>
      <c r="F348" s="36">
        <v>192.88333333333335</v>
      </c>
      <c r="G348" s="36">
        <v>188.76666666666671</v>
      </c>
      <c r="H348" s="36">
        <v>203.16666666666669</v>
      </c>
      <c r="I348" s="36">
        <v>207.2833333333333</v>
      </c>
      <c r="J348" s="36">
        <v>210.36666666666667</v>
      </c>
      <c r="K348" s="31">
        <v>204.2</v>
      </c>
      <c r="L348" s="31">
        <v>197</v>
      </c>
      <c r="M348" s="31">
        <v>278.7276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3383.3</v>
      </c>
      <c r="D349" s="36">
        <v>3407.4666666666667</v>
      </c>
      <c r="E349" s="36">
        <v>3353.8333333333335</v>
      </c>
      <c r="F349" s="36">
        <v>3324.3666666666668</v>
      </c>
      <c r="G349" s="36">
        <v>3270.7333333333336</v>
      </c>
      <c r="H349" s="36">
        <v>3436.9333333333334</v>
      </c>
      <c r="I349" s="36">
        <v>3490.5666666666666</v>
      </c>
      <c r="J349" s="36">
        <v>3520.0333333333333</v>
      </c>
      <c r="K349" s="31">
        <v>3461.1</v>
      </c>
      <c r="L349" s="31">
        <v>3378</v>
      </c>
      <c r="M349" s="31">
        <v>1.5204299999999999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2460.8000000000002</v>
      </c>
      <c r="D350" s="36">
        <v>2460.7999999999997</v>
      </c>
      <c r="E350" s="36">
        <v>2431.9999999999995</v>
      </c>
      <c r="F350" s="36">
        <v>2403.1999999999998</v>
      </c>
      <c r="G350" s="36">
        <v>2374.3999999999996</v>
      </c>
      <c r="H350" s="36">
        <v>2489.5999999999995</v>
      </c>
      <c r="I350" s="36">
        <v>2518.3999999999996</v>
      </c>
      <c r="J350" s="36">
        <v>2547.1999999999994</v>
      </c>
      <c r="K350" s="31">
        <v>2489.6</v>
      </c>
      <c r="L350" s="31">
        <v>2432</v>
      </c>
      <c r="M350" s="31">
        <v>12.874510000000001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80.5</v>
      </c>
      <c r="D351" s="36">
        <v>81.233333333333334</v>
      </c>
      <c r="E351" s="36">
        <v>79.416666666666671</v>
      </c>
      <c r="F351" s="36">
        <v>78.333333333333343</v>
      </c>
      <c r="G351" s="36">
        <v>76.51666666666668</v>
      </c>
      <c r="H351" s="36">
        <v>82.316666666666663</v>
      </c>
      <c r="I351" s="36">
        <v>84.133333333333326</v>
      </c>
      <c r="J351" s="36">
        <v>85.216666666666654</v>
      </c>
      <c r="K351" s="31">
        <v>83.05</v>
      </c>
      <c r="L351" s="31">
        <v>80.150000000000006</v>
      </c>
      <c r="M351" s="31">
        <v>6.8957499999999996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599.79999999999995</v>
      </c>
      <c r="D352" s="36">
        <v>596.09999999999991</v>
      </c>
      <c r="E352" s="36">
        <v>590.79999999999984</v>
      </c>
      <c r="F352" s="36">
        <v>581.79999999999995</v>
      </c>
      <c r="G352" s="36">
        <v>576.49999999999989</v>
      </c>
      <c r="H352" s="36">
        <v>605.0999999999998</v>
      </c>
      <c r="I352" s="36">
        <v>610.4</v>
      </c>
      <c r="J352" s="36">
        <v>619.39999999999975</v>
      </c>
      <c r="K352" s="31">
        <v>601.4</v>
      </c>
      <c r="L352" s="31">
        <v>587.1</v>
      </c>
      <c r="M352" s="31">
        <v>4.1502999999999997</v>
      </c>
      <c r="N352" s="1"/>
      <c r="O352" s="1"/>
    </row>
    <row r="353" spans="1:15" ht="12.75" customHeight="1">
      <c r="A353" s="33">
        <v>343</v>
      </c>
      <c r="B353" s="53" t="s">
        <v>1062</v>
      </c>
      <c r="C353" s="31">
        <v>4630.8</v>
      </c>
      <c r="D353" s="36">
        <v>4727.2833333333338</v>
      </c>
      <c r="E353" s="36">
        <v>4484.5166666666673</v>
      </c>
      <c r="F353" s="36">
        <v>4338.2333333333336</v>
      </c>
      <c r="G353" s="36">
        <v>4095.4666666666672</v>
      </c>
      <c r="H353" s="36">
        <v>4873.5666666666675</v>
      </c>
      <c r="I353" s="36">
        <v>5116.3333333333339</v>
      </c>
      <c r="J353" s="36">
        <v>5262.6166666666677</v>
      </c>
      <c r="K353" s="31">
        <v>4970.05</v>
      </c>
      <c r="L353" s="31">
        <v>4581</v>
      </c>
      <c r="M353" s="31">
        <v>1.2368300000000001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324.10000000000002</v>
      </c>
      <c r="D354" s="36">
        <v>323.7</v>
      </c>
      <c r="E354" s="36">
        <v>321.45</v>
      </c>
      <c r="F354" s="36">
        <v>318.8</v>
      </c>
      <c r="G354" s="36">
        <v>316.55</v>
      </c>
      <c r="H354" s="36">
        <v>326.34999999999997</v>
      </c>
      <c r="I354" s="36">
        <v>328.59999999999997</v>
      </c>
      <c r="J354" s="36">
        <v>331.24999999999994</v>
      </c>
      <c r="K354" s="31">
        <v>325.95</v>
      </c>
      <c r="L354" s="31">
        <v>321.05</v>
      </c>
      <c r="M354" s="31">
        <v>1.2703599999999999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1724.9</v>
      </c>
      <c r="D355" s="36">
        <v>1733.9833333333333</v>
      </c>
      <c r="E355" s="36">
        <v>1709.4666666666667</v>
      </c>
      <c r="F355" s="36">
        <v>1694.0333333333333</v>
      </c>
      <c r="G355" s="36">
        <v>1669.5166666666667</v>
      </c>
      <c r="H355" s="36">
        <v>1749.4166666666667</v>
      </c>
      <c r="I355" s="36">
        <v>1773.9333333333336</v>
      </c>
      <c r="J355" s="36">
        <v>1789.3666666666668</v>
      </c>
      <c r="K355" s="31">
        <v>1758.5</v>
      </c>
      <c r="L355" s="31">
        <v>1718.55</v>
      </c>
      <c r="M355" s="31">
        <v>15.856159999999999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280.10000000000002</v>
      </c>
      <c r="D356" s="36">
        <v>280.81666666666666</v>
      </c>
      <c r="E356" s="36">
        <v>277.63333333333333</v>
      </c>
      <c r="F356" s="36">
        <v>275.16666666666669</v>
      </c>
      <c r="G356" s="36">
        <v>271.98333333333335</v>
      </c>
      <c r="H356" s="36">
        <v>283.2833333333333</v>
      </c>
      <c r="I356" s="36">
        <v>286.46666666666658</v>
      </c>
      <c r="J356" s="36">
        <v>288.93333333333328</v>
      </c>
      <c r="K356" s="31">
        <v>284</v>
      </c>
      <c r="L356" s="31">
        <v>278.35000000000002</v>
      </c>
      <c r="M356" s="31">
        <v>175.59555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664</v>
      </c>
      <c r="D357" s="36">
        <v>658.55</v>
      </c>
      <c r="E357" s="36">
        <v>645.99999999999989</v>
      </c>
      <c r="F357" s="36">
        <v>627.99999999999989</v>
      </c>
      <c r="G357" s="36">
        <v>615.44999999999982</v>
      </c>
      <c r="H357" s="36">
        <v>676.55</v>
      </c>
      <c r="I357" s="36">
        <v>689.10000000000014</v>
      </c>
      <c r="J357" s="36">
        <v>707.1</v>
      </c>
      <c r="K357" s="31">
        <v>671.1</v>
      </c>
      <c r="L357" s="31">
        <v>640.54999999999995</v>
      </c>
      <c r="M357" s="31">
        <v>75.461489999999998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1704.25</v>
      </c>
      <c r="D358" s="36">
        <v>1708.0333333333335</v>
      </c>
      <c r="E358" s="36">
        <v>1691.0666666666671</v>
      </c>
      <c r="F358" s="36">
        <v>1677.8833333333334</v>
      </c>
      <c r="G358" s="36">
        <v>1660.916666666667</v>
      </c>
      <c r="H358" s="36">
        <v>1721.2166666666672</v>
      </c>
      <c r="I358" s="36">
        <v>1738.1833333333338</v>
      </c>
      <c r="J358" s="36">
        <v>1751.3666666666672</v>
      </c>
      <c r="K358" s="31">
        <v>1725</v>
      </c>
      <c r="L358" s="31">
        <v>1694.85</v>
      </c>
      <c r="M358" s="31">
        <v>3.7993700000000001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351.7</v>
      </c>
      <c r="D359" s="36">
        <v>351.58333333333331</v>
      </c>
      <c r="E359" s="36">
        <v>341.56666666666661</v>
      </c>
      <c r="F359" s="36">
        <v>331.43333333333328</v>
      </c>
      <c r="G359" s="36">
        <v>321.41666666666657</v>
      </c>
      <c r="H359" s="36">
        <v>361.71666666666664</v>
      </c>
      <c r="I359" s="36">
        <v>371.73333333333341</v>
      </c>
      <c r="J359" s="36">
        <v>381.86666666666667</v>
      </c>
      <c r="K359" s="31">
        <v>361.6</v>
      </c>
      <c r="L359" s="31">
        <v>341.45</v>
      </c>
      <c r="M359" s="31">
        <v>31.726500000000001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7669.35</v>
      </c>
      <c r="D360" s="36">
        <v>7715.4333333333334</v>
      </c>
      <c r="E360" s="36">
        <v>7603.8666666666668</v>
      </c>
      <c r="F360" s="36">
        <v>7538.3833333333332</v>
      </c>
      <c r="G360" s="36">
        <v>7426.8166666666666</v>
      </c>
      <c r="H360" s="36">
        <v>7780.916666666667</v>
      </c>
      <c r="I360" s="36">
        <v>7892.4833333333345</v>
      </c>
      <c r="J360" s="36">
        <v>7957.9666666666672</v>
      </c>
      <c r="K360" s="31">
        <v>7827</v>
      </c>
      <c r="L360" s="31">
        <v>7649.95</v>
      </c>
      <c r="M360" s="31">
        <v>0.69252000000000002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1286.3</v>
      </c>
      <c r="D361" s="36">
        <v>1309.7666666666667</v>
      </c>
      <c r="E361" s="36">
        <v>1244.5333333333333</v>
      </c>
      <c r="F361" s="36">
        <v>1202.7666666666667</v>
      </c>
      <c r="G361" s="36">
        <v>1137.5333333333333</v>
      </c>
      <c r="H361" s="36">
        <v>1351.5333333333333</v>
      </c>
      <c r="I361" s="36">
        <v>1416.7666666666664</v>
      </c>
      <c r="J361" s="36">
        <v>1458.5333333333333</v>
      </c>
      <c r="K361" s="31">
        <v>1375</v>
      </c>
      <c r="L361" s="31">
        <v>1268</v>
      </c>
      <c r="M361" s="31">
        <v>20.780239999999999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263.95</v>
      </c>
      <c r="D362" s="36">
        <v>265.08333333333331</v>
      </c>
      <c r="E362" s="36">
        <v>260.71666666666664</v>
      </c>
      <c r="F362" s="36">
        <v>257.48333333333335</v>
      </c>
      <c r="G362" s="36">
        <v>253.11666666666667</v>
      </c>
      <c r="H362" s="36">
        <v>268.31666666666661</v>
      </c>
      <c r="I362" s="36">
        <v>272.68333333333328</v>
      </c>
      <c r="J362" s="36">
        <v>275.91666666666657</v>
      </c>
      <c r="K362" s="31">
        <v>269.45</v>
      </c>
      <c r="L362" s="31">
        <v>261.85000000000002</v>
      </c>
      <c r="M362" s="31">
        <v>9.6951400000000003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3584.95</v>
      </c>
      <c r="D363" s="36">
        <v>3578.5666666666671</v>
      </c>
      <c r="E363" s="36">
        <v>3553.1333333333341</v>
      </c>
      <c r="F363" s="36">
        <v>3521.3166666666671</v>
      </c>
      <c r="G363" s="36">
        <v>3495.8833333333341</v>
      </c>
      <c r="H363" s="36">
        <v>3610.3833333333341</v>
      </c>
      <c r="I363" s="36">
        <v>3635.8166666666675</v>
      </c>
      <c r="J363" s="36">
        <v>3667.6333333333341</v>
      </c>
      <c r="K363" s="31">
        <v>3604</v>
      </c>
      <c r="L363" s="31">
        <v>3546.75</v>
      </c>
      <c r="M363" s="31">
        <v>2.2151800000000001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740.55</v>
      </c>
      <c r="D364" s="36">
        <v>740.4666666666667</v>
      </c>
      <c r="E364" s="36">
        <v>733.43333333333339</v>
      </c>
      <c r="F364" s="36">
        <v>726.31666666666672</v>
      </c>
      <c r="G364" s="36">
        <v>719.28333333333342</v>
      </c>
      <c r="H364" s="36">
        <v>747.58333333333337</v>
      </c>
      <c r="I364" s="36">
        <v>754.61666666666667</v>
      </c>
      <c r="J364" s="36">
        <v>761.73333333333335</v>
      </c>
      <c r="K364" s="31">
        <v>747.5</v>
      </c>
      <c r="L364" s="31">
        <v>733.35</v>
      </c>
      <c r="M364" s="31">
        <v>1.6370100000000001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457.85</v>
      </c>
      <c r="D365" s="36">
        <v>460.58333333333331</v>
      </c>
      <c r="E365" s="36">
        <v>451.26666666666665</v>
      </c>
      <c r="F365" s="36">
        <v>444.68333333333334</v>
      </c>
      <c r="G365" s="36">
        <v>435.36666666666667</v>
      </c>
      <c r="H365" s="36">
        <v>467.16666666666663</v>
      </c>
      <c r="I365" s="36">
        <v>476.48333333333335</v>
      </c>
      <c r="J365" s="36">
        <v>483.06666666666661</v>
      </c>
      <c r="K365" s="31">
        <v>469.9</v>
      </c>
      <c r="L365" s="31">
        <v>454</v>
      </c>
      <c r="M365" s="31">
        <v>8.9687699999999992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1349.3</v>
      </c>
      <c r="D366" s="36">
        <v>1341.0666666666666</v>
      </c>
      <c r="E366" s="36">
        <v>1324.2833333333333</v>
      </c>
      <c r="F366" s="36">
        <v>1299.2666666666667</v>
      </c>
      <c r="G366" s="36">
        <v>1282.4833333333333</v>
      </c>
      <c r="H366" s="36">
        <v>1366.0833333333333</v>
      </c>
      <c r="I366" s="36">
        <v>1382.8666666666666</v>
      </c>
      <c r="J366" s="36">
        <v>1407.8833333333332</v>
      </c>
      <c r="K366" s="31">
        <v>1357.85</v>
      </c>
      <c r="L366" s="31">
        <v>1316.05</v>
      </c>
      <c r="M366" s="31">
        <v>8.8958200000000005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35237.85</v>
      </c>
      <c r="D367" s="36">
        <v>35322.65</v>
      </c>
      <c r="E367" s="36">
        <v>34965.200000000004</v>
      </c>
      <c r="F367" s="36">
        <v>34692.550000000003</v>
      </c>
      <c r="G367" s="36">
        <v>34335.100000000006</v>
      </c>
      <c r="H367" s="36">
        <v>35595.300000000003</v>
      </c>
      <c r="I367" s="36">
        <v>35952.75</v>
      </c>
      <c r="J367" s="36">
        <v>36225.4</v>
      </c>
      <c r="K367" s="31">
        <v>35680.1</v>
      </c>
      <c r="L367" s="31">
        <v>35050</v>
      </c>
      <c r="M367" s="31">
        <v>0.19535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1417.85</v>
      </c>
      <c r="D368" s="36">
        <v>1417.9166666666667</v>
      </c>
      <c r="E368" s="36">
        <v>1399.9333333333334</v>
      </c>
      <c r="F368" s="36">
        <v>1382.0166666666667</v>
      </c>
      <c r="G368" s="36">
        <v>1364.0333333333333</v>
      </c>
      <c r="H368" s="36">
        <v>1435.8333333333335</v>
      </c>
      <c r="I368" s="36">
        <v>1453.8166666666666</v>
      </c>
      <c r="J368" s="36">
        <v>1471.7333333333336</v>
      </c>
      <c r="K368" s="31">
        <v>1435.9</v>
      </c>
      <c r="L368" s="31">
        <v>1400</v>
      </c>
      <c r="M368" s="31">
        <v>2.5435400000000001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3513.9</v>
      </c>
      <c r="D369" s="36">
        <v>3502.2333333333336</v>
      </c>
      <c r="E369" s="36">
        <v>3477.166666666667</v>
      </c>
      <c r="F369" s="36">
        <v>3440.4333333333334</v>
      </c>
      <c r="G369" s="36">
        <v>3415.3666666666668</v>
      </c>
      <c r="H369" s="36">
        <v>3538.9666666666672</v>
      </c>
      <c r="I369" s="36">
        <v>3564.0333333333338</v>
      </c>
      <c r="J369" s="36">
        <v>3600.7666666666673</v>
      </c>
      <c r="K369" s="31">
        <v>3527.3</v>
      </c>
      <c r="L369" s="31">
        <v>3465.5</v>
      </c>
      <c r="M369" s="31">
        <v>5.2294499999999999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308.60000000000002</v>
      </c>
      <c r="D370" s="36">
        <v>310.59999999999997</v>
      </c>
      <c r="E370" s="36">
        <v>304.99999999999994</v>
      </c>
      <c r="F370" s="36">
        <v>301.39999999999998</v>
      </c>
      <c r="G370" s="36">
        <v>295.79999999999995</v>
      </c>
      <c r="H370" s="36">
        <v>314.19999999999993</v>
      </c>
      <c r="I370" s="36">
        <v>319.79999999999995</v>
      </c>
      <c r="J370" s="36">
        <v>323.39999999999992</v>
      </c>
      <c r="K370" s="31">
        <v>316.2</v>
      </c>
      <c r="L370" s="31">
        <v>307</v>
      </c>
      <c r="M370" s="31">
        <v>69.258589999999998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3144.25</v>
      </c>
      <c r="D371" s="36">
        <v>3081.7166666666667</v>
      </c>
      <c r="E371" s="36">
        <v>2993.4833333333336</v>
      </c>
      <c r="F371" s="36">
        <v>2842.7166666666667</v>
      </c>
      <c r="G371" s="36">
        <v>2754.4833333333336</v>
      </c>
      <c r="H371" s="36">
        <v>3232.4833333333336</v>
      </c>
      <c r="I371" s="36">
        <v>3320.7166666666662</v>
      </c>
      <c r="J371" s="36">
        <v>3471.4833333333336</v>
      </c>
      <c r="K371" s="31">
        <v>3169.95</v>
      </c>
      <c r="L371" s="31">
        <v>2930.95</v>
      </c>
      <c r="M371" s="31">
        <v>10.10422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3015.25</v>
      </c>
      <c r="D372" s="36">
        <v>3007.9500000000003</v>
      </c>
      <c r="E372" s="36">
        <v>2978.1500000000005</v>
      </c>
      <c r="F372" s="36">
        <v>2941.05</v>
      </c>
      <c r="G372" s="36">
        <v>2911.2500000000005</v>
      </c>
      <c r="H372" s="36">
        <v>3045.0500000000006</v>
      </c>
      <c r="I372" s="36">
        <v>3074.8500000000008</v>
      </c>
      <c r="J372" s="36">
        <v>3111.9500000000007</v>
      </c>
      <c r="K372" s="31">
        <v>3037.75</v>
      </c>
      <c r="L372" s="31">
        <v>2970.85</v>
      </c>
      <c r="M372" s="31">
        <v>7.2853399999999997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818.65</v>
      </c>
      <c r="D373" s="36">
        <v>822.33333333333337</v>
      </c>
      <c r="E373" s="36">
        <v>813.66666666666674</v>
      </c>
      <c r="F373" s="36">
        <v>808.68333333333339</v>
      </c>
      <c r="G373" s="36">
        <v>800.01666666666677</v>
      </c>
      <c r="H373" s="36">
        <v>827.31666666666672</v>
      </c>
      <c r="I373" s="36">
        <v>835.98333333333346</v>
      </c>
      <c r="J373" s="36">
        <v>840.9666666666667</v>
      </c>
      <c r="K373" s="31">
        <v>831</v>
      </c>
      <c r="L373" s="31">
        <v>817.35</v>
      </c>
      <c r="M373" s="31">
        <v>10.971310000000001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147</v>
      </c>
      <c r="D374" s="36">
        <v>148.23333333333332</v>
      </c>
      <c r="E374" s="36">
        <v>144.96666666666664</v>
      </c>
      <c r="F374" s="36">
        <v>142.93333333333331</v>
      </c>
      <c r="G374" s="36">
        <v>139.66666666666663</v>
      </c>
      <c r="H374" s="36">
        <v>150.26666666666665</v>
      </c>
      <c r="I374" s="36">
        <v>153.53333333333336</v>
      </c>
      <c r="J374" s="36">
        <v>155.56666666666666</v>
      </c>
      <c r="K374" s="31">
        <v>151.5</v>
      </c>
      <c r="L374" s="31">
        <v>146.19999999999999</v>
      </c>
      <c r="M374" s="31">
        <v>30.84254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1744.5</v>
      </c>
      <c r="D375" s="36">
        <v>1746.8333333333333</v>
      </c>
      <c r="E375" s="36">
        <v>1657.6666666666665</v>
      </c>
      <c r="F375" s="36">
        <v>1570.8333333333333</v>
      </c>
      <c r="G375" s="36">
        <v>1481.6666666666665</v>
      </c>
      <c r="H375" s="36">
        <v>1833.6666666666665</v>
      </c>
      <c r="I375" s="36">
        <v>1922.833333333333</v>
      </c>
      <c r="J375" s="36">
        <v>2009.6666666666665</v>
      </c>
      <c r="K375" s="31">
        <v>1836</v>
      </c>
      <c r="L375" s="31">
        <v>1660</v>
      </c>
      <c r="M375" s="31">
        <v>8.4880700000000004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6693.55</v>
      </c>
      <c r="D376" s="36">
        <v>6679.333333333333</v>
      </c>
      <c r="E376" s="36">
        <v>6514.7166666666662</v>
      </c>
      <c r="F376" s="36">
        <v>6335.8833333333332</v>
      </c>
      <c r="G376" s="36">
        <v>6171.2666666666664</v>
      </c>
      <c r="H376" s="36">
        <v>6858.1666666666661</v>
      </c>
      <c r="I376" s="36">
        <v>7022.7833333333328</v>
      </c>
      <c r="J376" s="36">
        <v>7201.6166666666659</v>
      </c>
      <c r="K376" s="31">
        <v>6843.95</v>
      </c>
      <c r="L376" s="31">
        <v>6500.5</v>
      </c>
      <c r="M376" s="31">
        <v>9.5727100000000007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458.65</v>
      </c>
      <c r="D377" s="36">
        <v>460.5333333333333</v>
      </c>
      <c r="E377" s="36">
        <v>455.11666666666662</v>
      </c>
      <c r="F377" s="36">
        <v>451.58333333333331</v>
      </c>
      <c r="G377" s="36">
        <v>446.16666666666663</v>
      </c>
      <c r="H377" s="36">
        <v>464.06666666666661</v>
      </c>
      <c r="I377" s="36">
        <v>469.48333333333335</v>
      </c>
      <c r="J377" s="36">
        <v>473.01666666666659</v>
      </c>
      <c r="K377" s="31">
        <v>465.95</v>
      </c>
      <c r="L377" s="31">
        <v>457</v>
      </c>
      <c r="M377" s="31">
        <v>7.9041300000000003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469.1</v>
      </c>
      <c r="D378" s="36">
        <v>466.8</v>
      </c>
      <c r="E378" s="36">
        <v>462.5</v>
      </c>
      <c r="F378" s="36">
        <v>455.9</v>
      </c>
      <c r="G378" s="36">
        <v>451.59999999999997</v>
      </c>
      <c r="H378" s="36">
        <v>473.40000000000003</v>
      </c>
      <c r="I378" s="36">
        <v>477.7000000000001</v>
      </c>
      <c r="J378" s="36">
        <v>484.30000000000007</v>
      </c>
      <c r="K378" s="31">
        <v>471.1</v>
      </c>
      <c r="L378" s="31">
        <v>460.2</v>
      </c>
      <c r="M378" s="31">
        <v>105.785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325.64999999999998</v>
      </c>
      <c r="D379" s="36">
        <v>321.36666666666662</v>
      </c>
      <c r="E379" s="36">
        <v>315.28333333333325</v>
      </c>
      <c r="F379" s="36">
        <v>304.91666666666663</v>
      </c>
      <c r="G379" s="36">
        <v>298.83333333333326</v>
      </c>
      <c r="H379" s="36">
        <v>331.73333333333323</v>
      </c>
      <c r="I379" s="36">
        <v>337.81666666666661</v>
      </c>
      <c r="J379" s="36">
        <v>348.18333333333322</v>
      </c>
      <c r="K379" s="31">
        <v>327.45</v>
      </c>
      <c r="L379" s="31">
        <v>311</v>
      </c>
      <c r="M379" s="31">
        <v>219.76661999999999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525.15</v>
      </c>
      <c r="D380" s="36">
        <v>525.38333333333333</v>
      </c>
      <c r="E380" s="36">
        <v>515.76666666666665</v>
      </c>
      <c r="F380" s="36">
        <v>506.38333333333333</v>
      </c>
      <c r="G380" s="36">
        <v>496.76666666666665</v>
      </c>
      <c r="H380" s="36">
        <v>534.76666666666665</v>
      </c>
      <c r="I380" s="36">
        <v>544.38333333333321</v>
      </c>
      <c r="J380" s="36">
        <v>553.76666666666665</v>
      </c>
      <c r="K380" s="31">
        <v>535</v>
      </c>
      <c r="L380" s="31">
        <v>516</v>
      </c>
      <c r="M380" s="31">
        <v>6.1655499999999996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1598.9</v>
      </c>
      <c r="D381" s="36">
        <v>1596.7</v>
      </c>
      <c r="E381" s="36">
        <v>1558.5500000000002</v>
      </c>
      <c r="F381" s="36">
        <v>1518.2</v>
      </c>
      <c r="G381" s="36">
        <v>1480.0500000000002</v>
      </c>
      <c r="H381" s="36">
        <v>1637.0500000000002</v>
      </c>
      <c r="I381" s="36">
        <v>1675.2000000000003</v>
      </c>
      <c r="J381" s="36">
        <v>1715.5500000000002</v>
      </c>
      <c r="K381" s="31">
        <v>1634.85</v>
      </c>
      <c r="L381" s="31">
        <v>1556.35</v>
      </c>
      <c r="M381" s="31">
        <v>8.1123200000000004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641.35</v>
      </c>
      <c r="D382" s="36">
        <v>641.81666666666672</v>
      </c>
      <c r="E382" s="36">
        <v>631.78333333333342</v>
      </c>
      <c r="F382" s="36">
        <v>622.2166666666667</v>
      </c>
      <c r="G382" s="36">
        <v>612.18333333333339</v>
      </c>
      <c r="H382" s="36">
        <v>651.38333333333344</v>
      </c>
      <c r="I382" s="36">
        <v>661.41666666666674</v>
      </c>
      <c r="J382" s="36">
        <v>670.98333333333346</v>
      </c>
      <c r="K382" s="31">
        <v>651.85</v>
      </c>
      <c r="L382" s="31">
        <v>632.25</v>
      </c>
      <c r="M382" s="31">
        <v>2.4260000000000002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143.05000000000001</v>
      </c>
      <c r="D383" s="36">
        <v>143.66666666666666</v>
      </c>
      <c r="E383" s="36">
        <v>141.38333333333333</v>
      </c>
      <c r="F383" s="36">
        <v>139.71666666666667</v>
      </c>
      <c r="G383" s="36">
        <v>137.43333333333334</v>
      </c>
      <c r="H383" s="36">
        <v>145.33333333333331</v>
      </c>
      <c r="I383" s="36">
        <v>147.61666666666667</v>
      </c>
      <c r="J383" s="36">
        <v>149.2833333333333</v>
      </c>
      <c r="K383" s="31">
        <v>145.94999999999999</v>
      </c>
      <c r="L383" s="31">
        <v>142</v>
      </c>
      <c r="M383" s="31">
        <v>4.0836899999999998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15668.85</v>
      </c>
      <c r="D384" s="36">
        <v>15689.133333333331</v>
      </c>
      <c r="E384" s="36">
        <v>15578.266666666663</v>
      </c>
      <c r="F384" s="36">
        <v>15487.683333333331</v>
      </c>
      <c r="G384" s="36">
        <v>15376.816666666662</v>
      </c>
      <c r="H384" s="36">
        <v>15779.716666666664</v>
      </c>
      <c r="I384" s="36">
        <v>15890.583333333332</v>
      </c>
      <c r="J384" s="36">
        <v>15981.166666666664</v>
      </c>
      <c r="K384" s="31">
        <v>15800</v>
      </c>
      <c r="L384" s="31">
        <v>15598.55</v>
      </c>
      <c r="M384" s="31">
        <v>3.3739999999999999E-2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126.4</v>
      </c>
      <c r="D385" s="36">
        <v>126.73333333333333</v>
      </c>
      <c r="E385" s="36">
        <v>125.46666666666667</v>
      </c>
      <c r="F385" s="36">
        <v>124.53333333333333</v>
      </c>
      <c r="G385" s="36">
        <v>123.26666666666667</v>
      </c>
      <c r="H385" s="36">
        <v>127.66666666666667</v>
      </c>
      <c r="I385" s="36">
        <v>128.93333333333334</v>
      </c>
      <c r="J385" s="36">
        <v>129.86666666666667</v>
      </c>
      <c r="K385" s="31">
        <v>128</v>
      </c>
      <c r="L385" s="31">
        <v>125.8</v>
      </c>
      <c r="M385" s="31">
        <v>302.84178000000003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613.9</v>
      </c>
      <c r="D386" s="36">
        <v>620.63333333333333</v>
      </c>
      <c r="E386" s="36">
        <v>602.26666666666665</v>
      </c>
      <c r="F386" s="36">
        <v>590.63333333333333</v>
      </c>
      <c r="G386" s="36">
        <v>572.26666666666665</v>
      </c>
      <c r="H386" s="36">
        <v>632.26666666666665</v>
      </c>
      <c r="I386" s="36">
        <v>650.63333333333321</v>
      </c>
      <c r="J386" s="36">
        <v>662.26666666666665</v>
      </c>
      <c r="K386" s="31">
        <v>639</v>
      </c>
      <c r="L386" s="31">
        <v>609</v>
      </c>
      <c r="M386" s="31">
        <v>2.7114400000000001</v>
      </c>
      <c r="N386" s="1"/>
      <c r="O386" s="1"/>
    </row>
    <row r="387" spans="1:15" ht="12.75" customHeight="1">
      <c r="A387" s="33">
        <v>377</v>
      </c>
      <c r="B387" s="53" t="s">
        <v>1063</v>
      </c>
      <c r="C387" s="31">
        <v>1749.5</v>
      </c>
      <c r="D387" s="36">
        <v>1754.6166666666668</v>
      </c>
      <c r="E387" s="36">
        <v>1729.8833333333337</v>
      </c>
      <c r="F387" s="36">
        <v>1710.2666666666669</v>
      </c>
      <c r="G387" s="36">
        <v>1685.5333333333338</v>
      </c>
      <c r="H387" s="36">
        <v>1774.2333333333336</v>
      </c>
      <c r="I387" s="36">
        <v>1798.9666666666667</v>
      </c>
      <c r="J387" s="36">
        <v>1818.5833333333335</v>
      </c>
      <c r="K387" s="31">
        <v>1779.35</v>
      </c>
      <c r="L387" s="31">
        <v>1735</v>
      </c>
      <c r="M387" s="31">
        <v>0.87146000000000001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250.05</v>
      </c>
      <c r="D388" s="36">
        <v>251.1</v>
      </c>
      <c r="E388" s="36">
        <v>248</v>
      </c>
      <c r="F388" s="36">
        <v>245.95000000000002</v>
      </c>
      <c r="G388" s="36">
        <v>242.85000000000002</v>
      </c>
      <c r="H388" s="36">
        <v>253.14999999999998</v>
      </c>
      <c r="I388" s="36">
        <v>256.24999999999994</v>
      </c>
      <c r="J388" s="36">
        <v>258.29999999999995</v>
      </c>
      <c r="K388" s="31">
        <v>254.2</v>
      </c>
      <c r="L388" s="31">
        <v>249.05</v>
      </c>
      <c r="M388" s="31">
        <v>24.64518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546.95000000000005</v>
      </c>
      <c r="D389" s="36">
        <v>546.86666666666667</v>
      </c>
      <c r="E389" s="36">
        <v>539.83333333333337</v>
      </c>
      <c r="F389" s="36">
        <v>532.7166666666667</v>
      </c>
      <c r="G389" s="36">
        <v>525.68333333333339</v>
      </c>
      <c r="H389" s="36">
        <v>553.98333333333335</v>
      </c>
      <c r="I389" s="36">
        <v>561.01666666666665</v>
      </c>
      <c r="J389" s="36">
        <v>568.13333333333333</v>
      </c>
      <c r="K389" s="31">
        <v>553.9</v>
      </c>
      <c r="L389" s="31">
        <v>539.75</v>
      </c>
      <c r="M389" s="31">
        <v>75.716319999999996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662.95</v>
      </c>
      <c r="D390" s="36">
        <v>660.56666666666661</v>
      </c>
      <c r="E390" s="36">
        <v>653.98333333333323</v>
      </c>
      <c r="F390" s="36">
        <v>645.01666666666665</v>
      </c>
      <c r="G390" s="36">
        <v>638.43333333333328</v>
      </c>
      <c r="H390" s="36">
        <v>669.53333333333319</v>
      </c>
      <c r="I390" s="36">
        <v>676.11666666666667</v>
      </c>
      <c r="J390" s="36">
        <v>685.08333333333314</v>
      </c>
      <c r="K390" s="31">
        <v>667.15</v>
      </c>
      <c r="L390" s="31">
        <v>651.6</v>
      </c>
      <c r="M390" s="31">
        <v>1.4563200000000001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739.65</v>
      </c>
      <c r="D391" s="36">
        <v>737.2166666666667</v>
      </c>
      <c r="E391" s="36">
        <v>717.43333333333339</v>
      </c>
      <c r="F391" s="36">
        <v>695.2166666666667</v>
      </c>
      <c r="G391" s="36">
        <v>675.43333333333339</v>
      </c>
      <c r="H391" s="36">
        <v>759.43333333333339</v>
      </c>
      <c r="I391" s="36">
        <v>779.2166666666667</v>
      </c>
      <c r="J391" s="36">
        <v>801.43333333333339</v>
      </c>
      <c r="K391" s="31">
        <v>757</v>
      </c>
      <c r="L391" s="31">
        <v>715</v>
      </c>
      <c r="M391" s="31">
        <v>60.00629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1695.45</v>
      </c>
      <c r="D392" s="36">
        <v>1702.8333333333333</v>
      </c>
      <c r="E392" s="36">
        <v>1679.6166666666666</v>
      </c>
      <c r="F392" s="36">
        <v>1663.7833333333333</v>
      </c>
      <c r="G392" s="36">
        <v>1640.5666666666666</v>
      </c>
      <c r="H392" s="36">
        <v>1718.6666666666665</v>
      </c>
      <c r="I392" s="36">
        <v>1741.8833333333332</v>
      </c>
      <c r="J392" s="36">
        <v>1757.7166666666665</v>
      </c>
      <c r="K392" s="31">
        <v>1726.05</v>
      </c>
      <c r="L392" s="31">
        <v>1687</v>
      </c>
      <c r="M392" s="31">
        <v>0.96016999999999997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341.75</v>
      </c>
      <c r="D393" s="36">
        <v>329.55</v>
      </c>
      <c r="E393" s="36">
        <v>313.20000000000005</v>
      </c>
      <c r="F393" s="36">
        <v>284.65000000000003</v>
      </c>
      <c r="G393" s="36">
        <v>268.30000000000007</v>
      </c>
      <c r="H393" s="36">
        <v>358.1</v>
      </c>
      <c r="I393" s="36">
        <v>374.45000000000005</v>
      </c>
      <c r="J393" s="36">
        <v>403</v>
      </c>
      <c r="K393" s="31">
        <v>345.9</v>
      </c>
      <c r="L393" s="31">
        <v>301</v>
      </c>
      <c r="M393" s="31">
        <v>1103.66536</v>
      </c>
      <c r="N393" s="1"/>
      <c r="O393" s="1"/>
    </row>
    <row r="394" spans="1:15" ht="12.75" customHeight="1">
      <c r="A394" s="33">
        <v>384</v>
      </c>
      <c r="B394" s="53" t="s">
        <v>1064</v>
      </c>
      <c r="C394" s="31">
        <v>433</v>
      </c>
      <c r="D394" s="36">
        <v>426.31666666666666</v>
      </c>
      <c r="E394" s="36">
        <v>416.93333333333334</v>
      </c>
      <c r="F394" s="36">
        <v>400.86666666666667</v>
      </c>
      <c r="G394" s="36">
        <v>391.48333333333335</v>
      </c>
      <c r="H394" s="36">
        <v>442.38333333333333</v>
      </c>
      <c r="I394" s="36">
        <v>451.76666666666665</v>
      </c>
      <c r="J394" s="36">
        <v>467.83333333333331</v>
      </c>
      <c r="K394" s="31">
        <v>435.7</v>
      </c>
      <c r="L394" s="31">
        <v>410.25</v>
      </c>
      <c r="M394" s="31">
        <v>132.55919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1327.9</v>
      </c>
      <c r="D395" s="36">
        <v>1341.7333333333333</v>
      </c>
      <c r="E395" s="36">
        <v>1309.4666666666667</v>
      </c>
      <c r="F395" s="36">
        <v>1291.0333333333333</v>
      </c>
      <c r="G395" s="36">
        <v>1258.7666666666667</v>
      </c>
      <c r="H395" s="36">
        <v>1360.1666666666667</v>
      </c>
      <c r="I395" s="36">
        <v>1392.4333333333336</v>
      </c>
      <c r="J395" s="36">
        <v>1410.8666666666668</v>
      </c>
      <c r="K395" s="31">
        <v>1374</v>
      </c>
      <c r="L395" s="31">
        <v>1323.3</v>
      </c>
      <c r="M395" s="31">
        <v>1.8633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299.95</v>
      </c>
      <c r="D396" s="36">
        <v>300.56666666666666</v>
      </c>
      <c r="E396" s="36">
        <v>297.88333333333333</v>
      </c>
      <c r="F396" s="36">
        <v>295.81666666666666</v>
      </c>
      <c r="G396" s="36">
        <v>293.13333333333333</v>
      </c>
      <c r="H396" s="36">
        <v>302.63333333333333</v>
      </c>
      <c r="I396" s="36">
        <v>305.31666666666661</v>
      </c>
      <c r="J396" s="36">
        <v>307.38333333333333</v>
      </c>
      <c r="K396" s="31">
        <v>303.25</v>
      </c>
      <c r="L396" s="31">
        <v>298.5</v>
      </c>
      <c r="M396" s="31">
        <v>2.4144999999999999</v>
      </c>
      <c r="N396" s="1"/>
      <c r="O396" s="1"/>
    </row>
    <row r="397" spans="1:15" ht="12.75" customHeight="1">
      <c r="A397" s="33">
        <v>387</v>
      </c>
      <c r="B397" s="53" t="s">
        <v>807</v>
      </c>
      <c r="C397" s="31">
        <v>736.7</v>
      </c>
      <c r="D397" s="36">
        <v>734.93333333333339</v>
      </c>
      <c r="E397" s="36">
        <v>725.86666666666679</v>
      </c>
      <c r="F397" s="36">
        <v>715.03333333333342</v>
      </c>
      <c r="G397" s="36">
        <v>705.96666666666681</v>
      </c>
      <c r="H397" s="36">
        <v>745.76666666666677</v>
      </c>
      <c r="I397" s="36">
        <v>754.83333333333337</v>
      </c>
      <c r="J397" s="36">
        <v>765.66666666666674</v>
      </c>
      <c r="K397" s="31">
        <v>744</v>
      </c>
      <c r="L397" s="31">
        <v>724.1</v>
      </c>
      <c r="M397" s="31">
        <v>3.9790100000000002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151.15</v>
      </c>
      <c r="D398" s="36">
        <v>149.75</v>
      </c>
      <c r="E398" s="36">
        <v>146.4</v>
      </c>
      <c r="F398" s="36">
        <v>141.65</v>
      </c>
      <c r="G398" s="36">
        <v>138.30000000000001</v>
      </c>
      <c r="H398" s="36">
        <v>154.5</v>
      </c>
      <c r="I398" s="36">
        <v>157.85000000000002</v>
      </c>
      <c r="J398" s="36">
        <v>162.6</v>
      </c>
      <c r="K398" s="31">
        <v>153.1</v>
      </c>
      <c r="L398" s="31">
        <v>145</v>
      </c>
      <c r="M398" s="31">
        <v>52.103340000000003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3295.2</v>
      </c>
      <c r="D399" s="36">
        <v>3288.3833333333332</v>
      </c>
      <c r="E399" s="36">
        <v>3236.8166666666666</v>
      </c>
      <c r="F399" s="36">
        <v>3178.4333333333334</v>
      </c>
      <c r="G399" s="36">
        <v>3126.8666666666668</v>
      </c>
      <c r="H399" s="36">
        <v>3346.7666666666664</v>
      </c>
      <c r="I399" s="36">
        <v>3398.333333333333</v>
      </c>
      <c r="J399" s="36">
        <v>3456.7166666666662</v>
      </c>
      <c r="K399" s="31">
        <v>3339.95</v>
      </c>
      <c r="L399" s="31">
        <v>3230</v>
      </c>
      <c r="M399" s="31">
        <v>0.40000999999999998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76.5</v>
      </c>
      <c r="D400" s="36">
        <v>76.766666666666666</v>
      </c>
      <c r="E400" s="36">
        <v>74.433333333333337</v>
      </c>
      <c r="F400" s="36">
        <v>72.366666666666674</v>
      </c>
      <c r="G400" s="36">
        <v>70.033333333333346</v>
      </c>
      <c r="H400" s="36">
        <v>78.833333333333329</v>
      </c>
      <c r="I400" s="36">
        <v>81.166666666666671</v>
      </c>
      <c r="J400" s="36">
        <v>83.23333333333332</v>
      </c>
      <c r="K400" s="31">
        <v>79.099999999999994</v>
      </c>
      <c r="L400" s="31">
        <v>74.7</v>
      </c>
      <c r="M400" s="31">
        <v>47.666649999999997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2257.25</v>
      </c>
      <c r="D401" s="36">
        <v>2246.75</v>
      </c>
      <c r="E401" s="36">
        <v>2215.5</v>
      </c>
      <c r="F401" s="36">
        <v>2173.75</v>
      </c>
      <c r="G401" s="36">
        <v>2142.5</v>
      </c>
      <c r="H401" s="36">
        <v>2288.5</v>
      </c>
      <c r="I401" s="36">
        <v>2319.75</v>
      </c>
      <c r="J401" s="36">
        <v>2361.5</v>
      </c>
      <c r="K401" s="31">
        <v>2278</v>
      </c>
      <c r="L401" s="31">
        <v>2205</v>
      </c>
      <c r="M401" s="31">
        <v>2.1302099999999999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212.6</v>
      </c>
      <c r="D402" s="36">
        <v>210.88333333333333</v>
      </c>
      <c r="E402" s="36">
        <v>207.86666666666665</v>
      </c>
      <c r="F402" s="36">
        <v>203.13333333333333</v>
      </c>
      <c r="G402" s="36">
        <v>200.11666666666665</v>
      </c>
      <c r="H402" s="36">
        <v>215.61666666666665</v>
      </c>
      <c r="I402" s="36">
        <v>218.6333333333333</v>
      </c>
      <c r="J402" s="36">
        <v>223.36666666666665</v>
      </c>
      <c r="K402" s="31">
        <v>213.9</v>
      </c>
      <c r="L402" s="31">
        <v>206.15</v>
      </c>
      <c r="M402" s="31">
        <v>17.679359999999999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2872.25</v>
      </c>
      <c r="D403" s="36">
        <v>2869.0333333333328</v>
      </c>
      <c r="E403" s="36">
        <v>2854.4166666666656</v>
      </c>
      <c r="F403" s="36">
        <v>2836.5833333333326</v>
      </c>
      <c r="G403" s="36">
        <v>2821.9666666666653</v>
      </c>
      <c r="H403" s="36">
        <v>2886.8666666666659</v>
      </c>
      <c r="I403" s="36">
        <v>2901.4833333333327</v>
      </c>
      <c r="J403" s="36">
        <v>2919.3166666666662</v>
      </c>
      <c r="K403" s="31">
        <v>2883.65</v>
      </c>
      <c r="L403" s="31">
        <v>2851.2</v>
      </c>
      <c r="M403" s="31">
        <v>55.88064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104.05</v>
      </c>
      <c r="D404" s="36">
        <v>104.59999999999998</v>
      </c>
      <c r="E404" s="36">
        <v>102.79999999999995</v>
      </c>
      <c r="F404" s="36">
        <v>101.54999999999997</v>
      </c>
      <c r="G404" s="36">
        <v>99.749999999999943</v>
      </c>
      <c r="H404" s="36">
        <v>105.84999999999997</v>
      </c>
      <c r="I404" s="36">
        <v>107.65</v>
      </c>
      <c r="J404" s="36">
        <v>108.89999999999998</v>
      </c>
      <c r="K404" s="31">
        <v>106.4</v>
      </c>
      <c r="L404" s="31">
        <v>103.35</v>
      </c>
      <c r="M404" s="31">
        <v>14.14734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1443.75</v>
      </c>
      <c r="D405" s="36">
        <v>1442.9333333333334</v>
      </c>
      <c r="E405" s="36">
        <v>1430.8666666666668</v>
      </c>
      <c r="F405" s="36">
        <v>1417.9833333333333</v>
      </c>
      <c r="G405" s="36">
        <v>1405.9166666666667</v>
      </c>
      <c r="H405" s="36">
        <v>1455.8166666666668</v>
      </c>
      <c r="I405" s="36">
        <v>1467.8833333333334</v>
      </c>
      <c r="J405" s="36">
        <v>1480.7666666666669</v>
      </c>
      <c r="K405" s="31">
        <v>1455</v>
      </c>
      <c r="L405" s="31">
        <v>1430.05</v>
      </c>
      <c r="M405" s="31">
        <v>0.36721999999999999</v>
      </c>
      <c r="N405" s="1"/>
      <c r="O405" s="1"/>
    </row>
    <row r="406" spans="1:15" ht="12.75" customHeight="1">
      <c r="A406" s="33">
        <v>396</v>
      </c>
      <c r="B406" s="53" t="s">
        <v>1065</v>
      </c>
      <c r="C406" s="31">
        <v>81.7</v>
      </c>
      <c r="D406" s="36">
        <v>82.2</v>
      </c>
      <c r="E406" s="36">
        <v>80.900000000000006</v>
      </c>
      <c r="F406" s="36">
        <v>80.100000000000009</v>
      </c>
      <c r="G406" s="36">
        <v>78.800000000000011</v>
      </c>
      <c r="H406" s="36">
        <v>83</v>
      </c>
      <c r="I406" s="36">
        <v>84.299999999999983</v>
      </c>
      <c r="J406" s="36">
        <v>85.1</v>
      </c>
      <c r="K406" s="31">
        <v>83.5</v>
      </c>
      <c r="L406" s="31">
        <v>81.400000000000006</v>
      </c>
      <c r="M406" s="31">
        <v>11.526109999999999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709.85</v>
      </c>
      <c r="D407" s="36">
        <v>711.76666666666677</v>
      </c>
      <c r="E407" s="36">
        <v>706.08333333333348</v>
      </c>
      <c r="F407" s="36">
        <v>702.31666666666672</v>
      </c>
      <c r="G407" s="36">
        <v>696.63333333333344</v>
      </c>
      <c r="H407" s="36">
        <v>715.53333333333353</v>
      </c>
      <c r="I407" s="36">
        <v>721.2166666666667</v>
      </c>
      <c r="J407" s="36">
        <v>724.98333333333358</v>
      </c>
      <c r="K407" s="31">
        <v>717.45</v>
      </c>
      <c r="L407" s="31">
        <v>708</v>
      </c>
      <c r="M407" s="31">
        <v>9.9007799999999992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1429.65</v>
      </c>
      <c r="D408" s="36">
        <v>1430.95</v>
      </c>
      <c r="E408" s="36">
        <v>1421.2</v>
      </c>
      <c r="F408" s="36">
        <v>1412.75</v>
      </c>
      <c r="G408" s="36">
        <v>1403</v>
      </c>
      <c r="H408" s="36">
        <v>1439.4</v>
      </c>
      <c r="I408" s="36">
        <v>1449.15</v>
      </c>
      <c r="J408" s="36">
        <v>1457.6000000000001</v>
      </c>
      <c r="K408" s="31">
        <v>1440.7</v>
      </c>
      <c r="L408" s="31">
        <v>1422.5</v>
      </c>
      <c r="M408" s="31">
        <v>13.00334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148.15</v>
      </c>
      <c r="D409" s="36">
        <v>144.28333333333333</v>
      </c>
      <c r="E409" s="36">
        <v>137.36666666666667</v>
      </c>
      <c r="F409" s="36">
        <v>126.58333333333334</v>
      </c>
      <c r="G409" s="36">
        <v>119.66666666666669</v>
      </c>
      <c r="H409" s="36">
        <v>155.06666666666666</v>
      </c>
      <c r="I409" s="36">
        <v>161.98333333333335</v>
      </c>
      <c r="J409" s="36">
        <v>172.76666666666665</v>
      </c>
      <c r="K409" s="31">
        <v>151.19999999999999</v>
      </c>
      <c r="L409" s="31">
        <v>133.5</v>
      </c>
      <c r="M409" s="31">
        <v>828.57438000000002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6004</v>
      </c>
      <c r="D410" s="36">
        <v>6090.1500000000005</v>
      </c>
      <c r="E410" s="36">
        <v>5840.4500000000007</v>
      </c>
      <c r="F410" s="36">
        <v>5676.9000000000005</v>
      </c>
      <c r="G410" s="36">
        <v>5427.2000000000007</v>
      </c>
      <c r="H410" s="36">
        <v>6253.7000000000007</v>
      </c>
      <c r="I410" s="36">
        <v>6503.4</v>
      </c>
      <c r="J410" s="36">
        <v>6666.9500000000007</v>
      </c>
      <c r="K410" s="31">
        <v>6339.85</v>
      </c>
      <c r="L410" s="31">
        <v>5926.6</v>
      </c>
      <c r="M410" s="31">
        <v>1.2846299999999999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2285.4</v>
      </c>
      <c r="D411" s="36">
        <v>2283.4500000000003</v>
      </c>
      <c r="E411" s="36">
        <v>2267.1000000000004</v>
      </c>
      <c r="F411" s="36">
        <v>2248.8000000000002</v>
      </c>
      <c r="G411" s="36">
        <v>2232.4500000000003</v>
      </c>
      <c r="H411" s="36">
        <v>2301.7500000000005</v>
      </c>
      <c r="I411" s="36">
        <v>2318.1</v>
      </c>
      <c r="J411" s="36">
        <v>2336.4000000000005</v>
      </c>
      <c r="K411" s="31">
        <v>2299.8000000000002</v>
      </c>
      <c r="L411" s="31">
        <v>2265.15</v>
      </c>
      <c r="M411" s="31">
        <v>4.5118799999999997</v>
      </c>
      <c r="N411" s="1"/>
      <c r="O411" s="1"/>
    </row>
    <row r="412" spans="1:15" ht="12.75" customHeight="1">
      <c r="A412" s="33">
        <v>402</v>
      </c>
      <c r="B412" s="53" t="s">
        <v>836</v>
      </c>
      <c r="C412" s="31">
        <v>2100.4499999999998</v>
      </c>
      <c r="D412" s="36">
        <v>2087.9666666666667</v>
      </c>
      <c r="E412" s="36">
        <v>2056.6333333333332</v>
      </c>
      <c r="F412" s="36">
        <v>2012.8166666666666</v>
      </c>
      <c r="G412" s="36">
        <v>1981.4833333333331</v>
      </c>
      <c r="H412" s="36">
        <v>2131.7833333333333</v>
      </c>
      <c r="I412" s="36">
        <v>2163.1166666666663</v>
      </c>
      <c r="J412" s="36">
        <v>2206.9333333333334</v>
      </c>
      <c r="K412" s="31">
        <v>2119.3000000000002</v>
      </c>
      <c r="L412" s="31">
        <v>2044.15</v>
      </c>
      <c r="M412" s="31">
        <v>2.5861100000000001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131.6</v>
      </c>
      <c r="D413" s="36">
        <v>131.43333333333334</v>
      </c>
      <c r="E413" s="36">
        <v>129.46666666666667</v>
      </c>
      <c r="F413" s="36">
        <v>127.33333333333334</v>
      </c>
      <c r="G413" s="36">
        <v>125.36666666666667</v>
      </c>
      <c r="H413" s="36">
        <v>133.56666666666666</v>
      </c>
      <c r="I413" s="36">
        <v>135.53333333333336</v>
      </c>
      <c r="J413" s="36">
        <v>137.66666666666666</v>
      </c>
      <c r="K413" s="31">
        <v>133.4</v>
      </c>
      <c r="L413" s="31">
        <v>129.30000000000001</v>
      </c>
      <c r="M413" s="31">
        <v>201.44238000000001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8938.4500000000007</v>
      </c>
      <c r="D414" s="36">
        <v>8919.5</v>
      </c>
      <c r="E414" s="36">
        <v>8809</v>
      </c>
      <c r="F414" s="36">
        <v>8679.5499999999993</v>
      </c>
      <c r="G414" s="36">
        <v>8569.0499999999993</v>
      </c>
      <c r="H414" s="36">
        <v>9048.9500000000007</v>
      </c>
      <c r="I414" s="36">
        <v>9159.4500000000007</v>
      </c>
      <c r="J414" s="36">
        <v>9288.9000000000015</v>
      </c>
      <c r="K414" s="31">
        <v>9030</v>
      </c>
      <c r="L414" s="31">
        <v>8790.0499999999993</v>
      </c>
      <c r="M414" s="31">
        <v>0.26868999999999998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1417.5</v>
      </c>
      <c r="D415" s="36">
        <v>1408.7666666666667</v>
      </c>
      <c r="E415" s="36">
        <v>1392.5333333333333</v>
      </c>
      <c r="F415" s="36">
        <v>1367.5666666666666</v>
      </c>
      <c r="G415" s="36">
        <v>1351.3333333333333</v>
      </c>
      <c r="H415" s="36">
        <v>1433.7333333333333</v>
      </c>
      <c r="I415" s="36">
        <v>1449.9666666666665</v>
      </c>
      <c r="J415" s="36">
        <v>1474.9333333333334</v>
      </c>
      <c r="K415" s="31">
        <v>1425</v>
      </c>
      <c r="L415" s="31">
        <v>1383.8</v>
      </c>
      <c r="M415" s="31">
        <v>0.82823000000000002</v>
      </c>
      <c r="N415" s="1"/>
      <c r="O415" s="1"/>
    </row>
    <row r="416" spans="1:15" ht="12.75" customHeight="1">
      <c r="A416" s="33">
        <v>406</v>
      </c>
      <c r="B416" s="53" t="s">
        <v>837</v>
      </c>
      <c r="C416" s="31">
        <v>426.2</v>
      </c>
      <c r="D416" s="36">
        <v>426.73333333333329</v>
      </c>
      <c r="E416" s="36">
        <v>422.11666666666656</v>
      </c>
      <c r="F416" s="36">
        <v>418.03333333333325</v>
      </c>
      <c r="G416" s="36">
        <v>413.41666666666652</v>
      </c>
      <c r="H416" s="36">
        <v>430.81666666666661</v>
      </c>
      <c r="I416" s="36">
        <v>435.43333333333328</v>
      </c>
      <c r="J416" s="36">
        <v>439.51666666666665</v>
      </c>
      <c r="K416" s="31">
        <v>431.35</v>
      </c>
      <c r="L416" s="31">
        <v>422.65</v>
      </c>
      <c r="M416" s="31">
        <v>1.68771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4292.1000000000004</v>
      </c>
      <c r="D417" s="36">
        <v>4342.083333333333</v>
      </c>
      <c r="E417" s="36">
        <v>4225.0166666666664</v>
      </c>
      <c r="F417" s="36">
        <v>4157.9333333333334</v>
      </c>
      <c r="G417" s="36">
        <v>4040.8666666666668</v>
      </c>
      <c r="H417" s="36">
        <v>4409.1666666666661</v>
      </c>
      <c r="I417" s="36">
        <v>4526.2333333333336</v>
      </c>
      <c r="J417" s="36">
        <v>4593.3166666666657</v>
      </c>
      <c r="K417" s="31">
        <v>4459.1499999999996</v>
      </c>
      <c r="L417" s="31">
        <v>4275</v>
      </c>
      <c r="M417" s="31">
        <v>1.7132400000000001</v>
      </c>
      <c r="N417" s="1"/>
      <c r="O417" s="1"/>
    </row>
    <row r="418" spans="1:15" ht="12.75" customHeight="1">
      <c r="A418" s="33">
        <v>408</v>
      </c>
      <c r="B418" s="53" t="s">
        <v>1066</v>
      </c>
      <c r="C418" s="31">
        <v>891.8</v>
      </c>
      <c r="D418" s="36">
        <v>895.4</v>
      </c>
      <c r="E418" s="36">
        <v>870.3</v>
      </c>
      <c r="F418" s="36">
        <v>848.8</v>
      </c>
      <c r="G418" s="36">
        <v>823.69999999999993</v>
      </c>
      <c r="H418" s="36">
        <v>916.9</v>
      </c>
      <c r="I418" s="36">
        <v>942.00000000000011</v>
      </c>
      <c r="J418" s="36">
        <v>963.5</v>
      </c>
      <c r="K418" s="31">
        <v>920.5</v>
      </c>
      <c r="L418" s="31">
        <v>873.9</v>
      </c>
      <c r="M418" s="31">
        <v>2.4803899999999999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25833.45</v>
      </c>
      <c r="D419" s="36">
        <v>25924.566666666666</v>
      </c>
      <c r="E419" s="36">
        <v>25549.133333333331</v>
      </c>
      <c r="F419" s="36">
        <v>25264.816666666666</v>
      </c>
      <c r="G419" s="36">
        <v>24889.383333333331</v>
      </c>
      <c r="H419" s="36">
        <v>26208.883333333331</v>
      </c>
      <c r="I419" s="36">
        <v>26584.316666666666</v>
      </c>
      <c r="J419" s="36">
        <v>26868.633333333331</v>
      </c>
      <c r="K419" s="31">
        <v>26300</v>
      </c>
      <c r="L419" s="31">
        <v>25640.25</v>
      </c>
      <c r="M419" s="31">
        <v>0.55405000000000004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42.1</v>
      </c>
      <c r="D420" s="36">
        <v>42.31666666666667</v>
      </c>
      <c r="E420" s="36">
        <v>41.733333333333341</v>
      </c>
      <c r="F420" s="36">
        <v>41.366666666666674</v>
      </c>
      <c r="G420" s="36">
        <v>40.783333333333346</v>
      </c>
      <c r="H420" s="36">
        <v>42.683333333333337</v>
      </c>
      <c r="I420" s="36">
        <v>43.266666666666666</v>
      </c>
      <c r="J420" s="36">
        <v>43.633333333333333</v>
      </c>
      <c r="K420" s="31">
        <v>42.9</v>
      </c>
      <c r="L420" s="31">
        <v>41.95</v>
      </c>
      <c r="M420" s="31">
        <v>37.74682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2373.25</v>
      </c>
      <c r="D421" s="36">
        <v>2370.4666666666667</v>
      </c>
      <c r="E421" s="36">
        <v>2351.4333333333334</v>
      </c>
      <c r="F421" s="36">
        <v>2329.6166666666668</v>
      </c>
      <c r="G421" s="36">
        <v>2310.5833333333335</v>
      </c>
      <c r="H421" s="36">
        <v>2392.2833333333333</v>
      </c>
      <c r="I421" s="36">
        <v>2411.3166666666671</v>
      </c>
      <c r="J421" s="36">
        <v>2433.1333333333332</v>
      </c>
      <c r="K421" s="31">
        <v>2389.5</v>
      </c>
      <c r="L421" s="31">
        <v>2348.65</v>
      </c>
      <c r="M421" s="31">
        <v>7.8711599999999997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631.9</v>
      </c>
      <c r="D422" s="36">
        <v>638.6</v>
      </c>
      <c r="E422" s="36">
        <v>618.30000000000007</v>
      </c>
      <c r="F422" s="36">
        <v>604.70000000000005</v>
      </c>
      <c r="G422" s="36">
        <v>584.40000000000009</v>
      </c>
      <c r="H422" s="36">
        <v>652.20000000000005</v>
      </c>
      <c r="I422" s="36">
        <v>672.5</v>
      </c>
      <c r="J422" s="36">
        <v>686.1</v>
      </c>
      <c r="K422" s="31">
        <v>658.9</v>
      </c>
      <c r="L422" s="31">
        <v>625</v>
      </c>
      <c r="M422" s="31">
        <v>13.888489999999999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7284.25</v>
      </c>
      <c r="D423" s="36">
        <v>7276.1500000000005</v>
      </c>
      <c r="E423" s="36">
        <v>7205.3000000000011</v>
      </c>
      <c r="F423" s="36">
        <v>7126.35</v>
      </c>
      <c r="G423" s="36">
        <v>7055.5000000000009</v>
      </c>
      <c r="H423" s="36">
        <v>7355.1000000000013</v>
      </c>
      <c r="I423" s="36">
        <v>7425.9500000000016</v>
      </c>
      <c r="J423" s="36">
        <v>7504.9000000000015</v>
      </c>
      <c r="K423" s="31">
        <v>7347</v>
      </c>
      <c r="L423" s="31">
        <v>7197.2</v>
      </c>
      <c r="M423" s="31">
        <v>6.6793899999999997</v>
      </c>
      <c r="N423" s="1"/>
      <c r="O423" s="1"/>
    </row>
    <row r="424" spans="1:15" ht="12.75" customHeight="1">
      <c r="A424" s="33">
        <v>414</v>
      </c>
      <c r="B424" s="53" t="s">
        <v>1067</v>
      </c>
      <c r="C424" s="31">
        <v>1290.05</v>
      </c>
      <c r="D424" s="36">
        <v>1300.6833333333334</v>
      </c>
      <c r="E424" s="36">
        <v>1277.3666666666668</v>
      </c>
      <c r="F424" s="36">
        <v>1264.6833333333334</v>
      </c>
      <c r="G424" s="36">
        <v>1241.3666666666668</v>
      </c>
      <c r="H424" s="36">
        <v>1313.3666666666668</v>
      </c>
      <c r="I424" s="36">
        <v>1336.6833333333334</v>
      </c>
      <c r="J424" s="36">
        <v>1349.3666666666668</v>
      </c>
      <c r="K424" s="31">
        <v>1324</v>
      </c>
      <c r="L424" s="31">
        <v>1288</v>
      </c>
      <c r="M424" s="31">
        <v>11.13443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1766.75</v>
      </c>
      <c r="D425" s="36">
        <v>1764.25</v>
      </c>
      <c r="E425" s="36">
        <v>1728.5</v>
      </c>
      <c r="F425" s="36">
        <v>1690.25</v>
      </c>
      <c r="G425" s="36">
        <v>1654.5</v>
      </c>
      <c r="H425" s="36">
        <v>1802.5</v>
      </c>
      <c r="I425" s="36">
        <v>1838.25</v>
      </c>
      <c r="J425" s="36">
        <v>1876.5</v>
      </c>
      <c r="K425" s="31">
        <v>1800</v>
      </c>
      <c r="L425" s="31">
        <v>1726</v>
      </c>
      <c r="M425" s="31">
        <v>4.43398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9447.2999999999993</v>
      </c>
      <c r="D426" s="36">
        <v>9274.0333333333328</v>
      </c>
      <c r="E426" s="36">
        <v>9049.0666666666657</v>
      </c>
      <c r="F426" s="36">
        <v>8650.8333333333321</v>
      </c>
      <c r="G426" s="36">
        <v>8425.866666666665</v>
      </c>
      <c r="H426" s="36">
        <v>9672.2666666666664</v>
      </c>
      <c r="I426" s="36">
        <v>9897.2333333333336</v>
      </c>
      <c r="J426" s="36">
        <v>10295.466666666667</v>
      </c>
      <c r="K426" s="31">
        <v>9499</v>
      </c>
      <c r="L426" s="31">
        <v>8875.7999999999993</v>
      </c>
      <c r="M426" s="31">
        <v>3.2049599999999998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637.29999999999995</v>
      </c>
      <c r="D427" s="36">
        <v>629.63333333333333</v>
      </c>
      <c r="E427" s="36">
        <v>616.26666666666665</v>
      </c>
      <c r="F427" s="36">
        <v>595.23333333333335</v>
      </c>
      <c r="G427" s="36">
        <v>581.86666666666667</v>
      </c>
      <c r="H427" s="36">
        <v>650.66666666666663</v>
      </c>
      <c r="I427" s="36">
        <v>664.03333333333319</v>
      </c>
      <c r="J427" s="36">
        <v>685.06666666666661</v>
      </c>
      <c r="K427" s="31">
        <v>643</v>
      </c>
      <c r="L427" s="31">
        <v>608.6</v>
      </c>
      <c r="M427" s="31">
        <v>33.022170000000003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524.35</v>
      </c>
      <c r="D428" s="36">
        <v>528.76666666666677</v>
      </c>
      <c r="E428" s="36">
        <v>517.58333333333348</v>
      </c>
      <c r="F428" s="36">
        <v>510.81666666666672</v>
      </c>
      <c r="G428" s="36">
        <v>499.63333333333344</v>
      </c>
      <c r="H428" s="36">
        <v>535.53333333333353</v>
      </c>
      <c r="I428" s="36">
        <v>546.7166666666667</v>
      </c>
      <c r="J428" s="36">
        <v>553.48333333333358</v>
      </c>
      <c r="K428" s="31">
        <v>539.95000000000005</v>
      </c>
      <c r="L428" s="31">
        <v>522</v>
      </c>
      <c r="M428" s="31">
        <v>7.21861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544.29999999999995</v>
      </c>
      <c r="D429" s="36">
        <v>548</v>
      </c>
      <c r="E429" s="36">
        <v>538.5</v>
      </c>
      <c r="F429" s="36">
        <v>532.70000000000005</v>
      </c>
      <c r="G429" s="36">
        <v>523.20000000000005</v>
      </c>
      <c r="H429" s="36">
        <v>553.79999999999995</v>
      </c>
      <c r="I429" s="36">
        <v>563.29999999999995</v>
      </c>
      <c r="J429" s="36">
        <v>569.09999999999991</v>
      </c>
      <c r="K429" s="31">
        <v>557.5</v>
      </c>
      <c r="L429" s="31">
        <v>542.20000000000005</v>
      </c>
      <c r="M429" s="31">
        <v>2.0285899999999999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830.65</v>
      </c>
      <c r="D430" s="36">
        <v>828.84999999999991</v>
      </c>
      <c r="E430" s="36">
        <v>821.39999999999986</v>
      </c>
      <c r="F430" s="36">
        <v>812.15</v>
      </c>
      <c r="G430" s="36">
        <v>804.69999999999993</v>
      </c>
      <c r="H430" s="36">
        <v>838.0999999999998</v>
      </c>
      <c r="I430" s="36">
        <v>845.54999999999984</v>
      </c>
      <c r="J430" s="36">
        <v>854.79999999999973</v>
      </c>
      <c r="K430" s="31">
        <v>836.3</v>
      </c>
      <c r="L430" s="31">
        <v>819.6</v>
      </c>
      <c r="M430" s="31">
        <v>140.37800999999999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174.35</v>
      </c>
      <c r="D431" s="36">
        <v>171.96666666666667</v>
      </c>
      <c r="E431" s="36">
        <v>168.83333333333334</v>
      </c>
      <c r="F431" s="36">
        <v>163.31666666666666</v>
      </c>
      <c r="G431" s="36">
        <v>160.18333333333334</v>
      </c>
      <c r="H431" s="36">
        <v>177.48333333333335</v>
      </c>
      <c r="I431" s="36">
        <v>180.61666666666667</v>
      </c>
      <c r="J431" s="36">
        <v>186.13333333333335</v>
      </c>
      <c r="K431" s="31">
        <v>175.1</v>
      </c>
      <c r="L431" s="31">
        <v>166.45</v>
      </c>
      <c r="M431" s="31">
        <v>664.84389999999996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793.6</v>
      </c>
      <c r="D432" s="36">
        <v>803.9</v>
      </c>
      <c r="E432" s="36">
        <v>779.8</v>
      </c>
      <c r="F432" s="36">
        <v>766</v>
      </c>
      <c r="G432" s="36">
        <v>741.9</v>
      </c>
      <c r="H432" s="36">
        <v>817.69999999999993</v>
      </c>
      <c r="I432" s="36">
        <v>841.80000000000007</v>
      </c>
      <c r="J432" s="36">
        <v>855.59999999999991</v>
      </c>
      <c r="K432" s="31">
        <v>828</v>
      </c>
      <c r="L432" s="31">
        <v>790.1</v>
      </c>
      <c r="M432" s="31">
        <v>14.294140000000001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132.15</v>
      </c>
      <c r="D433" s="36">
        <v>130.71666666666667</v>
      </c>
      <c r="E433" s="36">
        <v>128.73333333333335</v>
      </c>
      <c r="F433" s="36">
        <v>125.31666666666668</v>
      </c>
      <c r="G433" s="36">
        <v>123.33333333333336</v>
      </c>
      <c r="H433" s="36">
        <v>134.13333333333333</v>
      </c>
      <c r="I433" s="36">
        <v>136.11666666666662</v>
      </c>
      <c r="J433" s="36">
        <v>139.53333333333333</v>
      </c>
      <c r="K433" s="31">
        <v>132.69999999999999</v>
      </c>
      <c r="L433" s="31">
        <v>127.3</v>
      </c>
      <c r="M433" s="31">
        <v>36.784280000000003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412.6</v>
      </c>
      <c r="D434" s="36">
        <v>410.86666666666662</v>
      </c>
      <c r="E434" s="36">
        <v>402.23333333333323</v>
      </c>
      <c r="F434" s="36">
        <v>391.86666666666662</v>
      </c>
      <c r="G434" s="36">
        <v>383.23333333333323</v>
      </c>
      <c r="H434" s="36">
        <v>421.23333333333323</v>
      </c>
      <c r="I434" s="36">
        <v>429.86666666666656</v>
      </c>
      <c r="J434" s="36">
        <v>440.23333333333323</v>
      </c>
      <c r="K434" s="31">
        <v>419.5</v>
      </c>
      <c r="L434" s="31">
        <v>400.5</v>
      </c>
      <c r="M434" s="31">
        <v>5.8117000000000001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215.8</v>
      </c>
      <c r="D435" s="36">
        <v>216.91666666666666</v>
      </c>
      <c r="E435" s="36">
        <v>213.0333333333333</v>
      </c>
      <c r="F435" s="36">
        <v>210.26666666666665</v>
      </c>
      <c r="G435" s="36">
        <v>206.3833333333333</v>
      </c>
      <c r="H435" s="36">
        <v>219.68333333333331</v>
      </c>
      <c r="I435" s="36">
        <v>223.56666666666669</v>
      </c>
      <c r="J435" s="36">
        <v>226.33333333333331</v>
      </c>
      <c r="K435" s="31">
        <v>220.8</v>
      </c>
      <c r="L435" s="31">
        <v>214.15</v>
      </c>
      <c r="M435" s="31">
        <v>4.0255400000000003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1540.95</v>
      </c>
      <c r="D436" s="36">
        <v>1541.0833333333333</v>
      </c>
      <c r="E436" s="36">
        <v>1523.8666666666666</v>
      </c>
      <c r="F436" s="36">
        <v>1506.7833333333333</v>
      </c>
      <c r="G436" s="36">
        <v>1489.5666666666666</v>
      </c>
      <c r="H436" s="36">
        <v>1558.1666666666665</v>
      </c>
      <c r="I436" s="36">
        <v>1575.3833333333332</v>
      </c>
      <c r="J436" s="36">
        <v>1592.4666666666665</v>
      </c>
      <c r="K436" s="31">
        <v>1558.3</v>
      </c>
      <c r="L436" s="31">
        <v>1524</v>
      </c>
      <c r="M436" s="31">
        <v>17.917909999999999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667.55</v>
      </c>
      <c r="D437" s="36">
        <v>671.05000000000007</v>
      </c>
      <c r="E437" s="36">
        <v>662.50000000000011</v>
      </c>
      <c r="F437" s="36">
        <v>657.45</v>
      </c>
      <c r="G437" s="36">
        <v>648.90000000000009</v>
      </c>
      <c r="H437" s="36">
        <v>676.10000000000014</v>
      </c>
      <c r="I437" s="36">
        <v>684.65000000000009</v>
      </c>
      <c r="J437" s="36">
        <v>689.70000000000016</v>
      </c>
      <c r="K437" s="31">
        <v>679.6</v>
      </c>
      <c r="L437" s="31">
        <v>666</v>
      </c>
      <c r="M437" s="31">
        <v>4.1919700000000004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4671.8500000000004</v>
      </c>
      <c r="D438" s="36">
        <v>4681.3833333333332</v>
      </c>
      <c r="E438" s="36">
        <v>4592.8166666666666</v>
      </c>
      <c r="F438" s="36">
        <v>4513.7833333333338</v>
      </c>
      <c r="G438" s="36">
        <v>4425.2166666666672</v>
      </c>
      <c r="H438" s="36">
        <v>4760.4166666666661</v>
      </c>
      <c r="I438" s="36">
        <v>4848.9833333333318</v>
      </c>
      <c r="J438" s="36">
        <v>4928.0166666666655</v>
      </c>
      <c r="K438" s="31">
        <v>4769.95</v>
      </c>
      <c r="L438" s="31">
        <v>4602.3500000000004</v>
      </c>
      <c r="M438" s="31">
        <v>3.3659699999999999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1179.2</v>
      </c>
      <c r="D439" s="36">
        <v>1182.8333333333333</v>
      </c>
      <c r="E439" s="36">
        <v>1168.6166666666666</v>
      </c>
      <c r="F439" s="36">
        <v>1158.0333333333333</v>
      </c>
      <c r="G439" s="36">
        <v>1143.8166666666666</v>
      </c>
      <c r="H439" s="36">
        <v>1193.4166666666665</v>
      </c>
      <c r="I439" s="36">
        <v>1207.6333333333332</v>
      </c>
      <c r="J439" s="36">
        <v>1218.2166666666665</v>
      </c>
      <c r="K439" s="31">
        <v>1197.05</v>
      </c>
      <c r="L439" s="31">
        <v>1172.25</v>
      </c>
      <c r="M439" s="31">
        <v>0.38048999999999999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448.85</v>
      </c>
      <c r="D440" s="36">
        <v>451.2166666666667</v>
      </c>
      <c r="E440" s="36">
        <v>443.73333333333341</v>
      </c>
      <c r="F440" s="36">
        <v>438.61666666666673</v>
      </c>
      <c r="G440" s="36">
        <v>431.13333333333344</v>
      </c>
      <c r="H440" s="36">
        <v>456.33333333333337</v>
      </c>
      <c r="I440" s="36">
        <v>463.81666666666672</v>
      </c>
      <c r="J440" s="36">
        <v>468.93333333333334</v>
      </c>
      <c r="K440" s="31">
        <v>458.7</v>
      </c>
      <c r="L440" s="31">
        <v>446.1</v>
      </c>
      <c r="M440" s="31">
        <v>3.0545100000000001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5582.35</v>
      </c>
      <c r="D441" s="36">
        <v>5527.7833333333328</v>
      </c>
      <c r="E441" s="36">
        <v>5455.5666666666657</v>
      </c>
      <c r="F441" s="36">
        <v>5328.7833333333328</v>
      </c>
      <c r="G441" s="36">
        <v>5256.5666666666657</v>
      </c>
      <c r="H441" s="36">
        <v>5654.5666666666657</v>
      </c>
      <c r="I441" s="36">
        <v>5726.7833333333328</v>
      </c>
      <c r="J441" s="36">
        <v>5853.5666666666657</v>
      </c>
      <c r="K441" s="31">
        <v>5600</v>
      </c>
      <c r="L441" s="31">
        <v>5401</v>
      </c>
      <c r="M441" s="31">
        <v>2.1945100000000002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630.5</v>
      </c>
      <c r="D442" s="36">
        <v>634.5</v>
      </c>
      <c r="E442" s="36">
        <v>622.45000000000005</v>
      </c>
      <c r="F442" s="36">
        <v>614.40000000000009</v>
      </c>
      <c r="G442" s="36">
        <v>602.35000000000014</v>
      </c>
      <c r="H442" s="36">
        <v>642.54999999999995</v>
      </c>
      <c r="I442" s="36">
        <v>654.59999999999991</v>
      </c>
      <c r="J442" s="36">
        <v>662.64999999999986</v>
      </c>
      <c r="K442" s="31">
        <v>646.54999999999995</v>
      </c>
      <c r="L442" s="31">
        <v>626.45000000000005</v>
      </c>
      <c r="M442" s="31">
        <v>0.99061999999999995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44.05</v>
      </c>
      <c r="D443" s="36">
        <v>43.383333333333333</v>
      </c>
      <c r="E443" s="36">
        <v>42.566666666666663</v>
      </c>
      <c r="F443" s="36">
        <v>41.083333333333329</v>
      </c>
      <c r="G443" s="36">
        <v>40.266666666666659</v>
      </c>
      <c r="H443" s="36">
        <v>44.866666666666667</v>
      </c>
      <c r="I443" s="36">
        <v>45.683333333333344</v>
      </c>
      <c r="J443" s="36">
        <v>47.166666666666671</v>
      </c>
      <c r="K443" s="31">
        <v>44.2</v>
      </c>
      <c r="L443" s="31">
        <v>41.9</v>
      </c>
      <c r="M443" s="31">
        <v>456.15167000000002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598.20000000000005</v>
      </c>
      <c r="D444" s="36">
        <v>599.36666666666667</v>
      </c>
      <c r="E444" s="36">
        <v>590.33333333333337</v>
      </c>
      <c r="F444" s="36">
        <v>582.4666666666667</v>
      </c>
      <c r="G444" s="36">
        <v>573.43333333333339</v>
      </c>
      <c r="H444" s="36">
        <v>607.23333333333335</v>
      </c>
      <c r="I444" s="36">
        <v>616.26666666666665</v>
      </c>
      <c r="J444" s="36">
        <v>624.13333333333333</v>
      </c>
      <c r="K444" s="31">
        <v>608.4</v>
      </c>
      <c r="L444" s="31">
        <v>591.5</v>
      </c>
      <c r="M444" s="31">
        <v>9.7583900000000003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694.45</v>
      </c>
      <c r="D445" s="36">
        <v>692.58333333333337</v>
      </c>
      <c r="E445" s="36">
        <v>687.56666666666672</v>
      </c>
      <c r="F445" s="36">
        <v>680.68333333333339</v>
      </c>
      <c r="G445" s="36">
        <v>675.66666666666674</v>
      </c>
      <c r="H445" s="36">
        <v>699.4666666666667</v>
      </c>
      <c r="I445" s="36">
        <v>704.48333333333335</v>
      </c>
      <c r="J445" s="36">
        <v>711.36666666666667</v>
      </c>
      <c r="K445" s="31">
        <v>697.6</v>
      </c>
      <c r="L445" s="31">
        <v>685.7</v>
      </c>
      <c r="M445" s="31">
        <v>11.70355</v>
      </c>
      <c r="N445" s="1"/>
      <c r="O445" s="1"/>
    </row>
    <row r="446" spans="1:15" ht="12.75" customHeight="1">
      <c r="A446" s="33">
        <v>436</v>
      </c>
      <c r="B446" s="53" t="s">
        <v>838</v>
      </c>
      <c r="C446" s="31">
        <v>417.95</v>
      </c>
      <c r="D446" s="36">
        <v>414.16666666666669</v>
      </c>
      <c r="E446" s="36">
        <v>406.38333333333338</v>
      </c>
      <c r="F446" s="36">
        <v>394.81666666666672</v>
      </c>
      <c r="G446" s="36">
        <v>387.03333333333342</v>
      </c>
      <c r="H446" s="36">
        <v>425.73333333333335</v>
      </c>
      <c r="I446" s="36">
        <v>433.51666666666665</v>
      </c>
      <c r="J446" s="36">
        <v>445.08333333333331</v>
      </c>
      <c r="K446" s="31">
        <v>421.95</v>
      </c>
      <c r="L446" s="31">
        <v>402.6</v>
      </c>
      <c r="M446" s="31">
        <v>18.833870000000001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42.8</v>
      </c>
      <c r="D447" s="36">
        <v>42.883333333333333</v>
      </c>
      <c r="E447" s="36">
        <v>42.566666666666663</v>
      </c>
      <c r="F447" s="36">
        <v>42.333333333333329</v>
      </c>
      <c r="G447" s="36">
        <v>42.016666666666659</v>
      </c>
      <c r="H447" s="36">
        <v>43.116666666666667</v>
      </c>
      <c r="I447" s="36">
        <v>43.433333333333344</v>
      </c>
      <c r="J447" s="36">
        <v>43.666666666666671</v>
      </c>
      <c r="K447" s="31">
        <v>43.2</v>
      </c>
      <c r="L447" s="31">
        <v>42.65</v>
      </c>
      <c r="M447" s="31">
        <v>20.945730000000001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2155.9</v>
      </c>
      <c r="D448" s="36">
        <v>2165.8166666666671</v>
      </c>
      <c r="E448" s="36">
        <v>2132.1833333333343</v>
      </c>
      <c r="F448" s="36">
        <v>2108.4666666666672</v>
      </c>
      <c r="G448" s="36">
        <v>2074.8333333333344</v>
      </c>
      <c r="H448" s="36">
        <v>2189.5333333333342</v>
      </c>
      <c r="I448" s="36">
        <v>2223.1666666666665</v>
      </c>
      <c r="J448" s="36">
        <v>2246.8833333333341</v>
      </c>
      <c r="K448" s="31">
        <v>2199.4499999999998</v>
      </c>
      <c r="L448" s="31">
        <v>2142.1</v>
      </c>
      <c r="M448" s="31">
        <v>7.7258300000000002</v>
      </c>
      <c r="N448" s="1"/>
      <c r="O448" s="1"/>
    </row>
    <row r="449" spans="1:15" ht="12.75" customHeight="1">
      <c r="A449" s="33">
        <v>439</v>
      </c>
      <c r="B449" s="53" t="s">
        <v>1068</v>
      </c>
      <c r="C449" s="31">
        <v>174.2</v>
      </c>
      <c r="D449" s="36">
        <v>174.83333333333334</v>
      </c>
      <c r="E449" s="36">
        <v>172.86666666666667</v>
      </c>
      <c r="F449" s="36">
        <v>171.53333333333333</v>
      </c>
      <c r="G449" s="36">
        <v>169.56666666666666</v>
      </c>
      <c r="H449" s="36">
        <v>176.16666666666669</v>
      </c>
      <c r="I449" s="36">
        <v>178.13333333333333</v>
      </c>
      <c r="J449" s="36">
        <v>179.4666666666667</v>
      </c>
      <c r="K449" s="31">
        <v>176.8</v>
      </c>
      <c r="L449" s="31">
        <v>173.5</v>
      </c>
      <c r="M449" s="31">
        <v>3.62785</v>
      </c>
      <c r="N449" s="1"/>
      <c r="O449" s="1"/>
    </row>
    <row r="450" spans="1:15" ht="12.75" customHeight="1">
      <c r="A450" s="33">
        <v>440</v>
      </c>
      <c r="B450" s="53" t="s">
        <v>1069</v>
      </c>
      <c r="C450" s="31">
        <v>467.65</v>
      </c>
      <c r="D450" s="36">
        <v>469.56666666666661</v>
      </c>
      <c r="E450" s="36">
        <v>464.18333333333322</v>
      </c>
      <c r="F450" s="36">
        <v>460.71666666666664</v>
      </c>
      <c r="G450" s="36">
        <v>455.33333333333326</v>
      </c>
      <c r="H450" s="36">
        <v>473.03333333333319</v>
      </c>
      <c r="I450" s="36">
        <v>478.41666666666663</v>
      </c>
      <c r="J450" s="36">
        <v>481.88333333333316</v>
      </c>
      <c r="K450" s="31">
        <v>474.95</v>
      </c>
      <c r="L450" s="31">
        <v>466.1</v>
      </c>
      <c r="M450" s="31">
        <v>0.77251000000000003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885.75</v>
      </c>
      <c r="D451" s="36">
        <v>889.31666666666661</v>
      </c>
      <c r="E451" s="36">
        <v>879.63333333333321</v>
      </c>
      <c r="F451" s="36">
        <v>873.51666666666665</v>
      </c>
      <c r="G451" s="36">
        <v>863.83333333333326</v>
      </c>
      <c r="H451" s="36">
        <v>895.43333333333317</v>
      </c>
      <c r="I451" s="36">
        <v>905.11666666666656</v>
      </c>
      <c r="J451" s="36">
        <v>911.23333333333312</v>
      </c>
      <c r="K451" s="31">
        <v>899</v>
      </c>
      <c r="L451" s="31">
        <v>883.2</v>
      </c>
      <c r="M451" s="31">
        <v>1.73682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1087.45</v>
      </c>
      <c r="D452" s="36">
        <v>1085.7</v>
      </c>
      <c r="E452" s="36">
        <v>1077.0500000000002</v>
      </c>
      <c r="F452" s="36">
        <v>1066.6500000000001</v>
      </c>
      <c r="G452" s="36">
        <v>1058.0000000000002</v>
      </c>
      <c r="H452" s="36">
        <v>1096.1000000000001</v>
      </c>
      <c r="I452" s="36">
        <v>1104.7500000000002</v>
      </c>
      <c r="J452" s="36">
        <v>1115.1500000000001</v>
      </c>
      <c r="K452" s="31">
        <v>1094.3499999999999</v>
      </c>
      <c r="L452" s="31">
        <v>1075.3</v>
      </c>
      <c r="M452" s="31">
        <v>5.7252000000000001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1820.9</v>
      </c>
      <c r="D453" s="36">
        <v>1817.25</v>
      </c>
      <c r="E453" s="36">
        <v>1804.15</v>
      </c>
      <c r="F453" s="36">
        <v>1787.4</v>
      </c>
      <c r="G453" s="36">
        <v>1774.3000000000002</v>
      </c>
      <c r="H453" s="36">
        <v>1834</v>
      </c>
      <c r="I453" s="36">
        <v>1847.1</v>
      </c>
      <c r="J453" s="36">
        <v>1863.85</v>
      </c>
      <c r="K453" s="31">
        <v>1830.35</v>
      </c>
      <c r="L453" s="31">
        <v>1800.5</v>
      </c>
      <c r="M453" s="31">
        <v>4.21584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3820.2</v>
      </c>
      <c r="D454" s="36">
        <v>3825</v>
      </c>
      <c r="E454" s="36">
        <v>3805.25</v>
      </c>
      <c r="F454" s="36">
        <v>3790.3</v>
      </c>
      <c r="G454" s="36">
        <v>3770.55</v>
      </c>
      <c r="H454" s="36">
        <v>3839.95</v>
      </c>
      <c r="I454" s="36">
        <v>3859.7</v>
      </c>
      <c r="J454" s="36">
        <v>3874.6499999999996</v>
      </c>
      <c r="K454" s="31">
        <v>3844.75</v>
      </c>
      <c r="L454" s="31">
        <v>3810.05</v>
      </c>
      <c r="M454" s="31">
        <v>19.08117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1093.95</v>
      </c>
      <c r="D455" s="36">
        <v>1093.5</v>
      </c>
      <c r="E455" s="36">
        <v>1089.4000000000001</v>
      </c>
      <c r="F455" s="36">
        <v>1084.8500000000001</v>
      </c>
      <c r="G455" s="36">
        <v>1080.7500000000002</v>
      </c>
      <c r="H455" s="36">
        <v>1098.05</v>
      </c>
      <c r="I455" s="36">
        <v>1102.1499999999999</v>
      </c>
      <c r="J455" s="36">
        <v>1106.6999999999998</v>
      </c>
      <c r="K455" s="31">
        <v>1097.5999999999999</v>
      </c>
      <c r="L455" s="31">
        <v>1088.95</v>
      </c>
      <c r="M455" s="31">
        <v>9.0609199999999994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7238.9</v>
      </c>
      <c r="D456" s="36">
        <v>7269.6333333333341</v>
      </c>
      <c r="E456" s="36">
        <v>7189.2666666666682</v>
      </c>
      <c r="F456" s="36">
        <v>7139.6333333333341</v>
      </c>
      <c r="G456" s="36">
        <v>7059.2666666666682</v>
      </c>
      <c r="H456" s="36">
        <v>7319.2666666666682</v>
      </c>
      <c r="I456" s="36">
        <v>7399.633333333335</v>
      </c>
      <c r="J456" s="36">
        <v>7449.2666666666682</v>
      </c>
      <c r="K456" s="31">
        <v>7350</v>
      </c>
      <c r="L456" s="31">
        <v>7220</v>
      </c>
      <c r="M456" s="31">
        <v>0.62475000000000003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6581.65</v>
      </c>
      <c r="D457" s="36">
        <v>6580.4833333333336</v>
      </c>
      <c r="E457" s="36">
        <v>6531.9666666666672</v>
      </c>
      <c r="F457" s="36">
        <v>6482.2833333333338</v>
      </c>
      <c r="G457" s="36">
        <v>6433.7666666666673</v>
      </c>
      <c r="H457" s="36">
        <v>6630.166666666667</v>
      </c>
      <c r="I457" s="36">
        <v>6678.6833333333334</v>
      </c>
      <c r="J457" s="36">
        <v>6728.3666666666668</v>
      </c>
      <c r="K457" s="31">
        <v>6629</v>
      </c>
      <c r="L457" s="31">
        <v>6530.8</v>
      </c>
      <c r="M457" s="31">
        <v>0.14166999999999999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642.1</v>
      </c>
      <c r="D458" s="36">
        <v>641.86666666666667</v>
      </c>
      <c r="E458" s="36">
        <v>638.73333333333335</v>
      </c>
      <c r="F458" s="36">
        <v>635.36666666666667</v>
      </c>
      <c r="G458" s="36">
        <v>632.23333333333335</v>
      </c>
      <c r="H458" s="36">
        <v>645.23333333333335</v>
      </c>
      <c r="I458" s="36">
        <v>648.36666666666679</v>
      </c>
      <c r="J458" s="36">
        <v>651.73333333333335</v>
      </c>
      <c r="K458" s="31">
        <v>645</v>
      </c>
      <c r="L458" s="31">
        <v>638.5</v>
      </c>
      <c r="M458" s="31">
        <v>10.40775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951.3</v>
      </c>
      <c r="D459" s="36">
        <v>952.21666666666658</v>
      </c>
      <c r="E459" s="36">
        <v>947.78333333333319</v>
      </c>
      <c r="F459" s="36">
        <v>944.26666666666665</v>
      </c>
      <c r="G459" s="36">
        <v>939.83333333333326</v>
      </c>
      <c r="H459" s="36">
        <v>955.73333333333312</v>
      </c>
      <c r="I459" s="36">
        <v>960.16666666666652</v>
      </c>
      <c r="J459" s="36">
        <v>963.68333333333305</v>
      </c>
      <c r="K459" s="31">
        <v>956.65</v>
      </c>
      <c r="L459" s="31">
        <v>948.7</v>
      </c>
      <c r="M459" s="31">
        <v>100.55258000000001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441.7</v>
      </c>
      <c r="D460" s="36">
        <v>442.7</v>
      </c>
      <c r="E460" s="36">
        <v>439.04999999999995</v>
      </c>
      <c r="F460" s="36">
        <v>436.4</v>
      </c>
      <c r="G460" s="36">
        <v>432.74999999999994</v>
      </c>
      <c r="H460" s="36">
        <v>445.34999999999997</v>
      </c>
      <c r="I460" s="36">
        <v>448.99999999999994</v>
      </c>
      <c r="J460" s="36">
        <v>451.65</v>
      </c>
      <c r="K460" s="31">
        <v>446.35</v>
      </c>
      <c r="L460" s="31">
        <v>440.05</v>
      </c>
      <c r="M460" s="31">
        <v>115.41624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174.35</v>
      </c>
      <c r="D461" s="36">
        <v>172.5</v>
      </c>
      <c r="E461" s="36">
        <v>169.8</v>
      </c>
      <c r="F461" s="36">
        <v>165.25</v>
      </c>
      <c r="G461" s="36">
        <v>162.55000000000001</v>
      </c>
      <c r="H461" s="36">
        <v>177.05</v>
      </c>
      <c r="I461" s="36">
        <v>179.75</v>
      </c>
      <c r="J461" s="36">
        <v>184.3</v>
      </c>
      <c r="K461" s="31">
        <v>175.2</v>
      </c>
      <c r="L461" s="31">
        <v>167.95</v>
      </c>
      <c r="M461" s="31">
        <v>848.33644000000004</v>
      </c>
      <c r="N461" s="1"/>
      <c r="O461" s="1"/>
    </row>
    <row r="462" spans="1:15" ht="12.75" customHeight="1">
      <c r="A462" s="33">
        <v>452</v>
      </c>
      <c r="B462" s="53" t="s">
        <v>1070</v>
      </c>
      <c r="C462" s="31">
        <v>1051.7</v>
      </c>
      <c r="D462" s="36">
        <v>1053.7333333333333</v>
      </c>
      <c r="E462" s="36">
        <v>1046.6666666666667</v>
      </c>
      <c r="F462" s="36">
        <v>1041.6333333333334</v>
      </c>
      <c r="G462" s="36">
        <v>1034.5666666666668</v>
      </c>
      <c r="H462" s="36">
        <v>1058.7666666666667</v>
      </c>
      <c r="I462" s="36">
        <v>1065.8333333333333</v>
      </c>
      <c r="J462" s="36">
        <v>1070.8666666666666</v>
      </c>
      <c r="K462" s="31">
        <v>1060.8</v>
      </c>
      <c r="L462" s="31">
        <v>1048.7</v>
      </c>
      <c r="M462" s="31">
        <v>3.5387300000000002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77.349999999999994</v>
      </c>
      <c r="D463" s="36">
        <v>77.649999999999991</v>
      </c>
      <c r="E463" s="36">
        <v>76.699999999999989</v>
      </c>
      <c r="F463" s="36">
        <v>76.05</v>
      </c>
      <c r="G463" s="36">
        <v>75.099999999999994</v>
      </c>
      <c r="H463" s="36">
        <v>78.299999999999983</v>
      </c>
      <c r="I463" s="36">
        <v>79.25</v>
      </c>
      <c r="J463" s="36">
        <v>79.899999999999977</v>
      </c>
      <c r="K463" s="31">
        <v>78.599999999999994</v>
      </c>
      <c r="L463" s="31">
        <v>77</v>
      </c>
      <c r="M463" s="31">
        <v>19.717939999999999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1323.9</v>
      </c>
      <c r="D464" s="36">
        <v>1318.3333333333333</v>
      </c>
      <c r="E464" s="36">
        <v>1309.6666666666665</v>
      </c>
      <c r="F464" s="36">
        <v>1295.4333333333332</v>
      </c>
      <c r="G464" s="36">
        <v>1286.7666666666664</v>
      </c>
      <c r="H464" s="36">
        <v>1332.5666666666666</v>
      </c>
      <c r="I464" s="36">
        <v>1341.2333333333331</v>
      </c>
      <c r="J464" s="36">
        <v>1355.4666666666667</v>
      </c>
      <c r="K464" s="31">
        <v>1327</v>
      </c>
      <c r="L464" s="31">
        <v>1304.0999999999999</v>
      </c>
      <c r="M464" s="31">
        <v>14.53689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1155.05</v>
      </c>
      <c r="D465" s="36">
        <v>1174.6833333333334</v>
      </c>
      <c r="E465" s="36">
        <v>1125.3666666666668</v>
      </c>
      <c r="F465" s="36">
        <v>1095.6833333333334</v>
      </c>
      <c r="G465" s="36">
        <v>1046.3666666666668</v>
      </c>
      <c r="H465" s="36">
        <v>1204.3666666666668</v>
      </c>
      <c r="I465" s="36">
        <v>1253.6833333333334</v>
      </c>
      <c r="J465" s="36">
        <v>1283.3666666666668</v>
      </c>
      <c r="K465" s="31">
        <v>1224</v>
      </c>
      <c r="L465" s="31">
        <v>1145</v>
      </c>
      <c r="M465" s="31">
        <v>5.7914399999999997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231.65</v>
      </c>
      <c r="D466" s="36">
        <v>232.78333333333333</v>
      </c>
      <c r="E466" s="36">
        <v>228.61666666666667</v>
      </c>
      <c r="F466" s="36">
        <v>225.58333333333334</v>
      </c>
      <c r="G466" s="36">
        <v>221.41666666666669</v>
      </c>
      <c r="H466" s="36">
        <v>235.81666666666666</v>
      </c>
      <c r="I466" s="36">
        <v>239.98333333333335</v>
      </c>
      <c r="J466" s="36">
        <v>243.01666666666665</v>
      </c>
      <c r="K466" s="31">
        <v>236.95</v>
      </c>
      <c r="L466" s="31">
        <v>229.75</v>
      </c>
      <c r="M466" s="31">
        <v>12.294219999999999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771.75</v>
      </c>
      <c r="D467" s="36">
        <v>775.4666666666667</v>
      </c>
      <c r="E467" s="36">
        <v>766.78333333333342</v>
      </c>
      <c r="F467" s="36">
        <v>761.81666666666672</v>
      </c>
      <c r="G467" s="36">
        <v>753.13333333333344</v>
      </c>
      <c r="H467" s="36">
        <v>780.43333333333339</v>
      </c>
      <c r="I467" s="36">
        <v>789.11666666666679</v>
      </c>
      <c r="J467" s="36">
        <v>794.08333333333337</v>
      </c>
      <c r="K467" s="31">
        <v>784.15</v>
      </c>
      <c r="L467" s="31">
        <v>770.5</v>
      </c>
      <c r="M467" s="31">
        <v>9.9906000000000006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5001.25</v>
      </c>
      <c r="D468" s="36">
        <v>5003.416666666667</v>
      </c>
      <c r="E468" s="36">
        <v>4884.8333333333339</v>
      </c>
      <c r="F468" s="36">
        <v>4768.416666666667</v>
      </c>
      <c r="G468" s="36">
        <v>4649.8333333333339</v>
      </c>
      <c r="H468" s="36">
        <v>5119.8333333333339</v>
      </c>
      <c r="I468" s="36">
        <v>5238.4166666666679</v>
      </c>
      <c r="J468" s="36">
        <v>5354.8333333333339</v>
      </c>
      <c r="K468" s="31">
        <v>5122</v>
      </c>
      <c r="L468" s="31">
        <v>4887</v>
      </c>
      <c r="M468" s="31">
        <v>2.47383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3933.05</v>
      </c>
      <c r="D469" s="36">
        <v>4011.0666666666671</v>
      </c>
      <c r="E469" s="36">
        <v>3841.0833333333339</v>
      </c>
      <c r="F469" s="36">
        <v>3749.1166666666668</v>
      </c>
      <c r="G469" s="36">
        <v>3579.1333333333337</v>
      </c>
      <c r="H469" s="36">
        <v>4103.0333333333347</v>
      </c>
      <c r="I469" s="36">
        <v>4273.0166666666664</v>
      </c>
      <c r="J469" s="36">
        <v>4364.9833333333345</v>
      </c>
      <c r="K469" s="31">
        <v>4181.05</v>
      </c>
      <c r="L469" s="31">
        <v>3919.1</v>
      </c>
      <c r="M469" s="31">
        <v>1.04444</v>
      </c>
      <c r="N469" s="1"/>
      <c r="O469" s="1"/>
    </row>
    <row r="470" spans="1:15" ht="12.75" customHeight="1">
      <c r="A470" s="33">
        <v>460</v>
      </c>
      <c r="B470" s="53" t="s">
        <v>1071</v>
      </c>
      <c r="C470" s="31">
        <v>1246.4000000000001</v>
      </c>
      <c r="D470" s="36">
        <v>1260.25</v>
      </c>
      <c r="E470" s="36">
        <v>1207.5999999999999</v>
      </c>
      <c r="F470" s="36">
        <v>1168.8</v>
      </c>
      <c r="G470" s="36">
        <v>1116.1499999999999</v>
      </c>
      <c r="H470" s="36">
        <v>1299.05</v>
      </c>
      <c r="I470" s="36">
        <v>1351.7</v>
      </c>
      <c r="J470" s="36">
        <v>1390.5</v>
      </c>
      <c r="K470" s="31">
        <v>1312.9</v>
      </c>
      <c r="L470" s="31">
        <v>1221.45</v>
      </c>
      <c r="M470" s="31">
        <v>30.022390000000001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3377</v>
      </c>
      <c r="D471" s="36">
        <v>3369.4333333333329</v>
      </c>
      <c r="E471" s="36">
        <v>3358.5666666666657</v>
      </c>
      <c r="F471" s="36">
        <v>3340.1333333333328</v>
      </c>
      <c r="G471" s="36">
        <v>3329.2666666666655</v>
      </c>
      <c r="H471" s="36">
        <v>3387.8666666666659</v>
      </c>
      <c r="I471" s="36">
        <v>3398.7333333333336</v>
      </c>
      <c r="J471" s="36">
        <v>3417.1666666666661</v>
      </c>
      <c r="K471" s="31">
        <v>3380.3</v>
      </c>
      <c r="L471" s="31">
        <v>3351</v>
      </c>
      <c r="M471" s="31">
        <v>8.2767400000000002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2681.7</v>
      </c>
      <c r="D472" s="36">
        <v>2679.85</v>
      </c>
      <c r="E472" s="36">
        <v>2652.75</v>
      </c>
      <c r="F472" s="36">
        <v>2623.8</v>
      </c>
      <c r="G472" s="36">
        <v>2596.7000000000003</v>
      </c>
      <c r="H472" s="36">
        <v>2708.7999999999997</v>
      </c>
      <c r="I472" s="36">
        <v>2735.8999999999992</v>
      </c>
      <c r="J472" s="36">
        <v>2764.8499999999995</v>
      </c>
      <c r="K472" s="31">
        <v>2706.95</v>
      </c>
      <c r="L472" s="31">
        <v>2650.9</v>
      </c>
      <c r="M472" s="31">
        <v>1.5345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1417.1</v>
      </c>
      <c r="D473" s="36">
        <v>1407.6666666666667</v>
      </c>
      <c r="E473" s="36">
        <v>1377.4333333333334</v>
      </c>
      <c r="F473" s="36">
        <v>1337.7666666666667</v>
      </c>
      <c r="G473" s="36">
        <v>1307.5333333333333</v>
      </c>
      <c r="H473" s="36">
        <v>1447.3333333333335</v>
      </c>
      <c r="I473" s="36">
        <v>1477.5666666666666</v>
      </c>
      <c r="J473" s="36">
        <v>1517.2333333333336</v>
      </c>
      <c r="K473" s="31">
        <v>1437.9</v>
      </c>
      <c r="L473" s="31">
        <v>1368</v>
      </c>
      <c r="M473" s="31">
        <v>9.4636899999999997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4667.3</v>
      </c>
      <c r="D474" s="36">
        <v>4672.9666666666662</v>
      </c>
      <c r="E474" s="36">
        <v>4617.9833333333327</v>
      </c>
      <c r="F474" s="36">
        <v>4568.6666666666661</v>
      </c>
      <c r="G474" s="36">
        <v>4513.6833333333325</v>
      </c>
      <c r="H474" s="36">
        <v>4722.2833333333328</v>
      </c>
      <c r="I474" s="36">
        <v>4777.2666666666664</v>
      </c>
      <c r="J474" s="36">
        <v>4826.583333333333</v>
      </c>
      <c r="K474" s="31">
        <v>4727.95</v>
      </c>
      <c r="L474" s="31">
        <v>4623.6499999999996</v>
      </c>
      <c r="M474" s="31">
        <v>6.6819499999999996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38.15</v>
      </c>
      <c r="D475" s="36">
        <v>37.749999999999993</v>
      </c>
      <c r="E475" s="36">
        <v>37.199999999999989</v>
      </c>
      <c r="F475" s="36">
        <v>36.249999999999993</v>
      </c>
      <c r="G475" s="36">
        <v>35.699999999999989</v>
      </c>
      <c r="H475" s="36">
        <v>38.699999999999989</v>
      </c>
      <c r="I475" s="36">
        <v>39.249999999999986</v>
      </c>
      <c r="J475" s="36">
        <v>40.199999999999989</v>
      </c>
      <c r="K475" s="31">
        <v>38.299999999999997</v>
      </c>
      <c r="L475" s="31">
        <v>36.799999999999997</v>
      </c>
      <c r="M475" s="31">
        <v>263.34969000000001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351.75</v>
      </c>
      <c r="D476" s="36">
        <v>354.08333333333331</v>
      </c>
      <c r="E476" s="36">
        <v>348.16666666666663</v>
      </c>
      <c r="F476" s="36">
        <v>344.58333333333331</v>
      </c>
      <c r="G476" s="36">
        <v>338.66666666666663</v>
      </c>
      <c r="H476" s="36">
        <v>357.66666666666663</v>
      </c>
      <c r="I476" s="36">
        <v>363.58333333333326</v>
      </c>
      <c r="J476" s="36">
        <v>367.16666666666663</v>
      </c>
      <c r="K476" s="31">
        <v>360</v>
      </c>
      <c r="L476" s="31">
        <v>350.5</v>
      </c>
      <c r="M476" s="31">
        <v>4.5946499999999997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593.04999999999995</v>
      </c>
      <c r="D477" s="36">
        <v>607.01666666666665</v>
      </c>
      <c r="E477" s="36">
        <v>574.0333333333333</v>
      </c>
      <c r="F477" s="36">
        <v>555.01666666666665</v>
      </c>
      <c r="G477" s="36">
        <v>522.0333333333333</v>
      </c>
      <c r="H477" s="36">
        <v>626.0333333333333</v>
      </c>
      <c r="I477" s="36">
        <v>659.01666666666665</v>
      </c>
      <c r="J477" s="31">
        <v>678.0333333333333</v>
      </c>
      <c r="K477" s="31">
        <v>640</v>
      </c>
      <c r="L477" s="31">
        <v>588</v>
      </c>
      <c r="M477" s="53">
        <v>17.174140000000001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3679.85</v>
      </c>
      <c r="D478" s="36">
        <v>3713.3166666666671</v>
      </c>
      <c r="E478" s="36">
        <v>3631.5333333333342</v>
      </c>
      <c r="F478" s="36">
        <v>3583.2166666666672</v>
      </c>
      <c r="G478" s="36">
        <v>3501.4333333333343</v>
      </c>
      <c r="H478" s="36">
        <v>3761.6333333333341</v>
      </c>
      <c r="I478" s="36">
        <v>3843.416666666667</v>
      </c>
      <c r="J478" s="31">
        <v>3891.733333333334</v>
      </c>
      <c r="K478" s="31">
        <v>3795.1</v>
      </c>
      <c r="L478" s="31">
        <v>3665</v>
      </c>
      <c r="M478" s="53">
        <v>3.8652600000000001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56.55</v>
      </c>
      <c r="D479" s="36">
        <v>55.716666666666669</v>
      </c>
      <c r="E479" s="36">
        <v>53.933333333333337</v>
      </c>
      <c r="F479" s="36">
        <v>51.31666666666667</v>
      </c>
      <c r="G479" s="36">
        <v>49.533333333333339</v>
      </c>
      <c r="H479" s="36">
        <v>58.333333333333336</v>
      </c>
      <c r="I479" s="36">
        <v>60.116666666666667</v>
      </c>
      <c r="J479" s="36">
        <v>62.733333333333334</v>
      </c>
      <c r="K479" s="31">
        <v>57.5</v>
      </c>
      <c r="L479" s="31">
        <v>53.1</v>
      </c>
      <c r="M479" s="31">
        <v>238.33643000000001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759.45</v>
      </c>
      <c r="D480" s="36">
        <v>760.5333333333333</v>
      </c>
      <c r="E480" s="36">
        <v>745.06666666666661</v>
      </c>
      <c r="F480" s="36">
        <v>730.68333333333328</v>
      </c>
      <c r="G480" s="36">
        <v>715.21666666666658</v>
      </c>
      <c r="H480" s="36">
        <v>774.91666666666663</v>
      </c>
      <c r="I480" s="36">
        <v>790.38333333333333</v>
      </c>
      <c r="J480" s="31">
        <v>804.76666666666665</v>
      </c>
      <c r="K480" s="31">
        <v>776</v>
      </c>
      <c r="L480" s="31">
        <v>746.15</v>
      </c>
      <c r="M480" s="53">
        <v>14.34843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512.1</v>
      </c>
      <c r="D481" s="36">
        <v>511.5333333333333</v>
      </c>
      <c r="E481" s="36">
        <v>509.06666666666661</v>
      </c>
      <c r="F481" s="36">
        <v>506.0333333333333</v>
      </c>
      <c r="G481" s="36">
        <v>503.56666666666661</v>
      </c>
      <c r="H481" s="36">
        <v>514.56666666666661</v>
      </c>
      <c r="I481" s="36">
        <v>517.0333333333333</v>
      </c>
      <c r="J481" s="36">
        <v>520.06666666666661</v>
      </c>
      <c r="K481" s="31">
        <v>514</v>
      </c>
      <c r="L481" s="31">
        <v>508.5</v>
      </c>
      <c r="M481" s="31">
        <v>23.724889999999998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921.65</v>
      </c>
      <c r="D482" s="36">
        <v>922.55000000000007</v>
      </c>
      <c r="E482" s="36">
        <v>914.10000000000014</v>
      </c>
      <c r="F482" s="36">
        <v>906.55000000000007</v>
      </c>
      <c r="G482" s="36">
        <v>898.10000000000014</v>
      </c>
      <c r="H482" s="36">
        <v>930.10000000000014</v>
      </c>
      <c r="I482" s="36">
        <v>938.55000000000018</v>
      </c>
      <c r="J482" s="36">
        <v>946.10000000000014</v>
      </c>
      <c r="K482" s="31">
        <v>931</v>
      </c>
      <c r="L482" s="31">
        <v>915</v>
      </c>
      <c r="M482" s="31">
        <v>0.61728000000000005</v>
      </c>
      <c r="N482" s="1"/>
      <c r="O482" s="1"/>
    </row>
    <row r="483" spans="1:15" ht="12.75" customHeight="1">
      <c r="A483" s="33">
        <v>473</v>
      </c>
      <c r="B483" s="31" t="s">
        <v>839</v>
      </c>
      <c r="C483" s="31">
        <v>52.85</v>
      </c>
      <c r="D483" s="36">
        <v>53.416666666666664</v>
      </c>
      <c r="E483" s="36">
        <v>52.133333333333326</v>
      </c>
      <c r="F483" s="36">
        <v>51.416666666666664</v>
      </c>
      <c r="G483" s="36">
        <v>50.133333333333326</v>
      </c>
      <c r="H483" s="36">
        <v>54.133333333333326</v>
      </c>
      <c r="I483" s="36">
        <v>55.416666666666671</v>
      </c>
      <c r="J483" s="36">
        <v>56.133333333333326</v>
      </c>
      <c r="K483" s="31">
        <v>54.7</v>
      </c>
      <c r="L483" s="31">
        <v>52.7</v>
      </c>
      <c r="M483" s="31">
        <v>77.130480000000006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9789.4</v>
      </c>
      <c r="D484" s="36">
        <v>9800.7333333333336</v>
      </c>
      <c r="E484" s="36">
        <v>9750.7166666666672</v>
      </c>
      <c r="F484" s="36">
        <v>9712.0333333333328</v>
      </c>
      <c r="G484" s="36">
        <v>9662.0166666666664</v>
      </c>
      <c r="H484" s="36">
        <v>9839.4166666666679</v>
      </c>
      <c r="I484" s="36">
        <v>9889.4333333333343</v>
      </c>
      <c r="J484" s="36">
        <v>9928.1166666666686</v>
      </c>
      <c r="K484" s="31">
        <v>9850.75</v>
      </c>
      <c r="L484" s="31">
        <v>9762.0499999999993</v>
      </c>
      <c r="M484" s="31">
        <v>3.4694699999999998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142.75</v>
      </c>
      <c r="D485" s="36">
        <v>141.91666666666666</v>
      </c>
      <c r="E485" s="36">
        <v>140.08333333333331</v>
      </c>
      <c r="F485" s="36">
        <v>137.41666666666666</v>
      </c>
      <c r="G485" s="36">
        <v>135.58333333333331</v>
      </c>
      <c r="H485" s="36">
        <v>144.58333333333331</v>
      </c>
      <c r="I485" s="36">
        <v>146.41666666666663</v>
      </c>
      <c r="J485" s="36">
        <v>149.08333333333331</v>
      </c>
      <c r="K485" s="31">
        <v>143.75</v>
      </c>
      <c r="L485" s="31">
        <v>139.25</v>
      </c>
      <c r="M485" s="31">
        <v>164.55024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1893.55</v>
      </c>
      <c r="D486" s="36">
        <v>1895.25</v>
      </c>
      <c r="E486" s="36">
        <v>1865.5</v>
      </c>
      <c r="F486" s="36">
        <v>1837.45</v>
      </c>
      <c r="G486" s="36">
        <v>1807.7</v>
      </c>
      <c r="H486" s="36">
        <v>1923.3</v>
      </c>
      <c r="I486" s="36">
        <v>1953.05</v>
      </c>
      <c r="J486" s="36">
        <v>1981.1</v>
      </c>
      <c r="K486" s="31">
        <v>1925</v>
      </c>
      <c r="L486" s="31">
        <v>1867.2</v>
      </c>
      <c r="M486" s="31">
        <v>3.7657500000000002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1171</v>
      </c>
      <c r="D487" s="36">
        <v>1174.0166666666667</v>
      </c>
      <c r="E487" s="36">
        <v>1161.1333333333332</v>
      </c>
      <c r="F487" s="36">
        <v>1151.2666666666667</v>
      </c>
      <c r="G487" s="36">
        <v>1138.3833333333332</v>
      </c>
      <c r="H487" s="36">
        <v>1183.8833333333332</v>
      </c>
      <c r="I487" s="36">
        <v>1196.7666666666669</v>
      </c>
      <c r="J487" s="36">
        <v>1206.6333333333332</v>
      </c>
      <c r="K487" s="31">
        <v>1186.9000000000001</v>
      </c>
      <c r="L487" s="31">
        <v>1164.1500000000001</v>
      </c>
      <c r="M487" s="31">
        <v>9.7716700000000003</v>
      </c>
      <c r="N487" s="1"/>
      <c r="O487" s="1"/>
    </row>
    <row r="488" spans="1:15" ht="12.75" customHeight="1">
      <c r="A488" s="33">
        <v>478</v>
      </c>
      <c r="B488" s="53" t="s">
        <v>840</v>
      </c>
      <c r="C488" s="36">
        <v>343</v>
      </c>
      <c r="D488" s="36">
        <v>346.93333333333334</v>
      </c>
      <c r="E488" s="36">
        <v>335.86666666666667</v>
      </c>
      <c r="F488" s="36">
        <v>328.73333333333335</v>
      </c>
      <c r="G488" s="36">
        <v>317.66666666666669</v>
      </c>
      <c r="H488" s="36">
        <v>354.06666666666666</v>
      </c>
      <c r="I488" s="36">
        <v>365.13333333333338</v>
      </c>
      <c r="J488" s="36">
        <v>372.26666666666665</v>
      </c>
      <c r="K488" s="31">
        <v>358</v>
      </c>
      <c r="L488" s="31">
        <v>339.8</v>
      </c>
      <c r="M488" s="31">
        <v>6.0103400000000002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374.3</v>
      </c>
      <c r="D489" s="36">
        <v>377.98333333333329</v>
      </c>
      <c r="E489" s="36">
        <v>362.21666666666658</v>
      </c>
      <c r="F489" s="36">
        <v>350.13333333333327</v>
      </c>
      <c r="G489" s="36">
        <v>334.36666666666656</v>
      </c>
      <c r="H489" s="36">
        <v>390.06666666666661</v>
      </c>
      <c r="I489" s="36">
        <v>405.83333333333337</v>
      </c>
      <c r="J489" s="36">
        <v>417.91666666666663</v>
      </c>
      <c r="K489" s="31">
        <v>393.75</v>
      </c>
      <c r="L489" s="31">
        <v>365.9</v>
      </c>
      <c r="M489" s="31">
        <v>35.86168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527.70000000000005</v>
      </c>
      <c r="D490" s="36">
        <v>530.36666666666667</v>
      </c>
      <c r="E490" s="36">
        <v>520.83333333333337</v>
      </c>
      <c r="F490" s="36">
        <v>513.9666666666667</v>
      </c>
      <c r="G490" s="36">
        <v>504.43333333333339</v>
      </c>
      <c r="H490" s="36">
        <v>537.23333333333335</v>
      </c>
      <c r="I490" s="36">
        <v>546.76666666666665</v>
      </c>
      <c r="J490" s="36">
        <v>553.63333333333333</v>
      </c>
      <c r="K490" s="31">
        <v>539.9</v>
      </c>
      <c r="L490" s="31">
        <v>523.5</v>
      </c>
      <c r="M490" s="31">
        <v>4.1256399999999998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379.75</v>
      </c>
      <c r="D491" s="36">
        <v>380.59999999999997</v>
      </c>
      <c r="E491" s="36">
        <v>376.19999999999993</v>
      </c>
      <c r="F491" s="36">
        <v>372.65</v>
      </c>
      <c r="G491" s="36">
        <v>368.24999999999994</v>
      </c>
      <c r="H491" s="36">
        <v>384.14999999999992</v>
      </c>
      <c r="I491" s="36">
        <v>388.5499999999999</v>
      </c>
      <c r="J491" s="36">
        <v>392.09999999999991</v>
      </c>
      <c r="K491" s="31">
        <v>385</v>
      </c>
      <c r="L491" s="31">
        <v>377.05</v>
      </c>
      <c r="M491" s="31">
        <v>1.18886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445.1</v>
      </c>
      <c r="D492" s="36">
        <v>451.2166666666667</v>
      </c>
      <c r="E492" s="36">
        <v>438.88333333333338</v>
      </c>
      <c r="F492" s="36">
        <v>432.66666666666669</v>
      </c>
      <c r="G492" s="36">
        <v>420.33333333333337</v>
      </c>
      <c r="H492" s="36">
        <v>457.43333333333339</v>
      </c>
      <c r="I492" s="36">
        <v>469.76666666666665</v>
      </c>
      <c r="J492" s="36">
        <v>475.98333333333341</v>
      </c>
      <c r="K492" s="31">
        <v>463.55</v>
      </c>
      <c r="L492" s="31">
        <v>445</v>
      </c>
      <c r="M492" s="31">
        <v>1.9898199999999999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581.04999999999995</v>
      </c>
      <c r="D493" s="36">
        <v>591.4666666666667</v>
      </c>
      <c r="E493" s="36">
        <v>562.93333333333339</v>
      </c>
      <c r="F493" s="36">
        <v>544.81666666666672</v>
      </c>
      <c r="G493" s="36">
        <v>516.28333333333342</v>
      </c>
      <c r="H493" s="36">
        <v>609.58333333333337</v>
      </c>
      <c r="I493" s="36">
        <v>638.11666666666667</v>
      </c>
      <c r="J493" s="36">
        <v>656.23333333333335</v>
      </c>
      <c r="K493" s="31">
        <v>620</v>
      </c>
      <c r="L493" s="31">
        <v>573.35</v>
      </c>
      <c r="M493" s="31">
        <v>19.030539999999998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1511.5</v>
      </c>
      <c r="D494" s="36">
        <v>1508.6666666666667</v>
      </c>
      <c r="E494" s="36">
        <v>1497.3333333333335</v>
      </c>
      <c r="F494" s="36">
        <v>1483.1666666666667</v>
      </c>
      <c r="G494" s="36">
        <v>1471.8333333333335</v>
      </c>
      <c r="H494" s="36">
        <v>1522.8333333333335</v>
      </c>
      <c r="I494" s="36">
        <v>1534.166666666667</v>
      </c>
      <c r="J494" s="36">
        <v>1548.3333333333335</v>
      </c>
      <c r="K494" s="31">
        <v>1520</v>
      </c>
      <c r="L494" s="31">
        <v>1494.5</v>
      </c>
      <c r="M494" s="31">
        <v>15.59272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1041.4000000000001</v>
      </c>
      <c r="D495" s="36">
        <v>1038.3</v>
      </c>
      <c r="E495" s="36">
        <v>1022.5999999999999</v>
      </c>
      <c r="F495" s="36">
        <v>1003.8</v>
      </c>
      <c r="G495" s="36">
        <v>988.09999999999991</v>
      </c>
      <c r="H495" s="36">
        <v>1057.0999999999999</v>
      </c>
      <c r="I495" s="36">
        <v>1072.8000000000002</v>
      </c>
      <c r="J495" s="36">
        <v>1091.5999999999999</v>
      </c>
      <c r="K495" s="31">
        <v>1054</v>
      </c>
      <c r="L495" s="31">
        <v>1019.5</v>
      </c>
      <c r="M495" s="31">
        <v>2.7984900000000001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491.7</v>
      </c>
      <c r="D496" s="36">
        <v>482.86666666666662</v>
      </c>
      <c r="E496" s="36">
        <v>471.83333333333326</v>
      </c>
      <c r="F496" s="36">
        <v>451.96666666666664</v>
      </c>
      <c r="G496" s="36">
        <v>440.93333333333328</v>
      </c>
      <c r="H496" s="36">
        <v>502.73333333333323</v>
      </c>
      <c r="I496" s="36">
        <v>513.76666666666665</v>
      </c>
      <c r="J496" s="36">
        <v>533.63333333333321</v>
      </c>
      <c r="K496" s="31">
        <v>493.9</v>
      </c>
      <c r="L496" s="31">
        <v>463</v>
      </c>
      <c r="M496" s="31">
        <v>345.92201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784.8</v>
      </c>
      <c r="D497" s="36">
        <v>787.79999999999984</v>
      </c>
      <c r="E497" s="36">
        <v>772.54999999999973</v>
      </c>
      <c r="F497" s="36">
        <v>760.29999999999984</v>
      </c>
      <c r="G497" s="36">
        <v>745.04999999999973</v>
      </c>
      <c r="H497" s="36">
        <v>800.04999999999973</v>
      </c>
      <c r="I497" s="36">
        <v>815.3</v>
      </c>
      <c r="J497" s="36">
        <v>827.54999999999973</v>
      </c>
      <c r="K497" s="31">
        <v>803.05</v>
      </c>
      <c r="L497" s="31">
        <v>775.55</v>
      </c>
      <c r="M497" s="31">
        <v>1.74566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13.55</v>
      </c>
      <c r="D498" s="36">
        <v>13.549999999999999</v>
      </c>
      <c r="E498" s="36">
        <v>13.349999999999998</v>
      </c>
      <c r="F498" s="36">
        <v>13.149999999999999</v>
      </c>
      <c r="G498" s="36">
        <v>12.949999999999998</v>
      </c>
      <c r="H498" s="36">
        <v>13.749999999999998</v>
      </c>
      <c r="I498" s="36">
        <v>13.949999999999998</v>
      </c>
      <c r="J498" s="36">
        <v>14.149999999999999</v>
      </c>
      <c r="K498" s="31">
        <v>13.75</v>
      </c>
      <c r="L498" s="31">
        <v>13.35</v>
      </c>
      <c r="M498" s="31">
        <v>6521.7947400000003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1295.5999999999999</v>
      </c>
      <c r="D499" s="36">
        <v>1296.5</v>
      </c>
      <c r="E499" s="36">
        <v>1287</v>
      </c>
      <c r="F499" s="36">
        <v>1278.4000000000001</v>
      </c>
      <c r="G499" s="36">
        <v>1268.9000000000001</v>
      </c>
      <c r="H499" s="36">
        <v>1305.0999999999999</v>
      </c>
      <c r="I499" s="36">
        <v>1314.6</v>
      </c>
      <c r="J499" s="31">
        <v>1323.1999999999998</v>
      </c>
      <c r="K499" s="31">
        <v>1306</v>
      </c>
      <c r="L499" s="31">
        <v>1287.9000000000001</v>
      </c>
      <c r="M499" s="53">
        <v>11.995760000000001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610.35</v>
      </c>
      <c r="D500" s="36">
        <v>615.79999999999995</v>
      </c>
      <c r="E500" s="36">
        <v>600.59999999999991</v>
      </c>
      <c r="F500" s="36">
        <v>590.84999999999991</v>
      </c>
      <c r="G500" s="36">
        <v>575.64999999999986</v>
      </c>
      <c r="H500" s="36">
        <v>625.54999999999995</v>
      </c>
      <c r="I500" s="36">
        <v>640.75</v>
      </c>
      <c r="J500" s="31">
        <v>650.5</v>
      </c>
      <c r="K500" s="31">
        <v>631</v>
      </c>
      <c r="L500" s="31">
        <v>606.04999999999995</v>
      </c>
      <c r="M500" s="53">
        <v>13.76473</v>
      </c>
      <c r="N500" s="1"/>
      <c r="O500" s="1"/>
    </row>
    <row r="501" spans="1:15" ht="12.75" customHeight="1">
      <c r="A501" s="33">
        <v>491</v>
      </c>
      <c r="B501" s="53" t="s">
        <v>841</v>
      </c>
      <c r="C501" s="53">
        <v>143.25</v>
      </c>
      <c r="D501" s="36">
        <v>143.86666666666667</v>
      </c>
      <c r="E501" s="36">
        <v>141.88333333333335</v>
      </c>
      <c r="F501" s="36">
        <v>140.51666666666668</v>
      </c>
      <c r="G501" s="36">
        <v>138.53333333333336</v>
      </c>
      <c r="H501" s="36">
        <v>145.23333333333335</v>
      </c>
      <c r="I501" s="36">
        <v>147.2166666666667</v>
      </c>
      <c r="J501" s="36">
        <v>148.58333333333334</v>
      </c>
      <c r="K501" s="31">
        <v>145.85</v>
      </c>
      <c r="L501" s="31">
        <v>142.5</v>
      </c>
      <c r="M501" s="31">
        <v>10.18346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849.35</v>
      </c>
      <c r="D502" s="36">
        <v>844</v>
      </c>
      <c r="E502" s="36">
        <v>833</v>
      </c>
      <c r="F502" s="36">
        <v>816.65</v>
      </c>
      <c r="G502" s="36">
        <v>805.65</v>
      </c>
      <c r="H502" s="36">
        <v>860.35</v>
      </c>
      <c r="I502" s="36">
        <v>871.35</v>
      </c>
      <c r="J502" s="36">
        <v>887.7</v>
      </c>
      <c r="K502" s="31">
        <v>855</v>
      </c>
      <c r="L502" s="31">
        <v>827.65</v>
      </c>
      <c r="M502" s="31">
        <v>0.36886999999999998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1565.95</v>
      </c>
      <c r="D503" s="36">
        <v>1586.9666666666665</v>
      </c>
      <c r="E503" s="36">
        <v>1533.9833333333329</v>
      </c>
      <c r="F503" s="36">
        <v>1502.0166666666664</v>
      </c>
      <c r="G503" s="36">
        <v>1449.0333333333328</v>
      </c>
      <c r="H503" s="36">
        <v>1618.9333333333329</v>
      </c>
      <c r="I503" s="36">
        <v>1671.9166666666665</v>
      </c>
      <c r="J503" s="31">
        <v>1703.883333333333</v>
      </c>
      <c r="K503" s="31">
        <v>1639.95</v>
      </c>
      <c r="L503" s="31">
        <v>1555</v>
      </c>
      <c r="M503" s="53">
        <v>6.0202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460.9</v>
      </c>
      <c r="D504" s="36">
        <v>461.8</v>
      </c>
      <c r="E504" s="36">
        <v>458.8</v>
      </c>
      <c r="F504" s="36">
        <v>456.7</v>
      </c>
      <c r="G504" s="36">
        <v>453.7</v>
      </c>
      <c r="H504" s="36">
        <v>463.90000000000003</v>
      </c>
      <c r="I504" s="36">
        <v>466.90000000000003</v>
      </c>
      <c r="J504" s="36">
        <v>469.00000000000006</v>
      </c>
      <c r="K504" s="31">
        <v>464.8</v>
      </c>
      <c r="L504" s="31">
        <v>459.7</v>
      </c>
      <c r="M504" s="31">
        <v>42.337240000000001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23.25</v>
      </c>
      <c r="D505" s="200">
        <v>23.25</v>
      </c>
      <c r="E505" s="200">
        <v>23</v>
      </c>
      <c r="F505" s="200">
        <v>22.75</v>
      </c>
      <c r="G505" s="200">
        <v>22.5</v>
      </c>
      <c r="H505" s="200">
        <v>23.5</v>
      </c>
      <c r="I505" s="200">
        <v>23.75</v>
      </c>
      <c r="J505" s="200">
        <v>24</v>
      </c>
      <c r="K505" s="201">
        <v>23.5</v>
      </c>
      <c r="L505" s="201">
        <v>23</v>
      </c>
      <c r="M505" s="201">
        <v>1467.8489400000001</v>
      </c>
      <c r="N505" s="1"/>
      <c r="O505" s="1"/>
    </row>
    <row r="506" spans="1:15" ht="12.75" customHeight="1">
      <c r="A506" s="33">
        <v>496</v>
      </c>
      <c r="B506" s="371" t="s">
        <v>517</v>
      </c>
      <c r="C506" s="371">
        <v>13485.95</v>
      </c>
      <c r="D506" s="372">
        <v>13591.666666666666</v>
      </c>
      <c r="E506" s="372">
        <v>13295.333333333332</v>
      </c>
      <c r="F506" s="372">
        <v>13104.716666666665</v>
      </c>
      <c r="G506" s="372">
        <v>12808.383333333331</v>
      </c>
      <c r="H506" s="372">
        <v>13782.283333333333</v>
      </c>
      <c r="I506" s="372">
        <v>14078.616666666665</v>
      </c>
      <c r="J506" s="372">
        <v>14269.233333333334</v>
      </c>
      <c r="K506" s="373">
        <v>13888</v>
      </c>
      <c r="L506" s="373">
        <v>13401.05</v>
      </c>
      <c r="M506" s="373">
        <v>4.8590000000000001E-2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147.6</v>
      </c>
      <c r="D507" s="215">
        <v>145.11666666666665</v>
      </c>
      <c r="E507" s="215">
        <v>141.5333333333333</v>
      </c>
      <c r="F507" s="215">
        <v>135.46666666666667</v>
      </c>
      <c r="G507" s="215">
        <v>131.88333333333333</v>
      </c>
      <c r="H507" s="215">
        <v>151.18333333333328</v>
      </c>
      <c r="I507" s="215">
        <v>154.76666666666659</v>
      </c>
      <c r="J507" s="215">
        <v>160.83333333333326</v>
      </c>
      <c r="K507" s="213">
        <v>148.69999999999999</v>
      </c>
      <c r="L507" s="213">
        <v>139.05000000000001</v>
      </c>
      <c r="M507" s="213">
        <v>303.97453999999999</v>
      </c>
      <c r="N507" s="198"/>
      <c r="O507" s="198"/>
    </row>
    <row r="508" spans="1:15" ht="12.75" customHeight="1">
      <c r="A508" s="33">
        <v>498</v>
      </c>
      <c r="B508" s="375" t="s">
        <v>518</v>
      </c>
      <c r="C508" s="375">
        <v>605.45000000000005</v>
      </c>
      <c r="D508" s="375">
        <v>611.05000000000007</v>
      </c>
      <c r="E508" s="375">
        <v>597.10000000000014</v>
      </c>
      <c r="F508" s="375">
        <v>588.75000000000011</v>
      </c>
      <c r="G508" s="375">
        <v>574.80000000000018</v>
      </c>
      <c r="H508" s="375">
        <v>619.40000000000009</v>
      </c>
      <c r="I508" s="375">
        <v>633.35000000000014</v>
      </c>
      <c r="J508" s="375">
        <v>641.70000000000005</v>
      </c>
      <c r="K508" s="375">
        <v>625</v>
      </c>
      <c r="L508" s="375">
        <v>602.70000000000005</v>
      </c>
      <c r="M508" s="375">
        <v>6.95906</v>
      </c>
      <c r="N508" s="198"/>
      <c r="O508" s="198"/>
    </row>
    <row r="509" spans="1:15" ht="12.75" customHeight="1">
      <c r="A509" s="370">
        <v>499</v>
      </c>
      <c r="B509" s="383" t="s">
        <v>301</v>
      </c>
      <c r="C509" s="383">
        <v>189.1</v>
      </c>
      <c r="D509" s="383">
        <v>191.45000000000002</v>
      </c>
      <c r="E509" s="383">
        <v>186.40000000000003</v>
      </c>
      <c r="F509" s="383">
        <v>183.70000000000002</v>
      </c>
      <c r="G509" s="383">
        <v>178.65000000000003</v>
      </c>
      <c r="H509" s="383">
        <v>194.15000000000003</v>
      </c>
      <c r="I509" s="383">
        <v>199.20000000000005</v>
      </c>
      <c r="J509" s="383">
        <v>201.90000000000003</v>
      </c>
      <c r="K509" s="383">
        <v>196.5</v>
      </c>
      <c r="L509" s="383">
        <v>188.75</v>
      </c>
      <c r="M509" s="383">
        <v>334.53174000000001</v>
      </c>
      <c r="N509" s="198"/>
      <c r="O509" s="198"/>
    </row>
    <row r="510" spans="1:15" ht="12.75" customHeight="1">
      <c r="A510" s="374">
        <v>500</v>
      </c>
      <c r="B510" s="375" t="s">
        <v>237</v>
      </c>
      <c r="C510" s="375">
        <v>1088.3499999999999</v>
      </c>
      <c r="D510" s="375">
        <v>1115.2833333333333</v>
      </c>
      <c r="E510" s="375">
        <v>1058.0666666666666</v>
      </c>
      <c r="F510" s="375">
        <v>1027.7833333333333</v>
      </c>
      <c r="G510" s="375">
        <v>970.56666666666661</v>
      </c>
      <c r="H510" s="375">
        <v>1145.5666666666666</v>
      </c>
      <c r="I510" s="375">
        <v>1202.7833333333333</v>
      </c>
      <c r="J510" s="375">
        <v>1233.0666666666666</v>
      </c>
      <c r="K510" s="375">
        <v>1172.5</v>
      </c>
      <c r="L510" s="375">
        <v>1085</v>
      </c>
      <c r="M510" s="375">
        <v>45.009399999999999</v>
      </c>
      <c r="N510" s="198"/>
      <c r="O510" s="198"/>
    </row>
    <row r="511" spans="1:15" ht="12.75" customHeight="1">
      <c r="A511" s="374">
        <v>501</v>
      </c>
      <c r="B511" s="384" t="s">
        <v>1072</v>
      </c>
      <c r="C511" s="384">
        <v>2343.85</v>
      </c>
      <c r="D511" s="384">
        <v>2337.8000000000002</v>
      </c>
      <c r="E511" s="384">
        <v>2311.1000000000004</v>
      </c>
      <c r="F511" s="384">
        <v>2278.3500000000004</v>
      </c>
      <c r="G511" s="384">
        <v>2251.6500000000005</v>
      </c>
      <c r="H511" s="384">
        <v>2370.5500000000002</v>
      </c>
      <c r="I511" s="384">
        <v>2397.25</v>
      </c>
      <c r="J511" s="384">
        <v>2430</v>
      </c>
      <c r="K511" s="384">
        <v>2364.5</v>
      </c>
      <c r="L511" s="384">
        <v>2305.0500000000002</v>
      </c>
      <c r="M511" s="384">
        <v>0.66898000000000002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406"/>
      <c r="B5" s="407"/>
      <c r="C5" s="406"/>
      <c r="D5" s="40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08" t="s">
        <v>521</v>
      </c>
      <c r="C7" s="408"/>
      <c r="D7" s="7">
        <f>Main!B10</f>
        <v>45434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45433</v>
      </c>
      <c r="B10" s="32">
        <v>539196</v>
      </c>
      <c r="C10" s="31" t="s">
        <v>1096</v>
      </c>
      <c r="D10" s="31" t="s">
        <v>1097</v>
      </c>
      <c r="E10" s="31" t="s">
        <v>531</v>
      </c>
      <c r="F10" s="84">
        <v>70450</v>
      </c>
      <c r="G10" s="32">
        <v>173.69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45433</v>
      </c>
      <c r="B11" s="32">
        <v>543678</v>
      </c>
      <c r="C11" s="31" t="s">
        <v>1098</v>
      </c>
      <c r="D11" s="31" t="s">
        <v>1099</v>
      </c>
      <c r="E11" s="31" t="s">
        <v>531</v>
      </c>
      <c r="F11" s="84">
        <v>52000</v>
      </c>
      <c r="G11" s="32">
        <v>62.09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45433</v>
      </c>
      <c r="B12" s="32">
        <v>539662</v>
      </c>
      <c r="C12" s="31" t="s">
        <v>1100</v>
      </c>
      <c r="D12" s="31" t="s">
        <v>1101</v>
      </c>
      <c r="E12" s="31" t="s">
        <v>531</v>
      </c>
      <c r="F12" s="84">
        <v>60000</v>
      </c>
      <c r="G12" s="32">
        <v>17.86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45433</v>
      </c>
      <c r="B13" s="32">
        <v>540829</v>
      </c>
      <c r="C13" s="31" t="s">
        <v>1102</v>
      </c>
      <c r="D13" s="31" t="s">
        <v>1103</v>
      </c>
      <c r="E13" s="31" t="s">
        <v>531</v>
      </c>
      <c r="F13" s="84">
        <v>23329</v>
      </c>
      <c r="G13" s="32">
        <v>12.73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45433</v>
      </c>
      <c r="B14" s="32">
        <v>512441</v>
      </c>
      <c r="C14" s="31" t="s">
        <v>1104</v>
      </c>
      <c r="D14" s="31" t="s">
        <v>1105</v>
      </c>
      <c r="E14" s="31" t="s">
        <v>530</v>
      </c>
      <c r="F14" s="84">
        <v>98172</v>
      </c>
      <c r="G14" s="32">
        <v>13.27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45433</v>
      </c>
      <c r="B15" s="32">
        <v>537707</v>
      </c>
      <c r="C15" s="31" t="s">
        <v>964</v>
      </c>
      <c r="D15" s="31" t="s">
        <v>1106</v>
      </c>
      <c r="E15" s="31" t="s">
        <v>531</v>
      </c>
      <c r="F15" s="84">
        <v>45000</v>
      </c>
      <c r="G15" s="32">
        <v>26.53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45433</v>
      </c>
      <c r="B16" s="32">
        <v>537707</v>
      </c>
      <c r="C16" s="31" t="s">
        <v>964</v>
      </c>
      <c r="D16" s="31" t="s">
        <v>1107</v>
      </c>
      <c r="E16" s="31" t="s">
        <v>531</v>
      </c>
      <c r="F16" s="84">
        <v>273139</v>
      </c>
      <c r="G16" s="32">
        <v>26.54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45433</v>
      </c>
      <c r="B17" s="32">
        <v>537707</v>
      </c>
      <c r="C17" s="31" t="s">
        <v>964</v>
      </c>
      <c r="D17" s="31" t="s">
        <v>1106</v>
      </c>
      <c r="E17" s="31" t="s">
        <v>530</v>
      </c>
      <c r="F17" s="84">
        <v>70000</v>
      </c>
      <c r="G17" s="32">
        <v>26.54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45433</v>
      </c>
      <c r="B18" s="32">
        <v>537707</v>
      </c>
      <c r="C18" s="31" t="s">
        <v>964</v>
      </c>
      <c r="D18" s="31" t="s">
        <v>1108</v>
      </c>
      <c r="E18" s="31" t="s">
        <v>530</v>
      </c>
      <c r="F18" s="84">
        <v>53000</v>
      </c>
      <c r="G18" s="32">
        <v>26.54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45433</v>
      </c>
      <c r="B19" s="32">
        <v>537707</v>
      </c>
      <c r="C19" s="31" t="s">
        <v>964</v>
      </c>
      <c r="D19" s="31" t="s">
        <v>1108</v>
      </c>
      <c r="E19" s="31" t="s">
        <v>531</v>
      </c>
      <c r="F19" s="84">
        <v>3000</v>
      </c>
      <c r="G19" s="32">
        <v>26.53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45433</v>
      </c>
      <c r="B20" s="32">
        <v>537707</v>
      </c>
      <c r="C20" s="31" t="s">
        <v>964</v>
      </c>
      <c r="D20" s="31" t="s">
        <v>1081</v>
      </c>
      <c r="E20" s="31" t="s">
        <v>531</v>
      </c>
      <c r="F20" s="84">
        <v>60067</v>
      </c>
      <c r="G20" s="32">
        <v>26.54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45433</v>
      </c>
      <c r="B21" s="32">
        <v>537707</v>
      </c>
      <c r="C21" s="31" t="s">
        <v>964</v>
      </c>
      <c r="D21" s="31" t="s">
        <v>1081</v>
      </c>
      <c r="E21" s="31" t="s">
        <v>530</v>
      </c>
      <c r="F21" s="84">
        <v>60067</v>
      </c>
      <c r="G21" s="32">
        <v>26.53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45433</v>
      </c>
      <c r="B22" s="32">
        <v>537707</v>
      </c>
      <c r="C22" s="31" t="s">
        <v>964</v>
      </c>
      <c r="D22" s="31" t="s">
        <v>1109</v>
      </c>
      <c r="E22" s="31" t="s">
        <v>530</v>
      </c>
      <c r="F22" s="84">
        <v>139323</v>
      </c>
      <c r="G22" s="32">
        <v>26.54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45433</v>
      </c>
      <c r="B23" s="32">
        <v>537707</v>
      </c>
      <c r="C23" s="31" t="s">
        <v>964</v>
      </c>
      <c r="D23" s="31" t="s">
        <v>1109</v>
      </c>
      <c r="E23" s="31" t="s">
        <v>531</v>
      </c>
      <c r="F23" s="84">
        <v>219167</v>
      </c>
      <c r="G23" s="32">
        <v>26.54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45433</v>
      </c>
      <c r="B24" s="32">
        <v>537707</v>
      </c>
      <c r="C24" s="31" t="s">
        <v>964</v>
      </c>
      <c r="D24" s="31" t="s">
        <v>1110</v>
      </c>
      <c r="E24" s="31" t="s">
        <v>531</v>
      </c>
      <c r="F24" s="84">
        <v>36797</v>
      </c>
      <c r="G24" s="32">
        <v>26.53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45433</v>
      </c>
      <c r="B25" s="32">
        <v>537707</v>
      </c>
      <c r="C25" s="31" t="s">
        <v>964</v>
      </c>
      <c r="D25" s="31" t="s">
        <v>1110</v>
      </c>
      <c r="E25" s="31" t="s">
        <v>530</v>
      </c>
      <c r="F25" s="84">
        <v>61797</v>
      </c>
      <c r="G25" s="32">
        <v>26.54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45433</v>
      </c>
      <c r="B26" s="32">
        <v>537707</v>
      </c>
      <c r="C26" s="31" t="s">
        <v>964</v>
      </c>
      <c r="D26" s="31" t="s">
        <v>1111</v>
      </c>
      <c r="E26" s="31" t="s">
        <v>530</v>
      </c>
      <c r="F26" s="84">
        <v>336096</v>
      </c>
      <c r="G26" s="32">
        <v>26.53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45433</v>
      </c>
      <c r="B27" s="32">
        <v>537707</v>
      </c>
      <c r="C27" s="31" t="s">
        <v>964</v>
      </c>
      <c r="D27" s="31" t="s">
        <v>1111</v>
      </c>
      <c r="E27" s="31" t="s">
        <v>531</v>
      </c>
      <c r="F27" s="84">
        <v>330369</v>
      </c>
      <c r="G27" s="32">
        <v>26.54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45433</v>
      </c>
      <c r="B28" s="32">
        <v>537707</v>
      </c>
      <c r="C28" s="31" t="s">
        <v>964</v>
      </c>
      <c r="D28" s="31" t="s">
        <v>996</v>
      </c>
      <c r="E28" s="31" t="s">
        <v>531</v>
      </c>
      <c r="F28" s="84">
        <v>23325</v>
      </c>
      <c r="G28" s="32">
        <v>26.54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45433</v>
      </c>
      <c r="B29" s="32">
        <v>537707</v>
      </c>
      <c r="C29" s="31" t="s">
        <v>964</v>
      </c>
      <c r="D29" s="31" t="s">
        <v>996</v>
      </c>
      <c r="E29" s="31" t="s">
        <v>530</v>
      </c>
      <c r="F29" s="84">
        <v>52327</v>
      </c>
      <c r="G29" s="32">
        <v>26.54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45433</v>
      </c>
      <c r="B30" s="32">
        <v>540190</v>
      </c>
      <c r="C30" s="31" t="s">
        <v>1112</v>
      </c>
      <c r="D30" s="31" t="s">
        <v>1113</v>
      </c>
      <c r="E30" s="31" t="s">
        <v>530</v>
      </c>
      <c r="F30" s="84">
        <v>413055</v>
      </c>
      <c r="G30" s="32">
        <v>6.49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45433</v>
      </c>
      <c r="B31" s="32">
        <v>544173</v>
      </c>
      <c r="C31" s="31" t="s">
        <v>995</v>
      </c>
      <c r="D31" s="31" t="s">
        <v>1082</v>
      </c>
      <c r="E31" s="31" t="s">
        <v>531</v>
      </c>
      <c r="F31" s="84">
        <v>19000</v>
      </c>
      <c r="G31" s="32">
        <v>152.69999999999999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45433</v>
      </c>
      <c r="B32" s="32">
        <v>539486</v>
      </c>
      <c r="C32" s="31" t="s">
        <v>1114</v>
      </c>
      <c r="D32" s="31" t="s">
        <v>1115</v>
      </c>
      <c r="E32" s="31" t="s">
        <v>531</v>
      </c>
      <c r="F32" s="84">
        <v>90000</v>
      </c>
      <c r="G32" s="32">
        <v>5.86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45433</v>
      </c>
      <c r="B33" s="32">
        <v>539486</v>
      </c>
      <c r="C33" s="31" t="s">
        <v>1114</v>
      </c>
      <c r="D33" s="31" t="s">
        <v>1116</v>
      </c>
      <c r="E33" s="31" t="s">
        <v>530</v>
      </c>
      <c r="F33" s="84">
        <v>108833</v>
      </c>
      <c r="G33" s="32">
        <v>5.82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45433</v>
      </c>
      <c r="B34" s="32">
        <v>513337</v>
      </c>
      <c r="C34" s="31" t="s">
        <v>1117</v>
      </c>
      <c r="D34" s="31" t="s">
        <v>1118</v>
      </c>
      <c r="E34" s="31" t="s">
        <v>531</v>
      </c>
      <c r="F34" s="84">
        <v>448566</v>
      </c>
      <c r="G34" s="32">
        <v>22.51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45433</v>
      </c>
      <c r="B35" s="32">
        <v>513337</v>
      </c>
      <c r="C35" s="31" t="s">
        <v>1117</v>
      </c>
      <c r="D35" s="31" t="s">
        <v>1118</v>
      </c>
      <c r="E35" s="31" t="s">
        <v>530</v>
      </c>
      <c r="F35" s="84">
        <v>84014</v>
      </c>
      <c r="G35" s="32">
        <v>22.5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45433</v>
      </c>
      <c r="B36" s="32">
        <v>513337</v>
      </c>
      <c r="C36" s="31" t="s">
        <v>1117</v>
      </c>
      <c r="D36" s="31" t="s">
        <v>1119</v>
      </c>
      <c r="E36" s="31" t="s">
        <v>531</v>
      </c>
      <c r="F36" s="84">
        <v>490000</v>
      </c>
      <c r="G36" s="32">
        <v>22.51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45433</v>
      </c>
      <c r="B37" s="32">
        <v>539224</v>
      </c>
      <c r="C37" s="31" t="s">
        <v>1120</v>
      </c>
      <c r="D37" s="31" t="s">
        <v>1121</v>
      </c>
      <c r="E37" s="31" t="s">
        <v>531</v>
      </c>
      <c r="F37" s="84">
        <v>18950</v>
      </c>
      <c r="G37" s="32">
        <v>106.8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45433</v>
      </c>
      <c r="B38" s="32">
        <v>539224</v>
      </c>
      <c r="C38" s="31" t="s">
        <v>1120</v>
      </c>
      <c r="D38" s="31" t="s">
        <v>1122</v>
      </c>
      <c r="E38" s="31" t="s">
        <v>530</v>
      </c>
      <c r="F38" s="84">
        <v>19000</v>
      </c>
      <c r="G38" s="32">
        <v>106.8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45433</v>
      </c>
      <c r="B39" s="32">
        <v>542924</v>
      </c>
      <c r="C39" s="31" t="s">
        <v>1123</v>
      </c>
      <c r="D39" s="31" t="s">
        <v>1124</v>
      </c>
      <c r="E39" s="31" t="s">
        <v>530</v>
      </c>
      <c r="F39" s="84">
        <v>126000</v>
      </c>
      <c r="G39" s="32">
        <v>7.46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45433</v>
      </c>
      <c r="B40" s="32">
        <v>542924</v>
      </c>
      <c r="C40" s="31" t="s">
        <v>1123</v>
      </c>
      <c r="D40" s="31" t="s">
        <v>1124</v>
      </c>
      <c r="E40" s="31" t="s">
        <v>531</v>
      </c>
      <c r="F40" s="84">
        <v>3500</v>
      </c>
      <c r="G40" s="32">
        <v>7.93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45433</v>
      </c>
      <c r="B41" s="32">
        <v>542924</v>
      </c>
      <c r="C41" s="31" t="s">
        <v>1123</v>
      </c>
      <c r="D41" s="31" t="s">
        <v>1125</v>
      </c>
      <c r="E41" s="31" t="s">
        <v>531</v>
      </c>
      <c r="F41" s="84">
        <v>140000</v>
      </c>
      <c r="G41" s="32">
        <v>7.47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45433</v>
      </c>
      <c r="B42" s="32">
        <v>513721</v>
      </c>
      <c r="C42" s="31" t="s">
        <v>1126</v>
      </c>
      <c r="D42" s="31" t="s">
        <v>1127</v>
      </c>
      <c r="E42" s="31" t="s">
        <v>531</v>
      </c>
      <c r="F42" s="84">
        <v>60000</v>
      </c>
      <c r="G42" s="32">
        <v>6.9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45433</v>
      </c>
      <c r="B43" s="32">
        <v>513721</v>
      </c>
      <c r="C43" s="31" t="s">
        <v>1126</v>
      </c>
      <c r="D43" s="31" t="s">
        <v>1128</v>
      </c>
      <c r="E43" s="31" t="s">
        <v>531</v>
      </c>
      <c r="F43" s="84">
        <v>2000</v>
      </c>
      <c r="G43" s="32">
        <v>6.93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45433</v>
      </c>
      <c r="B44" s="32">
        <v>513721</v>
      </c>
      <c r="C44" s="31" t="s">
        <v>1126</v>
      </c>
      <c r="D44" s="31" t="s">
        <v>1128</v>
      </c>
      <c r="E44" s="31" t="s">
        <v>530</v>
      </c>
      <c r="F44" s="84">
        <v>21857</v>
      </c>
      <c r="G44" s="32">
        <v>7.02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45433</v>
      </c>
      <c r="B45" s="32">
        <v>535910</v>
      </c>
      <c r="C45" s="31" t="s">
        <v>1129</v>
      </c>
      <c r="D45" s="31" t="s">
        <v>1130</v>
      </c>
      <c r="E45" s="31" t="s">
        <v>530</v>
      </c>
      <c r="F45" s="84">
        <v>60800</v>
      </c>
      <c r="G45" s="32">
        <v>160.28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45433</v>
      </c>
      <c r="B46" s="32">
        <v>526263</v>
      </c>
      <c r="C46" s="31" t="s">
        <v>1131</v>
      </c>
      <c r="D46" s="31" t="s">
        <v>1132</v>
      </c>
      <c r="E46" s="31" t="s">
        <v>530</v>
      </c>
      <c r="F46" s="84">
        <v>302320</v>
      </c>
      <c r="G46" s="32">
        <v>228.52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45433</v>
      </c>
      <c r="B47" s="32">
        <v>526263</v>
      </c>
      <c r="C47" s="31" t="s">
        <v>1131</v>
      </c>
      <c r="D47" s="31" t="s">
        <v>1133</v>
      </c>
      <c r="E47" s="31" t="s">
        <v>531</v>
      </c>
      <c r="F47" s="84">
        <v>200000</v>
      </c>
      <c r="G47" s="32">
        <v>228.5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45433</v>
      </c>
      <c r="B48" s="32">
        <v>543207</v>
      </c>
      <c r="C48" s="31" t="s">
        <v>1134</v>
      </c>
      <c r="D48" s="31" t="s">
        <v>1124</v>
      </c>
      <c r="E48" s="31" t="s">
        <v>530</v>
      </c>
      <c r="F48" s="84">
        <v>144500</v>
      </c>
      <c r="G48" s="32">
        <v>10.5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45433</v>
      </c>
      <c r="B49" s="32">
        <v>543207</v>
      </c>
      <c r="C49" s="31" t="s">
        <v>1134</v>
      </c>
      <c r="D49" s="31" t="s">
        <v>1135</v>
      </c>
      <c r="E49" s="31" t="s">
        <v>531</v>
      </c>
      <c r="F49" s="84">
        <v>150000</v>
      </c>
      <c r="G49" s="32">
        <v>10.51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45433</v>
      </c>
      <c r="B50" s="32">
        <v>531494</v>
      </c>
      <c r="C50" s="31" t="s">
        <v>1136</v>
      </c>
      <c r="D50" s="31" t="s">
        <v>1017</v>
      </c>
      <c r="E50" s="31" t="s">
        <v>530</v>
      </c>
      <c r="F50" s="84">
        <v>1523796</v>
      </c>
      <c r="G50" s="32">
        <v>15.01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45433</v>
      </c>
      <c r="B51" s="32">
        <v>531494</v>
      </c>
      <c r="C51" s="31" t="s">
        <v>1136</v>
      </c>
      <c r="D51" s="31" t="s">
        <v>1137</v>
      </c>
      <c r="E51" s="31" t="s">
        <v>531</v>
      </c>
      <c r="F51" s="84">
        <v>1382388</v>
      </c>
      <c r="G51" s="32">
        <v>15.01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45433</v>
      </c>
      <c r="B52" s="32">
        <v>523242</v>
      </c>
      <c r="C52" s="31" t="s">
        <v>1019</v>
      </c>
      <c r="D52" s="31" t="s">
        <v>1138</v>
      </c>
      <c r="E52" s="31" t="s">
        <v>531</v>
      </c>
      <c r="F52" s="84">
        <v>78800</v>
      </c>
      <c r="G52" s="32">
        <v>6.19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45433</v>
      </c>
      <c r="B53" s="32">
        <v>523242</v>
      </c>
      <c r="C53" s="31" t="s">
        <v>1019</v>
      </c>
      <c r="D53" s="31" t="s">
        <v>1138</v>
      </c>
      <c r="E53" s="31" t="s">
        <v>530</v>
      </c>
      <c r="F53" s="84">
        <v>104200</v>
      </c>
      <c r="G53" s="32">
        <v>6.37</v>
      </c>
      <c r="H53" s="32" t="s">
        <v>326</v>
      </c>
    </row>
    <row r="54" spans="1:28" ht="15" customHeight="1">
      <c r="A54" s="83">
        <v>45433</v>
      </c>
      <c r="B54" s="32">
        <v>523242</v>
      </c>
      <c r="C54" s="31" t="s">
        <v>1019</v>
      </c>
      <c r="D54" s="31" t="s">
        <v>1139</v>
      </c>
      <c r="E54" s="31" t="s">
        <v>531</v>
      </c>
      <c r="F54" s="84">
        <v>70000</v>
      </c>
      <c r="G54" s="32">
        <v>6.37</v>
      </c>
      <c r="H54" s="32" t="s">
        <v>326</v>
      </c>
    </row>
    <row r="55" spans="1:28" ht="15" customHeight="1">
      <c r="A55" s="83">
        <v>45433</v>
      </c>
      <c r="B55" s="32">
        <v>544178</v>
      </c>
      <c r="C55" s="31" t="s">
        <v>1079</v>
      </c>
      <c r="D55" s="31" t="s">
        <v>1140</v>
      </c>
      <c r="E55" s="31" t="s">
        <v>530</v>
      </c>
      <c r="F55" s="84">
        <v>60000</v>
      </c>
      <c r="G55" s="32">
        <v>126.01</v>
      </c>
      <c r="H55" s="32" t="s">
        <v>326</v>
      </c>
    </row>
    <row r="56" spans="1:28" ht="15" customHeight="1">
      <c r="A56" s="83">
        <v>45433</v>
      </c>
      <c r="B56" s="32">
        <v>544178</v>
      </c>
      <c r="C56" s="31" t="s">
        <v>1079</v>
      </c>
      <c r="D56" s="31" t="s">
        <v>848</v>
      </c>
      <c r="E56" s="31" t="s">
        <v>531</v>
      </c>
      <c r="F56" s="84">
        <v>27600</v>
      </c>
      <c r="G56" s="32">
        <v>114.01</v>
      </c>
      <c r="H56" s="32" t="s">
        <v>326</v>
      </c>
    </row>
    <row r="57" spans="1:28" ht="15" customHeight="1">
      <c r="A57" s="83">
        <v>45433</v>
      </c>
      <c r="B57" s="32">
        <v>544178</v>
      </c>
      <c r="C57" s="31" t="s">
        <v>1079</v>
      </c>
      <c r="D57" s="31" t="s">
        <v>848</v>
      </c>
      <c r="E57" s="31" t="s">
        <v>530</v>
      </c>
      <c r="F57" s="84">
        <v>36000</v>
      </c>
      <c r="G57" s="32">
        <v>114.16</v>
      </c>
      <c r="H57" s="32" t="s">
        <v>326</v>
      </c>
    </row>
    <row r="58" spans="1:28" ht="15" customHeight="1">
      <c r="A58" s="83">
        <v>45433</v>
      </c>
      <c r="B58" s="32">
        <v>544178</v>
      </c>
      <c r="C58" s="31" t="s">
        <v>1079</v>
      </c>
      <c r="D58" s="31" t="s">
        <v>1141</v>
      </c>
      <c r="E58" s="31" t="s">
        <v>531</v>
      </c>
      <c r="F58" s="84">
        <v>31200</v>
      </c>
      <c r="G58" s="32">
        <v>122.78</v>
      </c>
      <c r="H58" s="32" t="s">
        <v>326</v>
      </c>
    </row>
    <row r="59" spans="1:28" ht="15" customHeight="1">
      <c r="A59" s="83">
        <v>45433</v>
      </c>
      <c r="B59" s="32">
        <v>544178</v>
      </c>
      <c r="C59" s="31" t="s">
        <v>1079</v>
      </c>
      <c r="D59" s="31" t="s">
        <v>1141</v>
      </c>
      <c r="E59" s="31" t="s">
        <v>530</v>
      </c>
      <c r="F59" s="84">
        <v>8400</v>
      </c>
      <c r="G59" s="32">
        <v>114.01</v>
      </c>
      <c r="H59" s="32" t="s">
        <v>326</v>
      </c>
    </row>
    <row r="60" spans="1:28" ht="15" customHeight="1">
      <c r="A60" s="83">
        <v>45433</v>
      </c>
      <c r="B60" s="32">
        <v>544021</v>
      </c>
      <c r="C60" s="31" t="s">
        <v>1142</v>
      </c>
      <c r="D60" s="31" t="s">
        <v>1143</v>
      </c>
      <c r="E60" s="31" t="s">
        <v>531</v>
      </c>
      <c r="F60" s="84">
        <v>1294326</v>
      </c>
      <c r="G60" s="32">
        <v>1160.1500000000001</v>
      </c>
      <c r="H60" s="32" t="s">
        <v>326</v>
      </c>
    </row>
    <row r="61" spans="1:28" ht="15" customHeight="1">
      <c r="A61" s="83">
        <v>45433</v>
      </c>
      <c r="B61" s="32">
        <v>544021</v>
      </c>
      <c r="C61" s="31" t="s">
        <v>1142</v>
      </c>
      <c r="D61" s="31" t="s">
        <v>1144</v>
      </c>
      <c r="E61" s="31" t="s">
        <v>530</v>
      </c>
      <c r="F61" s="84">
        <v>1278312</v>
      </c>
      <c r="G61" s="32">
        <v>1160</v>
      </c>
      <c r="H61" s="32" t="s">
        <v>326</v>
      </c>
    </row>
    <row r="62" spans="1:28" ht="15" customHeight="1">
      <c r="A62" s="83">
        <v>45433</v>
      </c>
      <c r="B62" s="32">
        <v>531893</v>
      </c>
      <c r="C62" s="31" t="s">
        <v>1020</v>
      </c>
      <c r="D62" s="31" t="s">
        <v>1118</v>
      </c>
      <c r="E62" s="31" t="s">
        <v>530</v>
      </c>
      <c r="F62" s="84">
        <v>9000000</v>
      </c>
      <c r="G62" s="32">
        <v>1.73</v>
      </c>
      <c r="H62" s="32" t="s">
        <v>326</v>
      </c>
    </row>
    <row r="63" spans="1:28" ht="15" customHeight="1">
      <c r="A63" s="83">
        <v>45433</v>
      </c>
      <c r="B63" s="32">
        <v>531893</v>
      </c>
      <c r="C63" s="31" t="s">
        <v>1020</v>
      </c>
      <c r="D63" s="31" t="s">
        <v>1145</v>
      </c>
      <c r="E63" s="31" t="s">
        <v>531</v>
      </c>
      <c r="F63" s="84">
        <v>17500000</v>
      </c>
      <c r="G63" s="32">
        <v>1.73</v>
      </c>
      <c r="H63" s="32" t="s">
        <v>326</v>
      </c>
    </row>
    <row r="64" spans="1:28" ht="15" customHeight="1">
      <c r="A64" s="83">
        <v>45433</v>
      </c>
      <c r="B64" s="32">
        <v>531893</v>
      </c>
      <c r="C64" s="31" t="s">
        <v>1020</v>
      </c>
      <c r="D64" s="31" t="s">
        <v>1018</v>
      </c>
      <c r="E64" s="31" t="s">
        <v>531</v>
      </c>
      <c r="F64" s="84">
        <v>14104966</v>
      </c>
      <c r="G64" s="32">
        <v>1.73</v>
      </c>
      <c r="H64" s="32" t="s">
        <v>326</v>
      </c>
    </row>
    <row r="65" spans="1:8" ht="15" customHeight="1">
      <c r="A65" s="83">
        <v>45433</v>
      </c>
      <c r="B65" s="32">
        <v>531893</v>
      </c>
      <c r="C65" s="31" t="s">
        <v>1020</v>
      </c>
      <c r="D65" s="31" t="s">
        <v>1018</v>
      </c>
      <c r="E65" s="31" t="s">
        <v>530</v>
      </c>
      <c r="F65" s="84">
        <v>14957175</v>
      </c>
      <c r="G65" s="32">
        <v>1.72</v>
      </c>
      <c r="H65" s="32" t="s">
        <v>326</v>
      </c>
    </row>
    <row r="66" spans="1:8" ht="15" customHeight="1">
      <c r="A66" s="83">
        <v>45433</v>
      </c>
      <c r="B66" s="32">
        <v>539584</v>
      </c>
      <c r="C66" s="31" t="s">
        <v>870</v>
      </c>
      <c r="D66" s="31" t="s">
        <v>1113</v>
      </c>
      <c r="E66" s="31" t="s">
        <v>531</v>
      </c>
      <c r="F66" s="84">
        <v>1665057</v>
      </c>
      <c r="G66" s="32">
        <v>0.55000000000000004</v>
      </c>
      <c r="H66" s="32" t="s">
        <v>326</v>
      </c>
    </row>
    <row r="67" spans="1:8" ht="15" customHeight="1">
      <c r="A67" s="83">
        <v>45433</v>
      </c>
      <c r="B67" s="32">
        <v>538923</v>
      </c>
      <c r="C67" s="31" t="s">
        <v>1146</v>
      </c>
      <c r="D67" s="31" t="s">
        <v>1147</v>
      </c>
      <c r="E67" s="31" t="s">
        <v>530</v>
      </c>
      <c r="F67" s="84">
        <v>21581</v>
      </c>
      <c r="G67" s="32">
        <v>35.72</v>
      </c>
      <c r="H67" s="32" t="s">
        <v>326</v>
      </c>
    </row>
    <row r="68" spans="1:8" ht="15" customHeight="1">
      <c r="A68" s="83">
        <v>45433</v>
      </c>
      <c r="B68" s="32">
        <v>516038</v>
      </c>
      <c r="C68" s="31" t="s">
        <v>1148</v>
      </c>
      <c r="D68" s="31" t="s">
        <v>1149</v>
      </c>
      <c r="E68" s="31" t="s">
        <v>530</v>
      </c>
      <c r="F68" s="84">
        <v>18901</v>
      </c>
      <c r="G68" s="32">
        <v>85.74</v>
      </c>
      <c r="H68" s="32" t="s">
        <v>326</v>
      </c>
    </row>
    <row r="69" spans="1:8" ht="15" customHeight="1">
      <c r="A69" s="83">
        <v>45433</v>
      </c>
      <c r="B69" s="32">
        <v>516038</v>
      </c>
      <c r="C69" s="31" t="s">
        <v>1148</v>
      </c>
      <c r="D69" s="31" t="s">
        <v>1150</v>
      </c>
      <c r="E69" s="31" t="s">
        <v>531</v>
      </c>
      <c r="F69" s="84">
        <v>14170</v>
      </c>
      <c r="G69" s="32">
        <v>85.73</v>
      </c>
      <c r="H69" s="32" t="s">
        <v>326</v>
      </c>
    </row>
    <row r="70" spans="1:8" ht="15" customHeight="1">
      <c r="A70" s="83">
        <v>45433</v>
      </c>
      <c r="B70" s="32">
        <v>516038</v>
      </c>
      <c r="C70" s="31" t="s">
        <v>1148</v>
      </c>
      <c r="D70" s="31" t="s">
        <v>1151</v>
      </c>
      <c r="E70" s="31" t="s">
        <v>530</v>
      </c>
      <c r="F70" s="84">
        <v>9927</v>
      </c>
      <c r="G70" s="32">
        <v>77.8</v>
      </c>
      <c r="H70" s="32" t="s">
        <v>326</v>
      </c>
    </row>
    <row r="71" spans="1:8" ht="15" customHeight="1">
      <c r="A71" s="83">
        <v>45433</v>
      </c>
      <c r="B71" s="32">
        <v>514211</v>
      </c>
      <c r="C71" s="31" t="s">
        <v>1152</v>
      </c>
      <c r="D71" s="31" t="s">
        <v>1153</v>
      </c>
      <c r="E71" s="31" t="s">
        <v>531</v>
      </c>
      <c r="F71" s="84">
        <v>1665353</v>
      </c>
      <c r="G71" s="32">
        <v>2.48</v>
      </c>
      <c r="H71" s="32" t="s">
        <v>326</v>
      </c>
    </row>
    <row r="72" spans="1:8" ht="15" customHeight="1">
      <c r="A72" s="83">
        <v>45433</v>
      </c>
      <c r="B72" s="32">
        <v>514211</v>
      </c>
      <c r="C72" s="31" t="s">
        <v>1152</v>
      </c>
      <c r="D72" s="31" t="s">
        <v>1154</v>
      </c>
      <c r="E72" s="31" t="s">
        <v>530</v>
      </c>
      <c r="F72" s="84">
        <v>980000</v>
      </c>
      <c r="G72" s="32">
        <v>2.48</v>
      </c>
      <c r="H72" s="32" t="s">
        <v>326</v>
      </c>
    </row>
    <row r="73" spans="1:8" ht="15" customHeight="1">
      <c r="A73" s="83">
        <v>45433</v>
      </c>
      <c r="B73" s="32">
        <v>530795</v>
      </c>
      <c r="C73" s="31" t="s">
        <v>1155</v>
      </c>
      <c r="D73" s="31" t="s">
        <v>1156</v>
      </c>
      <c r="E73" s="31" t="s">
        <v>530</v>
      </c>
      <c r="F73" s="84">
        <v>5000</v>
      </c>
      <c r="G73" s="32">
        <v>21.95</v>
      </c>
      <c r="H73" s="32" t="s">
        <v>326</v>
      </c>
    </row>
    <row r="74" spans="1:8" ht="15" customHeight="1">
      <c r="A74" s="83">
        <v>45433</v>
      </c>
      <c r="B74" s="32">
        <v>530795</v>
      </c>
      <c r="C74" s="31" t="s">
        <v>1155</v>
      </c>
      <c r="D74" s="31" t="s">
        <v>1156</v>
      </c>
      <c r="E74" s="31" t="s">
        <v>531</v>
      </c>
      <c r="F74" s="84">
        <v>24765</v>
      </c>
      <c r="G74" s="32">
        <v>21.95</v>
      </c>
      <c r="H74" s="32" t="s">
        <v>326</v>
      </c>
    </row>
    <row r="75" spans="1:8" ht="15" customHeight="1">
      <c r="A75" s="83">
        <v>45433</v>
      </c>
      <c r="B75" s="32">
        <v>543274</v>
      </c>
      <c r="C75" s="31" t="s">
        <v>1157</v>
      </c>
      <c r="D75" s="31" t="s">
        <v>1158</v>
      </c>
      <c r="E75" s="31" t="s">
        <v>531</v>
      </c>
      <c r="F75" s="84">
        <v>157950</v>
      </c>
      <c r="G75" s="32">
        <v>5.35</v>
      </c>
      <c r="H75" s="32" t="s">
        <v>326</v>
      </c>
    </row>
    <row r="76" spans="1:8" ht="15" customHeight="1">
      <c r="A76" s="83">
        <v>45433</v>
      </c>
      <c r="B76" s="32">
        <v>503641</v>
      </c>
      <c r="C76" s="31" t="s">
        <v>1159</v>
      </c>
      <c r="D76" s="31" t="s">
        <v>1160</v>
      </c>
      <c r="E76" s="31" t="s">
        <v>531</v>
      </c>
      <c r="F76" s="84">
        <v>200057</v>
      </c>
      <c r="G76" s="32">
        <v>17.2</v>
      </c>
      <c r="H76" s="32" t="s">
        <v>326</v>
      </c>
    </row>
    <row r="77" spans="1:8" ht="15" customHeight="1">
      <c r="A77" s="83">
        <v>45433</v>
      </c>
      <c r="B77" s="32" t="s">
        <v>1161</v>
      </c>
      <c r="C77" s="31" t="s">
        <v>1162</v>
      </c>
      <c r="D77" s="31" t="s">
        <v>1163</v>
      </c>
      <c r="E77" s="31" t="s">
        <v>530</v>
      </c>
      <c r="F77" s="84">
        <v>951417</v>
      </c>
      <c r="G77" s="32">
        <v>6.5</v>
      </c>
      <c r="H77" s="32" t="s">
        <v>864</v>
      </c>
    </row>
    <row r="78" spans="1:8" ht="15" customHeight="1">
      <c r="A78" s="83">
        <v>45433</v>
      </c>
      <c r="B78" s="32" t="s">
        <v>1161</v>
      </c>
      <c r="C78" s="31" t="s">
        <v>1162</v>
      </c>
      <c r="D78" s="31" t="s">
        <v>1164</v>
      </c>
      <c r="E78" s="31" t="s">
        <v>530</v>
      </c>
      <c r="F78" s="84">
        <v>620926</v>
      </c>
      <c r="G78" s="32">
        <v>6.5</v>
      </c>
      <c r="H78" s="32" t="s">
        <v>864</v>
      </c>
    </row>
    <row r="79" spans="1:8" ht="15" customHeight="1">
      <c r="A79" s="83">
        <v>45433</v>
      </c>
      <c r="B79" s="32" t="s">
        <v>1165</v>
      </c>
      <c r="C79" s="31" t="s">
        <v>1166</v>
      </c>
      <c r="D79" s="31" t="s">
        <v>1167</v>
      </c>
      <c r="E79" s="31" t="s">
        <v>530</v>
      </c>
      <c r="F79" s="84">
        <v>88000</v>
      </c>
      <c r="G79" s="32">
        <v>59.39</v>
      </c>
      <c r="H79" s="32" t="s">
        <v>864</v>
      </c>
    </row>
    <row r="80" spans="1:8" ht="15" customHeight="1">
      <c r="A80" s="83">
        <v>45433</v>
      </c>
      <c r="B80" s="32" t="s">
        <v>321</v>
      </c>
      <c r="C80" s="31" t="s">
        <v>1168</v>
      </c>
      <c r="D80" s="31" t="s">
        <v>1169</v>
      </c>
      <c r="E80" s="31" t="s">
        <v>530</v>
      </c>
      <c r="F80" s="84">
        <v>4318027</v>
      </c>
      <c r="G80" s="32">
        <v>294</v>
      </c>
      <c r="H80" s="32" t="s">
        <v>864</v>
      </c>
    </row>
    <row r="81" spans="1:8" ht="15" customHeight="1">
      <c r="A81" s="83">
        <v>45433</v>
      </c>
      <c r="B81" s="32" t="s">
        <v>321</v>
      </c>
      <c r="C81" s="31" t="s">
        <v>1168</v>
      </c>
      <c r="D81" s="31" t="s">
        <v>1170</v>
      </c>
      <c r="E81" s="31" t="s">
        <v>530</v>
      </c>
      <c r="F81" s="84">
        <v>18232694</v>
      </c>
      <c r="G81" s="32">
        <v>294</v>
      </c>
      <c r="H81" s="32" t="s">
        <v>864</v>
      </c>
    </row>
    <row r="82" spans="1:8" ht="15" customHeight="1">
      <c r="A82" s="83">
        <v>45433</v>
      </c>
      <c r="B82" s="32" t="s">
        <v>1171</v>
      </c>
      <c r="C82" s="31" t="s">
        <v>1172</v>
      </c>
      <c r="D82" s="31" t="s">
        <v>1173</v>
      </c>
      <c r="E82" s="31" t="s">
        <v>530</v>
      </c>
      <c r="F82" s="84">
        <v>709095</v>
      </c>
      <c r="G82" s="32">
        <v>17.54</v>
      </c>
      <c r="H82" s="32" t="s">
        <v>864</v>
      </c>
    </row>
    <row r="83" spans="1:8" ht="15" customHeight="1">
      <c r="A83" s="83">
        <v>45433</v>
      </c>
      <c r="B83" s="32" t="s">
        <v>1174</v>
      </c>
      <c r="C83" s="31" t="s">
        <v>1175</v>
      </c>
      <c r="D83" s="31" t="s">
        <v>1176</v>
      </c>
      <c r="E83" s="31" t="s">
        <v>530</v>
      </c>
      <c r="F83" s="84">
        <v>87000</v>
      </c>
      <c r="G83" s="32">
        <v>2.7</v>
      </c>
      <c r="H83" s="32" t="s">
        <v>864</v>
      </c>
    </row>
    <row r="84" spans="1:8" ht="15" customHeight="1">
      <c r="A84" s="83">
        <v>45433</v>
      </c>
      <c r="B84" s="32" t="s">
        <v>356</v>
      </c>
      <c r="C84" s="31" t="s">
        <v>1177</v>
      </c>
      <c r="D84" s="31" t="s">
        <v>1178</v>
      </c>
      <c r="E84" s="31" t="s">
        <v>530</v>
      </c>
      <c r="F84" s="84">
        <v>1457837</v>
      </c>
      <c r="G84" s="32">
        <v>1569.96</v>
      </c>
      <c r="H84" s="32" t="s">
        <v>864</v>
      </c>
    </row>
    <row r="85" spans="1:8" ht="15" customHeight="1">
      <c r="A85" s="83">
        <v>45433</v>
      </c>
      <c r="B85" s="32" t="s">
        <v>1083</v>
      </c>
      <c r="C85" s="31" t="s">
        <v>1084</v>
      </c>
      <c r="D85" s="31" t="s">
        <v>1085</v>
      </c>
      <c r="E85" s="31" t="s">
        <v>530</v>
      </c>
      <c r="F85" s="84">
        <v>83000</v>
      </c>
      <c r="G85" s="32">
        <v>340.03</v>
      </c>
      <c r="H85" s="32" t="s">
        <v>864</v>
      </c>
    </row>
    <row r="86" spans="1:8" ht="15" customHeight="1">
      <c r="A86" s="83">
        <v>45433</v>
      </c>
      <c r="B86" s="32" t="s">
        <v>785</v>
      </c>
      <c r="C86" s="31" t="s">
        <v>1179</v>
      </c>
      <c r="D86" s="31" t="s">
        <v>1178</v>
      </c>
      <c r="E86" s="31" t="s">
        <v>530</v>
      </c>
      <c r="F86" s="84">
        <v>735190</v>
      </c>
      <c r="G86" s="32">
        <v>1169.43</v>
      </c>
      <c r="H86" s="32" t="s">
        <v>864</v>
      </c>
    </row>
    <row r="87" spans="1:8" ht="15" customHeight="1">
      <c r="A87" s="83">
        <v>45433</v>
      </c>
      <c r="B87" s="32" t="s">
        <v>997</v>
      </c>
      <c r="C87" s="31" t="s">
        <v>998</v>
      </c>
      <c r="D87" s="31" t="s">
        <v>848</v>
      </c>
      <c r="E87" s="31" t="s">
        <v>530</v>
      </c>
      <c r="F87" s="84">
        <v>1075728</v>
      </c>
      <c r="G87" s="32">
        <v>38.549999999999997</v>
      </c>
      <c r="H87" s="32" t="s">
        <v>864</v>
      </c>
    </row>
    <row r="88" spans="1:8" ht="15" customHeight="1">
      <c r="A88" s="83">
        <v>45433</v>
      </c>
      <c r="B88" s="32" t="s">
        <v>1180</v>
      </c>
      <c r="C88" s="31" t="s">
        <v>1181</v>
      </c>
      <c r="D88" s="31" t="s">
        <v>1182</v>
      </c>
      <c r="E88" s="31" t="s">
        <v>530</v>
      </c>
      <c r="F88" s="84">
        <v>108000</v>
      </c>
      <c r="G88" s="32">
        <v>32.71</v>
      </c>
      <c r="H88" s="32" t="s">
        <v>864</v>
      </c>
    </row>
    <row r="89" spans="1:8" ht="15" customHeight="1">
      <c r="A89" s="83">
        <v>45433</v>
      </c>
      <c r="B89" s="32" t="s">
        <v>1183</v>
      </c>
      <c r="C89" s="31" t="s">
        <v>1184</v>
      </c>
      <c r="D89" s="31" t="s">
        <v>1185</v>
      </c>
      <c r="E89" s="31" t="s">
        <v>530</v>
      </c>
      <c r="F89" s="84">
        <v>310466</v>
      </c>
      <c r="G89" s="32">
        <v>217.2</v>
      </c>
      <c r="H89" s="32" t="s">
        <v>864</v>
      </c>
    </row>
    <row r="90" spans="1:8" ht="15" customHeight="1">
      <c r="A90" s="83">
        <v>45433</v>
      </c>
      <c r="B90" s="32" t="s">
        <v>1186</v>
      </c>
      <c r="C90" s="31" t="s">
        <v>1187</v>
      </c>
      <c r="D90" s="31" t="s">
        <v>848</v>
      </c>
      <c r="E90" s="31" t="s">
        <v>530</v>
      </c>
      <c r="F90" s="84">
        <v>80000</v>
      </c>
      <c r="G90" s="32">
        <v>60.7</v>
      </c>
      <c r="H90" s="32" t="s">
        <v>864</v>
      </c>
    </row>
    <row r="91" spans="1:8" ht="15" customHeight="1">
      <c r="A91" s="83">
        <v>45433</v>
      </c>
      <c r="B91" s="32" t="s">
        <v>1186</v>
      </c>
      <c r="C91" s="31" t="s">
        <v>1187</v>
      </c>
      <c r="D91" s="31" t="s">
        <v>1188</v>
      </c>
      <c r="E91" s="31" t="s">
        <v>530</v>
      </c>
      <c r="F91" s="84">
        <v>72000</v>
      </c>
      <c r="G91" s="32">
        <v>62.25</v>
      </c>
      <c r="H91" s="32" t="s">
        <v>864</v>
      </c>
    </row>
    <row r="92" spans="1:8" ht="15" customHeight="1">
      <c r="A92" s="83">
        <v>45433</v>
      </c>
      <c r="B92" s="32" t="s">
        <v>1186</v>
      </c>
      <c r="C92" s="31" t="s">
        <v>1187</v>
      </c>
      <c r="D92" s="31" t="s">
        <v>1189</v>
      </c>
      <c r="E92" s="31" t="s">
        <v>530</v>
      </c>
      <c r="F92" s="84">
        <v>74000</v>
      </c>
      <c r="G92" s="32">
        <v>62.25</v>
      </c>
      <c r="H92" s="32" t="s">
        <v>864</v>
      </c>
    </row>
    <row r="93" spans="1:8" ht="15" customHeight="1">
      <c r="A93" s="83">
        <v>45433</v>
      </c>
      <c r="B93" s="32" t="s">
        <v>1190</v>
      </c>
      <c r="C93" s="31" t="s">
        <v>1191</v>
      </c>
      <c r="D93" s="31" t="s">
        <v>1192</v>
      </c>
      <c r="E93" s="31" t="s">
        <v>530</v>
      </c>
      <c r="F93" s="84">
        <v>249600</v>
      </c>
      <c r="G93" s="32">
        <v>197</v>
      </c>
      <c r="H93" s="32" t="s">
        <v>864</v>
      </c>
    </row>
    <row r="94" spans="1:8" ht="15" customHeight="1">
      <c r="A94" s="83">
        <v>45433</v>
      </c>
      <c r="B94" s="32" t="s">
        <v>1193</v>
      </c>
      <c r="C94" s="31" t="s">
        <v>1194</v>
      </c>
      <c r="D94" s="31" t="s">
        <v>1178</v>
      </c>
      <c r="E94" s="31" t="s">
        <v>530</v>
      </c>
      <c r="F94" s="84">
        <v>678486</v>
      </c>
      <c r="G94" s="32">
        <v>189.38</v>
      </c>
      <c r="H94" s="32" t="s">
        <v>864</v>
      </c>
    </row>
    <row r="95" spans="1:8" ht="15" customHeight="1">
      <c r="A95" s="83">
        <v>45433</v>
      </c>
      <c r="B95" s="32" t="s">
        <v>1195</v>
      </c>
      <c r="C95" s="31" t="s">
        <v>1196</v>
      </c>
      <c r="D95" s="31" t="s">
        <v>996</v>
      </c>
      <c r="E95" s="31" t="s">
        <v>530</v>
      </c>
      <c r="F95" s="84">
        <v>118000</v>
      </c>
      <c r="G95" s="32">
        <v>100.05</v>
      </c>
      <c r="H95" s="32" t="s">
        <v>864</v>
      </c>
    </row>
    <row r="96" spans="1:8" ht="15" customHeight="1">
      <c r="A96" s="83">
        <v>45433</v>
      </c>
      <c r="B96" s="32" t="s">
        <v>1195</v>
      </c>
      <c r="C96" s="31" t="s">
        <v>1196</v>
      </c>
      <c r="D96" s="31" t="s">
        <v>1197</v>
      </c>
      <c r="E96" s="31" t="s">
        <v>530</v>
      </c>
      <c r="F96" s="84">
        <v>128000</v>
      </c>
      <c r="G96" s="32">
        <v>100.65</v>
      </c>
      <c r="H96" s="32" t="s">
        <v>864</v>
      </c>
    </row>
    <row r="97" spans="1:8" ht="15" customHeight="1">
      <c r="A97" s="83">
        <v>45433</v>
      </c>
      <c r="B97" s="32" t="s">
        <v>1198</v>
      </c>
      <c r="C97" s="31" t="s">
        <v>1199</v>
      </c>
      <c r="D97" s="31" t="s">
        <v>999</v>
      </c>
      <c r="E97" s="31" t="s">
        <v>530</v>
      </c>
      <c r="F97" s="84">
        <v>30000000</v>
      </c>
      <c r="G97" s="32">
        <v>13.96</v>
      </c>
      <c r="H97" s="32" t="s">
        <v>864</v>
      </c>
    </row>
    <row r="98" spans="1:8" ht="15" customHeight="1">
      <c r="A98" s="83">
        <v>45433</v>
      </c>
      <c r="B98" s="32" t="s">
        <v>1200</v>
      </c>
      <c r="C98" s="31" t="s">
        <v>1201</v>
      </c>
      <c r="D98" s="31" t="s">
        <v>848</v>
      </c>
      <c r="E98" s="31" t="s">
        <v>530</v>
      </c>
      <c r="F98" s="84">
        <v>46705</v>
      </c>
      <c r="G98" s="32">
        <v>1073.8</v>
      </c>
      <c r="H98" s="32" t="s">
        <v>864</v>
      </c>
    </row>
    <row r="99" spans="1:8" ht="15" customHeight="1">
      <c r="A99" s="83">
        <v>45433</v>
      </c>
      <c r="B99" s="32" t="s">
        <v>1202</v>
      </c>
      <c r="C99" s="31" t="s">
        <v>1203</v>
      </c>
      <c r="D99" s="31" t="s">
        <v>1178</v>
      </c>
      <c r="E99" s="31" t="s">
        <v>530</v>
      </c>
      <c r="F99" s="84">
        <v>187743</v>
      </c>
      <c r="G99" s="32">
        <v>707.5</v>
      </c>
      <c r="H99" s="32" t="s">
        <v>864</v>
      </c>
    </row>
    <row r="100" spans="1:8" ht="15" customHeight="1">
      <c r="A100" s="83">
        <v>45433</v>
      </c>
      <c r="B100" s="32" t="s">
        <v>1204</v>
      </c>
      <c r="C100" s="31" t="s">
        <v>1205</v>
      </c>
      <c r="D100" s="31" t="s">
        <v>1178</v>
      </c>
      <c r="E100" s="31" t="s">
        <v>530</v>
      </c>
      <c r="F100" s="84">
        <v>773702</v>
      </c>
      <c r="G100" s="32">
        <v>114.26</v>
      </c>
      <c r="H100" s="32" t="s">
        <v>864</v>
      </c>
    </row>
    <row r="101" spans="1:8" ht="15" customHeight="1">
      <c r="A101" s="83">
        <v>45433</v>
      </c>
      <c r="B101" s="32" t="s">
        <v>965</v>
      </c>
      <c r="C101" s="31" t="s">
        <v>966</v>
      </c>
      <c r="D101" s="31" t="s">
        <v>967</v>
      </c>
      <c r="E101" s="31" t="s">
        <v>530</v>
      </c>
      <c r="F101" s="84">
        <v>2387983</v>
      </c>
      <c r="G101" s="32">
        <v>62.23</v>
      </c>
      <c r="H101" s="32" t="s">
        <v>864</v>
      </c>
    </row>
    <row r="102" spans="1:8" ht="15" customHeight="1">
      <c r="A102" s="83">
        <v>45433</v>
      </c>
      <c r="B102" s="32" t="s">
        <v>1206</v>
      </c>
      <c r="C102" s="31" t="s">
        <v>1207</v>
      </c>
      <c r="D102" s="31" t="s">
        <v>996</v>
      </c>
      <c r="E102" s="31" t="s">
        <v>530</v>
      </c>
      <c r="F102" s="84">
        <v>16800</v>
      </c>
      <c r="G102" s="32">
        <v>282.86</v>
      </c>
      <c r="H102" s="32" t="s">
        <v>864</v>
      </c>
    </row>
    <row r="103" spans="1:8" ht="15" customHeight="1">
      <c r="A103" s="83">
        <v>45433</v>
      </c>
      <c r="B103" s="32" t="s">
        <v>1206</v>
      </c>
      <c r="C103" s="31" t="s">
        <v>1207</v>
      </c>
      <c r="D103" s="31" t="s">
        <v>848</v>
      </c>
      <c r="E103" s="31" t="s">
        <v>530</v>
      </c>
      <c r="F103" s="84">
        <v>46800</v>
      </c>
      <c r="G103" s="32">
        <v>268.51</v>
      </c>
      <c r="H103" s="32" t="s">
        <v>864</v>
      </c>
    </row>
    <row r="104" spans="1:8" ht="15" customHeight="1">
      <c r="A104" s="83">
        <v>45433</v>
      </c>
      <c r="B104" s="32" t="s">
        <v>1206</v>
      </c>
      <c r="C104" s="31" t="s">
        <v>1207</v>
      </c>
      <c r="D104" s="31" t="s">
        <v>1208</v>
      </c>
      <c r="E104" s="31" t="s">
        <v>530</v>
      </c>
      <c r="F104" s="84">
        <v>14400</v>
      </c>
      <c r="G104" s="32">
        <v>272.70999999999998</v>
      </c>
      <c r="H104" s="32" t="s">
        <v>864</v>
      </c>
    </row>
    <row r="105" spans="1:8" ht="15" customHeight="1">
      <c r="A105" s="83">
        <v>45433</v>
      </c>
      <c r="B105" s="32" t="s">
        <v>1206</v>
      </c>
      <c r="C105" s="31" t="s">
        <v>1207</v>
      </c>
      <c r="D105" s="31" t="s">
        <v>1209</v>
      </c>
      <c r="E105" s="31" t="s">
        <v>530</v>
      </c>
      <c r="F105" s="84">
        <v>24000</v>
      </c>
      <c r="G105" s="32">
        <v>281.88</v>
      </c>
      <c r="H105" s="32" t="s">
        <v>864</v>
      </c>
    </row>
    <row r="106" spans="1:8" ht="15" customHeight="1">
      <c r="A106" s="83">
        <v>45433</v>
      </c>
      <c r="B106" s="32" t="s">
        <v>1206</v>
      </c>
      <c r="C106" s="31" t="s">
        <v>1207</v>
      </c>
      <c r="D106" s="31" t="s">
        <v>999</v>
      </c>
      <c r="E106" s="31" t="s">
        <v>530</v>
      </c>
      <c r="F106" s="84">
        <v>31200</v>
      </c>
      <c r="G106" s="32">
        <v>274.95999999999998</v>
      </c>
      <c r="H106" s="32" t="s">
        <v>864</v>
      </c>
    </row>
    <row r="107" spans="1:8" ht="15" customHeight="1">
      <c r="A107" s="83">
        <v>45433</v>
      </c>
      <c r="B107" s="32" t="s">
        <v>1161</v>
      </c>
      <c r="C107" s="31" t="s">
        <v>1162</v>
      </c>
      <c r="D107" s="31" t="s">
        <v>1164</v>
      </c>
      <c r="E107" s="31" t="s">
        <v>531</v>
      </c>
      <c r="F107" s="84">
        <v>620976</v>
      </c>
      <c r="G107" s="32">
        <v>6.5</v>
      </c>
      <c r="H107" s="32" t="s">
        <v>864</v>
      </c>
    </row>
    <row r="108" spans="1:8" ht="15" customHeight="1">
      <c r="A108" s="83">
        <v>45433</v>
      </c>
      <c r="B108" s="32" t="s">
        <v>321</v>
      </c>
      <c r="C108" s="31" t="s">
        <v>1168</v>
      </c>
      <c r="D108" s="31" t="s">
        <v>1210</v>
      </c>
      <c r="E108" s="31" t="s">
        <v>531</v>
      </c>
      <c r="F108" s="84">
        <v>24773019</v>
      </c>
      <c r="G108" s="32">
        <v>294.14999999999998</v>
      </c>
      <c r="H108" s="32" t="s">
        <v>864</v>
      </c>
    </row>
    <row r="109" spans="1:8" ht="15" customHeight="1">
      <c r="A109" s="83">
        <v>45433</v>
      </c>
      <c r="B109" s="32" t="s">
        <v>321</v>
      </c>
      <c r="C109" s="31" t="s">
        <v>1168</v>
      </c>
      <c r="D109" s="31" t="s">
        <v>1211</v>
      </c>
      <c r="E109" s="31" t="s">
        <v>531</v>
      </c>
      <c r="F109" s="84">
        <v>10153093</v>
      </c>
      <c r="G109" s="32">
        <v>294.73</v>
      </c>
      <c r="H109" s="32" t="s">
        <v>864</v>
      </c>
    </row>
    <row r="110" spans="1:8" ht="15" customHeight="1">
      <c r="A110" s="83">
        <v>45433</v>
      </c>
      <c r="B110" s="32" t="s">
        <v>1171</v>
      </c>
      <c r="C110" s="31" t="s">
        <v>1172</v>
      </c>
      <c r="D110" s="31" t="s">
        <v>1212</v>
      </c>
      <c r="E110" s="31" t="s">
        <v>531</v>
      </c>
      <c r="F110" s="84">
        <v>627467</v>
      </c>
      <c r="G110" s="32">
        <v>17.420000000000002</v>
      </c>
      <c r="H110" s="32" t="s">
        <v>864</v>
      </c>
    </row>
    <row r="111" spans="1:8" ht="15" customHeight="1">
      <c r="A111" s="83">
        <v>45433</v>
      </c>
      <c r="B111" s="32" t="s">
        <v>1171</v>
      </c>
      <c r="C111" s="31" t="s">
        <v>1172</v>
      </c>
      <c r="D111" s="31" t="s">
        <v>1173</v>
      </c>
      <c r="E111" s="31" t="s">
        <v>531</v>
      </c>
      <c r="F111" s="84">
        <v>693685</v>
      </c>
      <c r="G111" s="32">
        <v>17.04</v>
      </c>
      <c r="H111" s="32" t="s">
        <v>864</v>
      </c>
    </row>
    <row r="112" spans="1:8" ht="15" customHeight="1">
      <c r="A112" s="83">
        <v>45433</v>
      </c>
      <c r="B112" s="32" t="s">
        <v>1171</v>
      </c>
      <c r="C112" s="31" t="s">
        <v>1172</v>
      </c>
      <c r="D112" s="31" t="s">
        <v>1213</v>
      </c>
      <c r="E112" s="31" t="s">
        <v>531</v>
      </c>
      <c r="F112" s="84">
        <v>1045681</v>
      </c>
      <c r="G112" s="32">
        <v>17.559999999999999</v>
      </c>
      <c r="H112" s="32" t="s">
        <v>864</v>
      </c>
    </row>
    <row r="113" spans="1:8" ht="15" customHeight="1">
      <c r="A113" s="83">
        <v>45433</v>
      </c>
      <c r="B113" s="32" t="s">
        <v>1174</v>
      </c>
      <c r="C113" s="31" t="s">
        <v>1175</v>
      </c>
      <c r="D113" s="31" t="s">
        <v>1214</v>
      </c>
      <c r="E113" s="31" t="s">
        <v>531</v>
      </c>
      <c r="F113" s="84">
        <v>105000</v>
      </c>
      <c r="G113" s="32">
        <v>2.7</v>
      </c>
      <c r="H113" s="32" t="s">
        <v>864</v>
      </c>
    </row>
    <row r="114" spans="1:8" ht="15" customHeight="1">
      <c r="A114" s="83">
        <v>45433</v>
      </c>
      <c r="B114" s="32" t="s">
        <v>1174</v>
      </c>
      <c r="C114" s="31" t="s">
        <v>1175</v>
      </c>
      <c r="D114" s="31" t="s">
        <v>1215</v>
      </c>
      <c r="E114" s="31" t="s">
        <v>531</v>
      </c>
      <c r="F114" s="84">
        <v>105000</v>
      </c>
      <c r="G114" s="32">
        <v>2.7</v>
      </c>
      <c r="H114" s="32" t="s">
        <v>864</v>
      </c>
    </row>
    <row r="115" spans="1:8" ht="15" customHeight="1">
      <c r="A115" s="83">
        <v>45433</v>
      </c>
      <c r="B115" s="32" t="s">
        <v>356</v>
      </c>
      <c r="C115" s="31" t="s">
        <v>1177</v>
      </c>
      <c r="D115" s="31" t="s">
        <v>1178</v>
      </c>
      <c r="E115" s="31" t="s">
        <v>531</v>
      </c>
      <c r="F115" s="84">
        <v>1457837</v>
      </c>
      <c r="G115" s="32">
        <v>1570.62</v>
      </c>
      <c r="H115" s="32" t="s">
        <v>864</v>
      </c>
    </row>
    <row r="116" spans="1:8" ht="15" customHeight="1">
      <c r="A116" s="83">
        <v>45433</v>
      </c>
      <c r="B116" s="32" t="s">
        <v>1216</v>
      </c>
      <c r="C116" s="31" t="s">
        <v>1217</v>
      </c>
      <c r="D116" s="31" t="s">
        <v>1218</v>
      </c>
      <c r="E116" s="31" t="s">
        <v>531</v>
      </c>
      <c r="F116" s="84">
        <v>120000</v>
      </c>
      <c r="G116" s="32">
        <v>370</v>
      </c>
      <c r="H116" s="32" t="s">
        <v>864</v>
      </c>
    </row>
    <row r="117" spans="1:8" ht="15" customHeight="1">
      <c r="A117" s="83">
        <v>45433</v>
      </c>
      <c r="B117" s="32" t="s">
        <v>1219</v>
      </c>
      <c r="C117" s="31" t="s">
        <v>1220</v>
      </c>
      <c r="D117" s="31" t="s">
        <v>1221</v>
      </c>
      <c r="E117" s="31" t="s">
        <v>531</v>
      </c>
      <c r="F117" s="84">
        <v>9000</v>
      </c>
      <c r="G117" s="32">
        <v>9192.2099999999991</v>
      </c>
      <c r="H117" s="32" t="s">
        <v>864</v>
      </c>
    </row>
    <row r="118" spans="1:8" ht="15" customHeight="1">
      <c r="A118" s="83">
        <v>45433</v>
      </c>
      <c r="B118" s="32" t="s">
        <v>785</v>
      </c>
      <c r="C118" s="31" t="s">
        <v>1179</v>
      </c>
      <c r="D118" s="31" t="s">
        <v>1178</v>
      </c>
      <c r="E118" s="31" t="s">
        <v>531</v>
      </c>
      <c r="F118" s="84">
        <v>735190</v>
      </c>
      <c r="G118" s="32">
        <v>1169.9100000000001</v>
      </c>
      <c r="H118" s="32" t="s">
        <v>864</v>
      </c>
    </row>
    <row r="119" spans="1:8" ht="15" customHeight="1">
      <c r="A119" s="83">
        <v>45433</v>
      </c>
      <c r="B119" s="32" t="s">
        <v>997</v>
      </c>
      <c r="C119" s="31" t="s">
        <v>998</v>
      </c>
      <c r="D119" s="31" t="s">
        <v>848</v>
      </c>
      <c r="E119" s="31" t="s">
        <v>531</v>
      </c>
      <c r="F119" s="84">
        <v>529388</v>
      </c>
      <c r="G119" s="32">
        <v>38.56</v>
      </c>
      <c r="H119" s="32" t="s">
        <v>864</v>
      </c>
    </row>
    <row r="120" spans="1:8" ht="15" customHeight="1">
      <c r="A120" s="83">
        <v>45433</v>
      </c>
      <c r="B120" s="32" t="s">
        <v>1180</v>
      </c>
      <c r="C120" s="31" t="s">
        <v>1181</v>
      </c>
      <c r="D120" s="31" t="s">
        <v>1182</v>
      </c>
      <c r="E120" s="31" t="s">
        <v>531</v>
      </c>
      <c r="F120" s="84">
        <v>108000</v>
      </c>
      <c r="G120" s="32">
        <v>33.1</v>
      </c>
      <c r="H120" s="32" t="s">
        <v>864</v>
      </c>
    </row>
    <row r="121" spans="1:8" ht="15" customHeight="1">
      <c r="A121" s="83">
        <v>45433</v>
      </c>
      <c r="B121" s="32" t="s">
        <v>1183</v>
      </c>
      <c r="C121" s="31" t="s">
        <v>1184</v>
      </c>
      <c r="D121" s="31" t="s">
        <v>1185</v>
      </c>
      <c r="E121" s="31" t="s">
        <v>531</v>
      </c>
      <c r="F121" s="84">
        <v>361058</v>
      </c>
      <c r="G121" s="32">
        <v>218.32</v>
      </c>
      <c r="H121" s="32" t="s">
        <v>864</v>
      </c>
    </row>
    <row r="122" spans="1:8" ht="15" customHeight="1">
      <c r="A122" s="83">
        <v>45433</v>
      </c>
      <c r="B122" s="32" t="s">
        <v>1193</v>
      </c>
      <c r="C122" s="31" t="s">
        <v>1194</v>
      </c>
      <c r="D122" s="31" t="s">
        <v>1178</v>
      </c>
      <c r="E122" s="31" t="s">
        <v>531</v>
      </c>
      <c r="F122" s="84">
        <v>678486</v>
      </c>
      <c r="G122" s="32">
        <v>189.38</v>
      </c>
      <c r="H122" s="32" t="s">
        <v>864</v>
      </c>
    </row>
    <row r="123" spans="1:8" ht="15" customHeight="1">
      <c r="A123" s="83">
        <v>45433</v>
      </c>
      <c r="B123" s="32" t="s">
        <v>1195</v>
      </c>
      <c r="C123" s="31" t="s">
        <v>1196</v>
      </c>
      <c r="D123" s="31" t="s">
        <v>996</v>
      </c>
      <c r="E123" s="31" t="s">
        <v>531</v>
      </c>
      <c r="F123" s="84">
        <v>34000</v>
      </c>
      <c r="G123" s="32">
        <v>100.24</v>
      </c>
      <c r="H123" s="32" t="s">
        <v>864</v>
      </c>
    </row>
    <row r="124" spans="1:8" ht="15" customHeight="1">
      <c r="A124" s="83">
        <v>45433</v>
      </c>
      <c r="B124" s="32" t="s">
        <v>1195</v>
      </c>
      <c r="C124" s="31" t="s">
        <v>1196</v>
      </c>
      <c r="D124" s="31" t="s">
        <v>1222</v>
      </c>
      <c r="E124" s="31" t="s">
        <v>531</v>
      </c>
      <c r="F124" s="84">
        <v>352000</v>
      </c>
      <c r="G124" s="32">
        <v>100.65</v>
      </c>
      <c r="H124" s="32" t="s">
        <v>864</v>
      </c>
    </row>
    <row r="125" spans="1:8" ht="15" customHeight="1">
      <c r="A125" s="83">
        <v>45433</v>
      </c>
      <c r="B125" s="32" t="s">
        <v>1198</v>
      </c>
      <c r="C125" s="31" t="s">
        <v>1199</v>
      </c>
      <c r="D125" s="31" t="s">
        <v>999</v>
      </c>
      <c r="E125" s="31" t="s">
        <v>531</v>
      </c>
      <c r="F125" s="84">
        <v>30000000</v>
      </c>
      <c r="G125" s="32">
        <v>14.09</v>
      </c>
      <c r="H125" s="32" t="s">
        <v>864</v>
      </c>
    </row>
    <row r="126" spans="1:8" ht="15" customHeight="1">
      <c r="A126" s="83">
        <v>45433</v>
      </c>
      <c r="B126" s="32" t="s">
        <v>1223</v>
      </c>
      <c r="C126" s="31" t="s">
        <v>1224</v>
      </c>
      <c r="D126" s="31" t="s">
        <v>1021</v>
      </c>
      <c r="E126" s="31" t="s">
        <v>531</v>
      </c>
      <c r="F126" s="84">
        <v>89268</v>
      </c>
      <c r="G126" s="32">
        <v>2.2000000000000002</v>
      </c>
      <c r="H126" s="32" t="s">
        <v>864</v>
      </c>
    </row>
    <row r="127" spans="1:8" ht="15" customHeight="1">
      <c r="A127" s="83">
        <v>45433</v>
      </c>
      <c r="B127" s="32" t="s">
        <v>1225</v>
      </c>
      <c r="C127" s="31" t="s">
        <v>1226</v>
      </c>
      <c r="D127" s="31" t="s">
        <v>1227</v>
      </c>
      <c r="E127" s="31" t="s">
        <v>531</v>
      </c>
      <c r="F127" s="84">
        <v>408300</v>
      </c>
      <c r="G127" s="32">
        <v>15.47</v>
      </c>
      <c r="H127" s="32" t="s">
        <v>864</v>
      </c>
    </row>
    <row r="128" spans="1:8" ht="15" customHeight="1">
      <c r="A128" s="83">
        <v>45433</v>
      </c>
      <c r="B128" s="32" t="s">
        <v>1225</v>
      </c>
      <c r="C128" s="31" t="s">
        <v>1226</v>
      </c>
      <c r="D128" s="31" t="s">
        <v>1228</v>
      </c>
      <c r="E128" s="31" t="s">
        <v>531</v>
      </c>
      <c r="F128" s="84">
        <v>275000</v>
      </c>
      <c r="G128" s="32">
        <v>15.5</v>
      </c>
      <c r="H128" s="32" t="s">
        <v>864</v>
      </c>
    </row>
    <row r="129" spans="1:8" ht="15" customHeight="1">
      <c r="A129" s="83">
        <v>45433</v>
      </c>
      <c r="B129" s="32" t="s">
        <v>1200</v>
      </c>
      <c r="C129" s="31" t="s">
        <v>1201</v>
      </c>
      <c r="D129" s="31" t="s">
        <v>1229</v>
      </c>
      <c r="E129" s="31" t="s">
        <v>531</v>
      </c>
      <c r="F129" s="84">
        <v>24936</v>
      </c>
      <c r="G129" s="32">
        <v>1077.94</v>
      </c>
      <c r="H129" s="32" t="s">
        <v>864</v>
      </c>
    </row>
    <row r="130" spans="1:8" ht="15" customHeight="1">
      <c r="A130" s="83">
        <v>45433</v>
      </c>
      <c r="B130" s="32" t="s">
        <v>1200</v>
      </c>
      <c r="C130" s="31" t="s">
        <v>1201</v>
      </c>
      <c r="D130" s="31" t="s">
        <v>848</v>
      </c>
      <c r="E130" s="31" t="s">
        <v>531</v>
      </c>
      <c r="F130" s="84">
        <v>5170</v>
      </c>
      <c r="G130" s="32">
        <v>1075.24</v>
      </c>
      <c r="H130" s="32" t="s">
        <v>864</v>
      </c>
    </row>
    <row r="131" spans="1:8" ht="15" customHeight="1">
      <c r="A131" s="83">
        <v>45433</v>
      </c>
      <c r="B131" s="32" t="s">
        <v>1202</v>
      </c>
      <c r="C131" s="31" t="s">
        <v>1203</v>
      </c>
      <c r="D131" s="31" t="s">
        <v>1178</v>
      </c>
      <c r="E131" s="31" t="s">
        <v>531</v>
      </c>
      <c r="F131" s="84">
        <v>187743</v>
      </c>
      <c r="G131" s="32">
        <v>707.71</v>
      </c>
      <c r="H131" s="32" t="s">
        <v>864</v>
      </c>
    </row>
    <row r="132" spans="1:8" ht="15" customHeight="1">
      <c r="A132" s="83">
        <v>45433</v>
      </c>
      <c r="B132" s="32" t="s">
        <v>1204</v>
      </c>
      <c r="C132" s="31" t="s">
        <v>1205</v>
      </c>
      <c r="D132" s="31" t="s">
        <v>1178</v>
      </c>
      <c r="E132" s="31" t="s">
        <v>531</v>
      </c>
      <c r="F132" s="84">
        <v>773702</v>
      </c>
      <c r="G132" s="32">
        <v>114.4</v>
      </c>
      <c r="H132" s="32" t="s">
        <v>864</v>
      </c>
    </row>
    <row r="133" spans="1:8" ht="15" customHeight="1">
      <c r="A133" s="83">
        <v>45433</v>
      </c>
      <c r="B133" s="32" t="s">
        <v>1230</v>
      </c>
      <c r="C133" s="31" t="s">
        <v>1231</v>
      </c>
      <c r="D133" s="31" t="s">
        <v>1232</v>
      </c>
      <c r="E133" s="31" t="s">
        <v>531</v>
      </c>
      <c r="F133" s="84">
        <v>900000</v>
      </c>
      <c r="G133" s="32">
        <v>87.36</v>
      </c>
      <c r="H133" s="32" t="s">
        <v>864</v>
      </c>
    </row>
    <row r="134" spans="1:8" ht="15" customHeight="1">
      <c r="A134" s="83">
        <v>45433</v>
      </c>
      <c r="B134" s="32" t="s">
        <v>965</v>
      </c>
      <c r="C134" s="31" t="s">
        <v>966</v>
      </c>
      <c r="D134" s="31" t="s">
        <v>967</v>
      </c>
      <c r="E134" s="31" t="s">
        <v>531</v>
      </c>
      <c r="F134" s="84">
        <v>2069868</v>
      </c>
      <c r="G134" s="32">
        <v>62.23</v>
      </c>
      <c r="H134" s="32" t="s">
        <v>864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7"/>
  <sheetViews>
    <sheetView zoomScale="80" zoomScaleNormal="80" workbookViewId="0">
      <selection activeCell="A9" sqref="A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45434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814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846</v>
      </c>
      <c r="G10" s="185">
        <v>2390</v>
      </c>
      <c r="H10" s="183"/>
      <c r="I10" s="183" t="s">
        <v>847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2460.8000000000002</v>
      </c>
      <c r="Q10" s="228"/>
      <c r="R10" s="54" t="s">
        <v>1023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1009</v>
      </c>
      <c r="F11" s="183" t="s">
        <v>1010</v>
      </c>
      <c r="G11" s="185">
        <v>3612</v>
      </c>
      <c r="H11" s="183"/>
      <c r="I11" s="183" t="s">
        <v>1011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3820.2</v>
      </c>
      <c r="Q11" s="228"/>
      <c r="R11" s="54" t="s">
        <v>1023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852</v>
      </c>
      <c r="J12" s="255" t="s">
        <v>900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1023</v>
      </c>
    </row>
    <row r="13" spans="1:26" ht="15" customHeight="1">
      <c r="A13" s="187">
        <v>4</v>
      </c>
      <c r="B13" s="184">
        <v>45394</v>
      </c>
      <c r="C13" s="188"/>
      <c r="D13" s="192" t="s">
        <v>272</v>
      </c>
      <c r="E13" s="189" t="s">
        <v>546</v>
      </c>
      <c r="F13" s="183" t="s">
        <v>855</v>
      </c>
      <c r="G13" s="185">
        <v>1625</v>
      </c>
      <c r="H13" s="183"/>
      <c r="I13" s="183" t="s">
        <v>856</v>
      </c>
      <c r="J13" s="185" t="s">
        <v>547</v>
      </c>
      <c r="K13" s="185"/>
      <c r="L13" s="186"/>
      <c r="M13" s="190"/>
      <c r="N13" s="185"/>
      <c r="O13" s="191"/>
      <c r="P13" s="186">
        <f>VLOOKUP(D13,'MidCap Intra'!$B$11:$C$571,2,0)</f>
        <v>1800.9</v>
      </c>
      <c r="Q13" s="228"/>
      <c r="R13" s="54" t="s">
        <v>1024</v>
      </c>
    </row>
    <row r="14" spans="1:26" ht="15" customHeight="1">
      <c r="A14" s="187">
        <v>5</v>
      </c>
      <c r="B14" s="184">
        <v>45397</v>
      </c>
      <c r="C14" s="188"/>
      <c r="D14" s="192" t="s">
        <v>126</v>
      </c>
      <c r="E14" s="189" t="s">
        <v>1009</v>
      </c>
      <c r="F14" s="183" t="s">
        <v>1012</v>
      </c>
      <c r="G14" s="185">
        <v>1357.5</v>
      </c>
      <c r="H14" s="183"/>
      <c r="I14" s="183" t="s">
        <v>1013</v>
      </c>
      <c r="J14" s="185" t="s">
        <v>547</v>
      </c>
      <c r="K14" s="185"/>
      <c r="L14" s="186"/>
      <c r="M14" s="190"/>
      <c r="N14" s="185"/>
      <c r="O14" s="191"/>
      <c r="P14" s="186">
        <f>VLOOKUP(D14,'MidCap Intra'!$B$11:$C$571,2,0)</f>
        <v>1458.8</v>
      </c>
      <c r="Q14" s="228"/>
      <c r="R14" s="54" t="s">
        <v>1023</v>
      </c>
    </row>
    <row r="15" spans="1:26" ht="15" customHeight="1">
      <c r="A15" s="321">
        <v>6</v>
      </c>
      <c r="B15" s="322">
        <v>45405</v>
      </c>
      <c r="C15" s="323"/>
      <c r="D15" s="324" t="s">
        <v>457</v>
      </c>
      <c r="E15" s="325" t="s">
        <v>546</v>
      </c>
      <c r="F15" s="286">
        <v>161</v>
      </c>
      <c r="G15" s="287">
        <v>149.5</v>
      </c>
      <c r="H15" s="286">
        <v>148.5</v>
      </c>
      <c r="I15" s="286" t="s">
        <v>858</v>
      </c>
      <c r="J15" s="279" t="s">
        <v>971</v>
      </c>
      <c r="K15" s="279">
        <f t="shared" ref="K15" si="3">H15-F15</f>
        <v>-12.5</v>
      </c>
      <c r="L15" s="326">
        <f t="shared" ref="L15" si="4">(F15*-0.3)/100</f>
        <v>-0.48299999999999998</v>
      </c>
      <c r="M15" s="327">
        <f t="shared" ref="M15" si="5">(K15+L15)/F15</f>
        <v>-8.0639751552795028E-2</v>
      </c>
      <c r="N15" s="279" t="s">
        <v>558</v>
      </c>
      <c r="O15" s="328">
        <v>45425</v>
      </c>
      <c r="P15" s="329"/>
      <c r="Q15" s="228"/>
      <c r="R15" s="54" t="s">
        <v>1023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867</v>
      </c>
      <c r="J16" s="255" t="s">
        <v>962</v>
      </c>
      <c r="K16" s="255">
        <f t="shared" ref="K16" si="6">H16-F16</f>
        <v>27</v>
      </c>
      <c r="L16" s="301">
        <f t="shared" ref="L16" si="7">(F16*-0.3)/100</f>
        <v>-1.9275</v>
      </c>
      <c r="M16" s="302">
        <f t="shared" ref="M16" si="8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1023</v>
      </c>
    </row>
    <row r="17" spans="1:38" ht="15" customHeight="1">
      <c r="A17" s="321">
        <v>8</v>
      </c>
      <c r="B17" s="322">
        <v>45412</v>
      </c>
      <c r="C17" s="323"/>
      <c r="D17" s="324" t="s">
        <v>861</v>
      </c>
      <c r="E17" s="325" t="s">
        <v>546</v>
      </c>
      <c r="F17" s="286">
        <v>165.5</v>
      </c>
      <c r="G17" s="287">
        <v>159</v>
      </c>
      <c r="H17" s="286">
        <v>158.5</v>
      </c>
      <c r="I17" s="286" t="s">
        <v>868</v>
      </c>
      <c r="J17" s="279" t="s">
        <v>955</v>
      </c>
      <c r="K17" s="279">
        <f t="shared" ref="K17:K18" si="9">H17-F17</f>
        <v>-7</v>
      </c>
      <c r="L17" s="326">
        <f t="shared" ref="L17:L18" si="10">(F17*-0.3)/100</f>
        <v>-0.4965</v>
      </c>
      <c r="M17" s="327">
        <f t="shared" ref="M17:M18" si="11">(K17+L17)/F17</f>
        <v>-4.5296072507552874E-2</v>
      </c>
      <c r="N17" s="279" t="s">
        <v>558</v>
      </c>
      <c r="O17" s="328">
        <v>45421</v>
      </c>
      <c r="P17" s="329"/>
      <c r="Q17" s="228"/>
      <c r="R17" s="54" t="s">
        <v>1023</v>
      </c>
    </row>
    <row r="18" spans="1:3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869</v>
      </c>
      <c r="J18" s="255" t="s">
        <v>682</v>
      </c>
      <c r="K18" s="255">
        <f t="shared" si="9"/>
        <v>68</v>
      </c>
      <c r="L18" s="301">
        <f t="shared" si="10"/>
        <v>-4.4400000000000004</v>
      </c>
      <c r="M18" s="302">
        <f t="shared" si="11"/>
        <v>4.2945945945945946E-2</v>
      </c>
      <c r="N18" s="255" t="s">
        <v>548</v>
      </c>
      <c r="O18" s="303">
        <v>45428</v>
      </c>
      <c r="P18" s="304"/>
      <c r="Q18" s="228"/>
      <c r="R18" s="54" t="s">
        <v>1023</v>
      </c>
    </row>
    <row r="19" spans="1:38" ht="15" customHeight="1">
      <c r="A19" s="187">
        <v>10</v>
      </c>
      <c r="B19" s="184">
        <v>45414</v>
      </c>
      <c r="C19" s="188"/>
      <c r="D19" s="192" t="s">
        <v>124</v>
      </c>
      <c r="E19" s="189" t="s">
        <v>1009</v>
      </c>
      <c r="F19" s="183" t="s">
        <v>1015</v>
      </c>
      <c r="G19" s="185">
        <v>1267</v>
      </c>
      <c r="H19" s="183"/>
      <c r="I19" s="183" t="s">
        <v>1016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1341.9</v>
      </c>
      <c r="Q19" s="228"/>
      <c r="R19" s="54" t="s">
        <v>1023</v>
      </c>
    </row>
    <row r="20" spans="1:3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898</v>
      </c>
      <c r="J20" s="255" t="s">
        <v>1030</v>
      </c>
      <c r="K20" s="255">
        <f t="shared" ref="K20" si="12">H20-F20</f>
        <v>24.5</v>
      </c>
      <c r="L20" s="301">
        <f t="shared" ref="L20" si="13">(F20*-0.3)/100</f>
        <v>-1.35</v>
      </c>
      <c r="M20" s="302">
        <f t="shared" ref="M20" si="14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1023</v>
      </c>
    </row>
    <row r="21" spans="1:3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910</v>
      </c>
      <c r="G21" s="185">
        <v>416</v>
      </c>
      <c r="H21" s="183"/>
      <c r="I21" s="183" t="s">
        <v>911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434.8</v>
      </c>
      <c r="Q21" s="228"/>
      <c r="R21" s="54" t="s">
        <v>1023</v>
      </c>
    </row>
    <row r="22" spans="1:3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988</v>
      </c>
      <c r="J22" s="255" t="s">
        <v>1022</v>
      </c>
      <c r="K22" s="255">
        <f t="shared" ref="K22" si="15">H22-F22</f>
        <v>19</v>
      </c>
      <c r="L22" s="301">
        <f t="shared" ref="L22" si="16">(F22*-0.3)/100</f>
        <v>-1.26</v>
      </c>
      <c r="M22" s="302">
        <f t="shared" ref="M22" si="17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1023</v>
      </c>
    </row>
    <row r="23" spans="1:3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1040</v>
      </c>
      <c r="G23" s="185">
        <v>2185</v>
      </c>
      <c r="H23" s="183"/>
      <c r="I23" s="183" t="s">
        <v>1035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2310.6999999999998</v>
      </c>
      <c r="Q23" s="228"/>
    </row>
    <row r="24" spans="1:38" ht="15" customHeight="1">
      <c r="A24" s="187">
        <v>15</v>
      </c>
      <c r="B24" s="184">
        <v>45433</v>
      </c>
      <c r="C24" s="188"/>
      <c r="D24" s="192" t="s">
        <v>1087</v>
      </c>
      <c r="E24" s="189" t="s">
        <v>546</v>
      </c>
      <c r="F24" s="183" t="s">
        <v>1088</v>
      </c>
      <c r="G24" s="185">
        <v>720</v>
      </c>
      <c r="H24" s="183"/>
      <c r="I24" s="183" t="s">
        <v>1089</v>
      </c>
      <c r="J24" s="185" t="s">
        <v>547</v>
      </c>
      <c r="K24" s="185"/>
      <c r="L24" s="186"/>
      <c r="M24" s="190"/>
      <c r="N24" s="185"/>
      <c r="O24" s="191"/>
      <c r="P24" s="186"/>
      <c r="Q24" s="228"/>
    </row>
    <row r="25" spans="1:38" ht="15" customHeight="1">
      <c r="A25" s="187"/>
      <c r="B25" s="184"/>
      <c r="C25" s="188"/>
      <c r="D25" s="192"/>
      <c r="E25" s="189"/>
      <c r="F25" s="183"/>
      <c r="G25" s="185"/>
      <c r="H25" s="183"/>
      <c r="I25" s="183"/>
      <c r="J25" s="185"/>
      <c r="K25" s="185"/>
      <c r="L25" s="186"/>
      <c r="M25" s="190"/>
      <c r="N25" s="185"/>
      <c r="O25" s="191"/>
      <c r="P25" s="186"/>
      <c r="Q25" s="228"/>
    </row>
    <row r="26" spans="1:38" ht="15" customHeight="1">
      <c r="A26" s="187"/>
      <c r="B26" s="184"/>
      <c r="C26" s="188"/>
      <c r="D26" s="192"/>
      <c r="E26" s="189"/>
      <c r="F26" s="183"/>
      <c r="G26" s="185"/>
      <c r="H26" s="183"/>
      <c r="I26" s="183"/>
      <c r="J26" s="185"/>
      <c r="K26" s="185"/>
      <c r="L26" s="186"/>
      <c r="M26" s="190"/>
      <c r="N26" s="185"/>
      <c r="O26" s="191"/>
      <c r="P26" s="186"/>
      <c r="Q26" s="228"/>
    </row>
    <row r="27" spans="1:38" ht="15" customHeight="1"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38" ht="14.25" customHeight="1">
      <c r="A28" s="96"/>
      <c r="B28" s="97"/>
      <c r="C28" s="98"/>
      <c r="D28" s="99"/>
      <c r="E28" s="100"/>
      <c r="F28" s="100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102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3" t="s">
        <v>549</v>
      </c>
      <c r="B29" s="104"/>
      <c r="C29" s="105"/>
      <c r="E29" s="106"/>
      <c r="F29" s="106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7" t="s">
        <v>550</v>
      </c>
      <c r="B30" s="103"/>
      <c r="C30" s="103"/>
      <c r="D30" s="103"/>
      <c r="E30" s="37"/>
      <c r="F30" s="108" t="s">
        <v>551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3" t="s">
        <v>552</v>
      </c>
      <c r="B31" s="103"/>
      <c r="C31" s="103"/>
      <c r="D31" s="103" t="s">
        <v>553</v>
      </c>
      <c r="E31" s="6"/>
      <c r="F31" s="108" t="s">
        <v>554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/>
      <c r="B32" s="103"/>
      <c r="C32" s="103"/>
      <c r="D32" s="103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96"/>
      <c r="B33" s="196"/>
      <c r="C33" s="196"/>
      <c r="D33" s="196"/>
      <c r="E33" s="197"/>
      <c r="F33" s="197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4.25" customHeight="1">
      <c r="A34" s="103"/>
      <c r="B34" s="103"/>
      <c r="C34" s="103"/>
      <c r="D34" s="103"/>
      <c r="E34" s="6"/>
      <c r="F34" s="6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115" t="s">
        <v>559</v>
      </c>
      <c r="B35" s="115"/>
      <c r="C35" s="115"/>
      <c r="D35" s="115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38.25" customHeight="1">
      <c r="A36" s="93" t="s">
        <v>16</v>
      </c>
      <c r="B36" s="93" t="s">
        <v>522</v>
      </c>
      <c r="C36" s="93"/>
      <c r="D36" s="94" t="s">
        <v>533</v>
      </c>
      <c r="E36" s="93" t="s">
        <v>534</v>
      </c>
      <c r="F36" s="93" t="s">
        <v>535</v>
      </c>
      <c r="G36" s="93" t="s">
        <v>555</v>
      </c>
      <c r="H36" s="93" t="s">
        <v>537</v>
      </c>
      <c r="I36" s="193" t="s">
        <v>538</v>
      </c>
      <c r="J36" s="195" t="s">
        <v>539</v>
      </c>
      <c r="K36" s="194" t="s">
        <v>560</v>
      </c>
      <c r="L36" s="95" t="s">
        <v>541</v>
      </c>
      <c r="M36" s="116" t="s">
        <v>561</v>
      </c>
      <c r="N36" s="93" t="s">
        <v>562</v>
      </c>
      <c r="O36" s="92" t="s">
        <v>543</v>
      </c>
      <c r="P36" s="277" t="s">
        <v>544</v>
      </c>
      <c r="Q36" s="230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.75" customHeight="1">
      <c r="A37" s="260">
        <v>1</v>
      </c>
      <c r="B37" s="258">
        <v>45408</v>
      </c>
      <c r="C37" s="259"/>
      <c r="D37" s="259" t="s">
        <v>862</v>
      </c>
      <c r="E37" s="260" t="s">
        <v>557</v>
      </c>
      <c r="F37" s="260">
        <v>1102.5</v>
      </c>
      <c r="G37" s="260">
        <v>1078</v>
      </c>
      <c r="H37" s="260">
        <v>1114</v>
      </c>
      <c r="I37" s="261" t="s">
        <v>863</v>
      </c>
      <c r="J37" s="294" t="s">
        <v>895</v>
      </c>
      <c r="K37" s="295">
        <f t="shared" ref="K37" si="18">H37-F37</f>
        <v>11.5</v>
      </c>
      <c r="L37" s="296">
        <f t="shared" ref="L37" si="19">(H37*N37)*0.03%</f>
        <v>150.38999999999999</v>
      </c>
      <c r="M37" s="297">
        <f t="shared" ref="M37" si="20">(K37*N37)-L37</f>
        <v>5024.6099999999997</v>
      </c>
      <c r="N37" s="295">
        <v>450</v>
      </c>
      <c r="O37" s="298" t="s">
        <v>548</v>
      </c>
      <c r="P37" s="299">
        <v>45415</v>
      </c>
      <c r="Q37" s="226"/>
      <c r="R37" s="54" t="s">
        <v>1023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18"/>
      <c r="AG37" s="119"/>
      <c r="AH37" s="117"/>
      <c r="AI37" s="117"/>
      <c r="AJ37" s="118"/>
      <c r="AK37" s="118"/>
      <c r="AL37" s="118"/>
    </row>
    <row r="38" spans="1:38" ht="12.75" customHeight="1">
      <c r="A38" s="260">
        <v>2</v>
      </c>
      <c r="B38" s="258">
        <v>45414</v>
      </c>
      <c r="C38" s="259"/>
      <c r="D38" s="259" t="s">
        <v>879</v>
      </c>
      <c r="E38" s="260" t="s">
        <v>557</v>
      </c>
      <c r="F38" s="260">
        <v>457</v>
      </c>
      <c r="G38" s="260">
        <v>448</v>
      </c>
      <c r="H38" s="260">
        <v>465.5</v>
      </c>
      <c r="I38" s="261" t="s">
        <v>880</v>
      </c>
      <c r="J38" s="294" t="s">
        <v>894</v>
      </c>
      <c r="K38" s="295">
        <f t="shared" ref="K38" si="21">H38-F38</f>
        <v>8.5</v>
      </c>
      <c r="L38" s="296">
        <f t="shared" ref="L38" si="22">(H38*N38)*0.03%</f>
        <v>174.56249999999997</v>
      </c>
      <c r="M38" s="297">
        <f t="shared" ref="M38" si="23">(K38*N38)-L38</f>
        <v>10450.4375</v>
      </c>
      <c r="N38" s="295">
        <v>1250</v>
      </c>
      <c r="O38" s="298" t="s">
        <v>548</v>
      </c>
      <c r="P38" s="299">
        <v>45415</v>
      </c>
      <c r="Q38" s="226"/>
      <c r="R38" s="54" t="s">
        <v>1023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18"/>
      <c r="AG38" s="119"/>
      <c r="AH38" s="117"/>
      <c r="AI38" s="117"/>
      <c r="AJ38" s="118"/>
      <c r="AK38" s="118"/>
      <c r="AL38" s="118"/>
    </row>
    <row r="39" spans="1:38" ht="12.75" customHeight="1">
      <c r="A39" s="286">
        <v>3</v>
      </c>
      <c r="B39" s="282">
        <v>45414</v>
      </c>
      <c r="C39" s="285"/>
      <c r="D39" s="285" t="s">
        <v>881</v>
      </c>
      <c r="E39" s="286" t="s">
        <v>557</v>
      </c>
      <c r="F39" s="286">
        <v>3002.5</v>
      </c>
      <c r="G39" s="286">
        <v>2950</v>
      </c>
      <c r="H39" s="286">
        <v>2950</v>
      </c>
      <c r="I39" s="287" t="s">
        <v>882</v>
      </c>
      <c r="J39" s="288" t="s">
        <v>893</v>
      </c>
      <c r="K39" s="289">
        <f>H39-F39</f>
        <v>-52.5</v>
      </c>
      <c r="L39" s="290">
        <f t="shared" ref="L39:L40" si="24">(H39*N39)*0.03%</f>
        <v>176.99999999999997</v>
      </c>
      <c r="M39" s="291">
        <f t="shared" ref="M39:M40" si="25">(K39*N39)-L39</f>
        <v>-10677</v>
      </c>
      <c r="N39" s="289">
        <v>200</v>
      </c>
      <c r="O39" s="292" t="s">
        <v>558</v>
      </c>
      <c r="P39" s="293">
        <v>45415</v>
      </c>
      <c r="Q39" s="226"/>
      <c r="R39" s="54" t="s">
        <v>1025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18"/>
      <c r="AG39" s="119"/>
      <c r="AH39" s="117"/>
      <c r="AI39" s="117"/>
      <c r="AJ39" s="118"/>
      <c r="AK39" s="118"/>
      <c r="AL39" s="118"/>
    </row>
    <row r="40" spans="1:38" ht="12.75" customHeight="1">
      <c r="A40" s="260">
        <v>4</v>
      </c>
      <c r="B40" s="258">
        <v>45418</v>
      </c>
      <c r="C40" s="259"/>
      <c r="D40" s="259" t="s">
        <v>879</v>
      </c>
      <c r="E40" s="260" t="s">
        <v>557</v>
      </c>
      <c r="F40" s="260">
        <v>455</v>
      </c>
      <c r="G40" s="260">
        <v>446</v>
      </c>
      <c r="H40" s="260">
        <v>465.5</v>
      </c>
      <c r="I40" s="261" t="s">
        <v>897</v>
      </c>
      <c r="J40" s="294" t="s">
        <v>899</v>
      </c>
      <c r="K40" s="295">
        <f t="shared" ref="K40" si="26">H40-F40</f>
        <v>10.5</v>
      </c>
      <c r="L40" s="296">
        <f t="shared" si="24"/>
        <v>174.56249999999997</v>
      </c>
      <c r="M40" s="297">
        <f t="shared" si="25"/>
        <v>12950.4375</v>
      </c>
      <c r="N40" s="295">
        <v>1250</v>
      </c>
      <c r="O40" s="298" t="s">
        <v>548</v>
      </c>
      <c r="P40" s="299">
        <v>45418</v>
      </c>
      <c r="Q40" s="226"/>
      <c r="R40" s="54" t="s">
        <v>1023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86">
        <v>5</v>
      </c>
      <c r="B41" s="282">
        <v>45418</v>
      </c>
      <c r="C41" s="285"/>
      <c r="D41" s="285" t="s">
        <v>901</v>
      </c>
      <c r="E41" s="286" t="s">
        <v>557</v>
      </c>
      <c r="F41" s="286">
        <v>805</v>
      </c>
      <c r="G41" s="286">
        <v>790</v>
      </c>
      <c r="H41" s="286">
        <v>790</v>
      </c>
      <c r="I41" s="287" t="s">
        <v>902</v>
      </c>
      <c r="J41" s="288" t="s">
        <v>915</v>
      </c>
      <c r="K41" s="289">
        <f>H41-F41</f>
        <v>-15</v>
      </c>
      <c r="L41" s="290">
        <f t="shared" ref="L41" si="27">(H41*N41)*0.03%</f>
        <v>177.74999999999997</v>
      </c>
      <c r="M41" s="291">
        <f t="shared" ref="M41" si="28">(K41*N41)-L41</f>
        <v>-11427.75</v>
      </c>
      <c r="N41" s="289">
        <v>750</v>
      </c>
      <c r="O41" s="292" t="s">
        <v>558</v>
      </c>
      <c r="P41" s="293">
        <v>45419</v>
      </c>
      <c r="Q41" s="226"/>
      <c r="R41" s="54" t="s">
        <v>1023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310">
        <v>6</v>
      </c>
      <c r="B42" s="311">
        <v>45419</v>
      </c>
      <c r="C42" s="312"/>
      <c r="D42" s="312" t="s">
        <v>906</v>
      </c>
      <c r="E42" s="310" t="s">
        <v>820</v>
      </c>
      <c r="F42" s="310">
        <v>561</v>
      </c>
      <c r="G42" s="310">
        <v>571</v>
      </c>
      <c r="H42" s="310">
        <v>560.5</v>
      </c>
      <c r="I42" s="313" t="s">
        <v>907</v>
      </c>
      <c r="J42" s="314" t="s">
        <v>927</v>
      </c>
      <c r="K42" s="315">
        <f>F42-H42</f>
        <v>0.5</v>
      </c>
      <c r="L42" s="316">
        <f t="shared" ref="L42:L43" si="29">(H42*N42)*0.03%</f>
        <v>184.96499999999997</v>
      </c>
      <c r="M42" s="317">
        <f t="shared" ref="M42:M43" si="30">(K42*N42)-L42</f>
        <v>365.03500000000003</v>
      </c>
      <c r="N42" s="315">
        <v>1100</v>
      </c>
      <c r="O42" s="318" t="s">
        <v>565</v>
      </c>
      <c r="P42" s="319">
        <v>45419</v>
      </c>
      <c r="Q42" s="226"/>
      <c r="R42" s="54" t="s">
        <v>1023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286">
        <v>7</v>
      </c>
      <c r="B43" s="282">
        <v>45419</v>
      </c>
      <c r="C43" s="285"/>
      <c r="D43" s="285" t="s">
        <v>916</v>
      </c>
      <c r="E43" s="286" t="s">
        <v>820</v>
      </c>
      <c r="F43" s="286">
        <v>474</v>
      </c>
      <c r="G43" s="286">
        <v>482</v>
      </c>
      <c r="H43" s="286">
        <v>482</v>
      </c>
      <c r="I43" s="287" t="s">
        <v>917</v>
      </c>
      <c r="J43" s="288" t="s">
        <v>931</v>
      </c>
      <c r="K43" s="289">
        <f>F43-H43</f>
        <v>-8</v>
      </c>
      <c r="L43" s="290">
        <f t="shared" si="29"/>
        <v>187.98</v>
      </c>
      <c r="M43" s="291">
        <f t="shared" si="30"/>
        <v>-10587.98</v>
      </c>
      <c r="N43" s="289">
        <v>1300</v>
      </c>
      <c r="O43" s="292" t="s">
        <v>558</v>
      </c>
      <c r="P43" s="293">
        <v>45420</v>
      </c>
      <c r="Q43" s="226"/>
      <c r="R43" s="54" t="s">
        <v>1024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60">
        <v>8</v>
      </c>
      <c r="B44" s="258">
        <v>45419</v>
      </c>
      <c r="C44" s="259"/>
      <c r="D44" s="259" t="s">
        <v>918</v>
      </c>
      <c r="E44" s="260" t="s">
        <v>557</v>
      </c>
      <c r="F44" s="260">
        <v>1680</v>
      </c>
      <c r="G44" s="260">
        <v>1660</v>
      </c>
      <c r="H44" s="260">
        <v>1697</v>
      </c>
      <c r="I44" s="261" t="s">
        <v>919</v>
      </c>
      <c r="J44" s="294" t="s">
        <v>928</v>
      </c>
      <c r="K44" s="295">
        <f t="shared" ref="K44" si="31">H44-F44</f>
        <v>17</v>
      </c>
      <c r="L44" s="296">
        <f t="shared" ref="L44:L45" si="32">(H44*N44)*0.03%</f>
        <v>254.54999999999998</v>
      </c>
      <c r="M44" s="297">
        <f t="shared" ref="M44:M45" si="33">(K44*N44)-L44</f>
        <v>8245.4500000000007</v>
      </c>
      <c r="N44" s="295">
        <v>500</v>
      </c>
      <c r="O44" s="298" t="s">
        <v>548</v>
      </c>
      <c r="P44" s="299">
        <v>45420</v>
      </c>
      <c r="Q44" s="226"/>
      <c r="R44" s="54" t="s">
        <v>1025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286">
        <v>9</v>
      </c>
      <c r="B45" s="282">
        <v>45419</v>
      </c>
      <c r="C45" s="285"/>
      <c r="D45" s="285" t="s">
        <v>920</v>
      </c>
      <c r="E45" s="286" t="s">
        <v>557</v>
      </c>
      <c r="F45" s="286">
        <v>161.25</v>
      </c>
      <c r="G45" s="286">
        <v>159</v>
      </c>
      <c r="H45" s="286">
        <v>158.75</v>
      </c>
      <c r="I45" s="287" t="s">
        <v>921</v>
      </c>
      <c r="J45" s="288" t="s">
        <v>936</v>
      </c>
      <c r="K45" s="289">
        <f>H45-F45</f>
        <v>-2.5</v>
      </c>
      <c r="L45" s="290">
        <f t="shared" si="32"/>
        <v>238.12499999999997</v>
      </c>
      <c r="M45" s="291">
        <f t="shared" si="33"/>
        <v>-12738.125</v>
      </c>
      <c r="N45" s="289">
        <v>5000</v>
      </c>
      <c r="O45" s="292" t="s">
        <v>558</v>
      </c>
      <c r="P45" s="293">
        <v>45420</v>
      </c>
      <c r="Q45" s="226"/>
      <c r="R45" s="54" t="s">
        <v>1024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310">
        <v>10</v>
      </c>
      <c r="B46" s="311">
        <v>45420</v>
      </c>
      <c r="C46" s="312"/>
      <c r="D46" s="312" t="s">
        <v>929</v>
      </c>
      <c r="E46" s="310" t="s">
        <v>557</v>
      </c>
      <c r="F46" s="310">
        <v>1131</v>
      </c>
      <c r="G46" s="310">
        <v>1115</v>
      </c>
      <c r="H46" s="310">
        <v>1133</v>
      </c>
      <c r="I46" s="313" t="s">
        <v>930</v>
      </c>
      <c r="J46" s="314" t="s">
        <v>956</v>
      </c>
      <c r="K46" s="315">
        <f t="shared" ref="K46" si="34">H46-F46</f>
        <v>2</v>
      </c>
      <c r="L46" s="316">
        <f t="shared" ref="L46" si="35">(H46*N46)*0.03%</f>
        <v>212.43749999999997</v>
      </c>
      <c r="M46" s="317">
        <f t="shared" ref="M46" si="36">(K46*N46)-L46</f>
        <v>1037.5625</v>
      </c>
      <c r="N46" s="315">
        <v>625</v>
      </c>
      <c r="O46" s="318" t="s">
        <v>565</v>
      </c>
      <c r="P46" s="319">
        <v>45422</v>
      </c>
      <c r="Q46" s="226"/>
      <c r="R46" s="54" t="s">
        <v>1023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310">
        <v>11</v>
      </c>
      <c r="B47" s="311">
        <v>45421</v>
      </c>
      <c r="C47" s="312"/>
      <c r="D47" s="312" t="s">
        <v>940</v>
      </c>
      <c r="E47" s="310" t="s">
        <v>557</v>
      </c>
      <c r="F47" s="310">
        <v>2822</v>
      </c>
      <c r="G47" s="310">
        <v>2778</v>
      </c>
      <c r="H47" s="310">
        <v>2825</v>
      </c>
      <c r="I47" s="313" t="s">
        <v>941</v>
      </c>
      <c r="J47" s="314" t="s">
        <v>960</v>
      </c>
      <c r="K47" s="315">
        <f t="shared" ref="K47" si="37">H47-F47</f>
        <v>3</v>
      </c>
      <c r="L47" s="316">
        <f t="shared" ref="L47" si="38">(H47*N47)*0.03%</f>
        <v>211.87499999999997</v>
      </c>
      <c r="M47" s="317">
        <f t="shared" ref="M47" si="39">(K47*N47)-L47</f>
        <v>538.125</v>
      </c>
      <c r="N47" s="315">
        <v>250</v>
      </c>
      <c r="O47" s="318" t="s">
        <v>565</v>
      </c>
      <c r="P47" s="319">
        <v>45422</v>
      </c>
      <c r="Q47" s="226"/>
      <c r="R47" s="54" t="s">
        <v>1023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283">
        <v>12</v>
      </c>
      <c r="B48" s="284">
        <v>45421</v>
      </c>
      <c r="C48" s="285"/>
      <c r="D48" s="285" t="s">
        <v>948</v>
      </c>
      <c r="E48" s="286" t="s">
        <v>557</v>
      </c>
      <c r="F48" s="286">
        <v>8435</v>
      </c>
      <c r="G48" s="286">
        <v>8330</v>
      </c>
      <c r="H48" s="286">
        <v>8330</v>
      </c>
      <c r="I48" s="287" t="s">
        <v>949</v>
      </c>
      <c r="J48" s="288" t="s">
        <v>905</v>
      </c>
      <c r="K48" s="289">
        <f>H48-F48</f>
        <v>-105</v>
      </c>
      <c r="L48" s="290">
        <f t="shared" ref="L48" si="40">(H48*N48)*0.03%</f>
        <v>249.89999999999998</v>
      </c>
      <c r="M48" s="291">
        <f t="shared" ref="M48" si="41">(K48*N48)-L48</f>
        <v>-10749.9</v>
      </c>
      <c r="N48" s="289">
        <v>100</v>
      </c>
      <c r="O48" s="292" t="s">
        <v>558</v>
      </c>
      <c r="P48" s="293">
        <v>45421</v>
      </c>
      <c r="Q48" s="226"/>
      <c r="R48" s="54" t="s">
        <v>1024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310">
        <v>13</v>
      </c>
      <c r="B49" s="311">
        <v>45421</v>
      </c>
      <c r="C49" s="312"/>
      <c r="D49" s="312" t="s">
        <v>950</v>
      </c>
      <c r="E49" s="310" t="s">
        <v>557</v>
      </c>
      <c r="F49" s="310">
        <v>2077</v>
      </c>
      <c r="G49" s="310">
        <v>2050</v>
      </c>
      <c r="H49" s="310">
        <v>2081</v>
      </c>
      <c r="I49" s="313" t="s">
        <v>951</v>
      </c>
      <c r="J49" s="314" t="s">
        <v>953</v>
      </c>
      <c r="K49" s="315">
        <f t="shared" ref="K49:K50" si="42">H49-F49</f>
        <v>4</v>
      </c>
      <c r="L49" s="316">
        <f t="shared" ref="L49:L50" si="43">(H49*N49)*0.03%</f>
        <v>229.11809999999997</v>
      </c>
      <c r="M49" s="317">
        <f t="shared" ref="M49:M50" si="44">(K49*N49)-L49</f>
        <v>1238.8819000000001</v>
      </c>
      <c r="N49" s="315">
        <v>367</v>
      </c>
      <c r="O49" s="318" t="s">
        <v>565</v>
      </c>
      <c r="P49" s="319">
        <v>45421</v>
      </c>
      <c r="Q49" s="226"/>
      <c r="R49" s="54" t="s">
        <v>1025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260">
        <v>14</v>
      </c>
      <c r="B50" s="258">
        <v>45425</v>
      </c>
      <c r="C50" s="259"/>
      <c r="D50" s="259" t="s">
        <v>918</v>
      </c>
      <c r="E50" s="260" t="s">
        <v>557</v>
      </c>
      <c r="F50" s="260">
        <v>1681</v>
      </c>
      <c r="G50" s="260">
        <v>1660</v>
      </c>
      <c r="H50" s="260">
        <v>1697</v>
      </c>
      <c r="I50" s="361" t="s">
        <v>919</v>
      </c>
      <c r="J50" s="350" t="s">
        <v>969</v>
      </c>
      <c r="K50" s="351">
        <f t="shared" si="42"/>
        <v>16</v>
      </c>
      <c r="L50" s="352">
        <f t="shared" si="43"/>
        <v>254.54999999999998</v>
      </c>
      <c r="M50" s="353">
        <f t="shared" si="44"/>
        <v>7745.45</v>
      </c>
      <c r="N50" s="351">
        <v>500</v>
      </c>
      <c r="O50" s="354" t="s">
        <v>548</v>
      </c>
      <c r="P50" s="355">
        <v>45425</v>
      </c>
      <c r="Q50" s="226"/>
      <c r="R50" s="54" t="s">
        <v>1025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332">
        <v>15</v>
      </c>
      <c r="B51" s="334">
        <v>45425</v>
      </c>
      <c r="C51" s="358"/>
      <c r="D51" s="358" t="s">
        <v>982</v>
      </c>
      <c r="E51" s="332" t="s">
        <v>557</v>
      </c>
      <c r="F51" s="332">
        <v>937</v>
      </c>
      <c r="G51" s="332">
        <v>918</v>
      </c>
      <c r="H51" s="332">
        <v>939.5</v>
      </c>
      <c r="I51" s="313" t="s">
        <v>983</v>
      </c>
      <c r="J51" s="356" t="s">
        <v>984</v>
      </c>
      <c r="K51" s="330">
        <f t="shared" ref="K51" si="45">H51-F51</f>
        <v>2.5</v>
      </c>
      <c r="L51" s="331">
        <f t="shared" ref="L51:L53" si="46">(H51*N51)*0.03%</f>
        <v>176.15624999999997</v>
      </c>
      <c r="M51" s="357">
        <f t="shared" ref="M51:M53" si="47">(K51*N51)-L51</f>
        <v>1386.34375</v>
      </c>
      <c r="N51" s="330">
        <v>625</v>
      </c>
      <c r="O51" s="360" t="s">
        <v>548</v>
      </c>
      <c r="P51" s="359">
        <v>45425</v>
      </c>
      <c r="Q51" s="226"/>
      <c r="R51" s="54" t="s">
        <v>1025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63">
        <v>16</v>
      </c>
      <c r="B52" s="364">
        <v>45425</v>
      </c>
      <c r="C52" s="365"/>
      <c r="D52" s="365" t="s">
        <v>985</v>
      </c>
      <c r="E52" s="363" t="s">
        <v>557</v>
      </c>
      <c r="F52" s="363">
        <v>3512.5</v>
      </c>
      <c r="G52" s="363">
        <v>3475</v>
      </c>
      <c r="H52" s="363">
        <v>3475</v>
      </c>
      <c r="I52" s="366" t="s">
        <v>986</v>
      </c>
      <c r="J52" s="389" t="s">
        <v>1080</v>
      </c>
      <c r="K52" s="289">
        <f>H52-F52</f>
        <v>-37.5</v>
      </c>
      <c r="L52" s="290">
        <f t="shared" si="46"/>
        <v>312.75</v>
      </c>
      <c r="M52" s="291">
        <f t="shared" si="47"/>
        <v>-11562.75</v>
      </c>
      <c r="N52" s="289">
        <v>300</v>
      </c>
      <c r="O52" s="292" t="s">
        <v>558</v>
      </c>
      <c r="P52" s="293">
        <v>45426</v>
      </c>
      <c r="Q52" s="226"/>
      <c r="R52" s="54" t="s">
        <v>1025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62">
        <v>17</v>
      </c>
      <c r="B53" s="367">
        <v>45425</v>
      </c>
      <c r="C53" s="368"/>
      <c r="D53" s="368" t="s">
        <v>1001</v>
      </c>
      <c r="E53" s="362" t="s">
        <v>557</v>
      </c>
      <c r="F53" s="362">
        <v>1320</v>
      </c>
      <c r="G53" s="362">
        <v>1288</v>
      </c>
      <c r="H53" s="362">
        <v>1339.5</v>
      </c>
      <c r="I53" s="361" t="s">
        <v>1002</v>
      </c>
      <c r="J53" s="254" t="s">
        <v>1006</v>
      </c>
      <c r="K53" s="388">
        <f t="shared" ref="K53" si="48">H53-F53</f>
        <v>19.5</v>
      </c>
      <c r="L53" s="352">
        <f t="shared" si="46"/>
        <v>140.64749999999998</v>
      </c>
      <c r="M53" s="353">
        <f t="shared" si="47"/>
        <v>6684.3525</v>
      </c>
      <c r="N53" s="351">
        <v>350</v>
      </c>
      <c r="O53" s="354" t="s">
        <v>548</v>
      </c>
      <c r="P53" s="355">
        <v>45427</v>
      </c>
      <c r="Q53" s="226"/>
      <c r="R53" s="54" t="s">
        <v>1023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76">
        <v>18</v>
      </c>
      <c r="B54" s="378">
        <v>45426</v>
      </c>
      <c r="C54" s="368"/>
      <c r="D54" s="368" t="s">
        <v>929</v>
      </c>
      <c r="E54" s="376" t="s">
        <v>557</v>
      </c>
      <c r="F54" s="376">
        <v>1128.5</v>
      </c>
      <c r="G54" s="376">
        <v>1110</v>
      </c>
      <c r="H54" s="376">
        <v>1141.25</v>
      </c>
      <c r="I54" s="380" t="s">
        <v>930</v>
      </c>
      <c r="J54" s="350" t="s">
        <v>1036</v>
      </c>
      <c r="K54" s="351">
        <f t="shared" ref="K54" si="49">H54-F54</f>
        <v>12.75</v>
      </c>
      <c r="L54" s="352">
        <f t="shared" ref="L54" si="50">(H54*N54)*0.03%</f>
        <v>213.98437499999997</v>
      </c>
      <c r="M54" s="353">
        <f t="shared" ref="M54" si="51">(K54*N54)-L54</f>
        <v>7754.765625</v>
      </c>
      <c r="N54" s="351">
        <v>625</v>
      </c>
      <c r="O54" s="354" t="s">
        <v>548</v>
      </c>
      <c r="P54" s="355">
        <v>45428</v>
      </c>
      <c r="Q54" s="226"/>
      <c r="R54" s="54" t="s">
        <v>1023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433">
        <v>19</v>
      </c>
      <c r="B55" s="411">
        <v>45426</v>
      </c>
      <c r="C55" s="259"/>
      <c r="D55" s="259" t="s">
        <v>990</v>
      </c>
      <c r="E55" s="362" t="s">
        <v>557</v>
      </c>
      <c r="F55" s="362">
        <v>22190</v>
      </c>
      <c r="G55" s="362">
        <v>21890</v>
      </c>
      <c r="H55" s="362">
        <v>22320</v>
      </c>
      <c r="I55" s="361"/>
      <c r="J55" s="435" t="s">
        <v>992</v>
      </c>
      <c r="K55" s="351">
        <f t="shared" ref="K55" si="52">H55-F55</f>
        <v>130</v>
      </c>
      <c r="L55" s="352">
        <f t="shared" ref="L55" si="53">(H55*N55)*0.03%</f>
        <v>167.39999999999998</v>
      </c>
      <c r="M55" s="437">
        <v>2495.1</v>
      </c>
      <c r="N55" s="260">
        <v>25</v>
      </c>
      <c r="O55" s="409" t="s">
        <v>548</v>
      </c>
      <c r="P55" s="411">
        <v>45426</v>
      </c>
      <c r="Q55" s="226"/>
      <c r="R55" s="54" t="s">
        <v>1023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434"/>
      <c r="B56" s="412"/>
      <c r="C56" s="259"/>
      <c r="D56" s="259" t="s">
        <v>991</v>
      </c>
      <c r="E56" s="362" t="s">
        <v>820</v>
      </c>
      <c r="F56" s="362">
        <v>51</v>
      </c>
      <c r="G56" s="362"/>
      <c r="H56" s="362">
        <v>72.5</v>
      </c>
      <c r="I56" s="361"/>
      <c r="J56" s="436"/>
      <c r="K56" s="255">
        <f>F56-H56</f>
        <v>-21.5</v>
      </c>
      <c r="L56" s="256">
        <v>50</v>
      </c>
      <c r="M56" s="438"/>
      <c r="N56" s="260">
        <v>25</v>
      </c>
      <c r="O56" s="410"/>
      <c r="P56" s="412"/>
      <c r="Q56" s="226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63">
        <v>20</v>
      </c>
      <c r="B57" s="364">
        <v>45427</v>
      </c>
      <c r="C57" s="365"/>
      <c r="D57" s="365" t="s">
        <v>1000</v>
      </c>
      <c r="E57" s="363" t="s">
        <v>557</v>
      </c>
      <c r="F57" s="363">
        <v>2125</v>
      </c>
      <c r="G57" s="363">
        <v>2096</v>
      </c>
      <c r="H57" s="363">
        <v>2096</v>
      </c>
      <c r="I57" s="366" t="s">
        <v>1003</v>
      </c>
      <c r="J57" s="288" t="s">
        <v>1007</v>
      </c>
      <c r="K57" s="289">
        <f>H57-F57</f>
        <v>-29</v>
      </c>
      <c r="L57" s="290">
        <f t="shared" ref="L57:L58" si="54">(H57*N57)*0.03%</f>
        <v>220.07999999999998</v>
      </c>
      <c r="M57" s="369">
        <f t="shared" ref="M57:M58" si="55">(K57*N57)-L57</f>
        <v>-10370.08</v>
      </c>
      <c r="N57" s="289">
        <v>350</v>
      </c>
      <c r="O57" s="292" t="s">
        <v>558</v>
      </c>
      <c r="P57" s="293">
        <v>45427</v>
      </c>
      <c r="Q57" s="226"/>
      <c r="R57" s="54" t="s">
        <v>1023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76">
        <v>21</v>
      </c>
      <c r="B58" s="378">
        <v>45428</v>
      </c>
      <c r="C58" s="368"/>
      <c r="D58" s="368" t="s">
        <v>901</v>
      </c>
      <c r="E58" s="376" t="s">
        <v>557</v>
      </c>
      <c r="F58" s="376">
        <v>790</v>
      </c>
      <c r="G58" s="376">
        <v>775</v>
      </c>
      <c r="H58" s="376">
        <v>800</v>
      </c>
      <c r="I58" s="380" t="s">
        <v>1034</v>
      </c>
      <c r="J58" s="350" t="s">
        <v>1037</v>
      </c>
      <c r="K58" s="351">
        <f t="shared" ref="K58" si="56">H58-F58</f>
        <v>10</v>
      </c>
      <c r="L58" s="352">
        <f t="shared" si="54"/>
        <v>179.99999999999997</v>
      </c>
      <c r="M58" s="353">
        <f t="shared" si="55"/>
        <v>7320</v>
      </c>
      <c r="N58" s="351">
        <v>750</v>
      </c>
      <c r="O58" s="354" t="s">
        <v>548</v>
      </c>
      <c r="P58" s="355">
        <v>45428</v>
      </c>
      <c r="Q58" s="226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36">
        <v>22</v>
      </c>
      <c r="B59" s="338">
        <v>45428</v>
      </c>
      <c r="C59" s="341"/>
      <c r="D59" s="341" t="s">
        <v>1038</v>
      </c>
      <c r="E59" s="336" t="s">
        <v>557</v>
      </c>
      <c r="F59" s="336" t="s">
        <v>1041</v>
      </c>
      <c r="G59" s="336">
        <v>1430</v>
      </c>
      <c r="H59" s="336"/>
      <c r="I59" s="340" t="s">
        <v>1039</v>
      </c>
      <c r="J59" s="185" t="s">
        <v>547</v>
      </c>
      <c r="K59" s="183"/>
      <c r="L59" s="186"/>
      <c r="M59" s="349"/>
      <c r="N59" s="183"/>
      <c r="O59" s="185"/>
      <c r="P59" s="231"/>
      <c r="Q59" s="226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86">
        <v>23</v>
      </c>
      <c r="B60" s="385">
        <v>45429</v>
      </c>
      <c r="C60" s="368"/>
      <c r="D60" s="368" t="s">
        <v>990</v>
      </c>
      <c r="E60" s="386" t="s">
        <v>557</v>
      </c>
      <c r="F60" s="386">
        <v>22410</v>
      </c>
      <c r="G60" s="386">
        <v>22290</v>
      </c>
      <c r="H60" s="386">
        <v>22497.5</v>
      </c>
      <c r="I60" s="387" t="s">
        <v>1073</v>
      </c>
      <c r="J60" s="350" t="s">
        <v>1074</v>
      </c>
      <c r="K60" s="351">
        <f t="shared" ref="K60" si="57">H60-F60</f>
        <v>87.5</v>
      </c>
      <c r="L60" s="352">
        <f t="shared" ref="L60" si="58">(H60*N60)*0.03%</f>
        <v>168.73124999999999</v>
      </c>
      <c r="M60" s="353">
        <f t="shared" ref="M60" si="59">(K60*N60)-L60</f>
        <v>2018.76875</v>
      </c>
      <c r="N60" s="351">
        <v>25</v>
      </c>
      <c r="O60" s="354" t="s">
        <v>548</v>
      </c>
      <c r="P60" s="355">
        <v>45429</v>
      </c>
      <c r="Q60" s="226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92">
        <v>24</v>
      </c>
      <c r="B61" s="391">
        <v>45433</v>
      </c>
      <c r="C61" s="341"/>
      <c r="D61" s="341" t="s">
        <v>1090</v>
      </c>
      <c r="E61" s="336" t="s">
        <v>557</v>
      </c>
      <c r="F61" s="336" t="s">
        <v>1092</v>
      </c>
      <c r="G61" s="336">
        <v>2635</v>
      </c>
      <c r="H61" s="336"/>
      <c r="I61" s="340" t="s">
        <v>1094</v>
      </c>
      <c r="J61" s="185" t="s">
        <v>547</v>
      </c>
      <c r="K61" s="183"/>
      <c r="L61" s="186"/>
      <c r="M61" s="349"/>
      <c r="N61" s="183"/>
      <c r="O61" s="185"/>
      <c r="P61" s="231"/>
      <c r="Q61" s="226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92">
        <v>25</v>
      </c>
      <c r="B62" s="391">
        <v>45433</v>
      </c>
      <c r="C62" s="341"/>
      <c r="D62" s="341" t="s">
        <v>1091</v>
      </c>
      <c r="E62" s="392" t="s">
        <v>557</v>
      </c>
      <c r="F62" s="392" t="s">
        <v>1093</v>
      </c>
      <c r="G62" s="392">
        <v>1430</v>
      </c>
      <c r="H62" s="392"/>
      <c r="I62" s="390" t="s">
        <v>1095</v>
      </c>
      <c r="J62" s="185" t="s">
        <v>547</v>
      </c>
      <c r="K62" s="183"/>
      <c r="L62" s="186"/>
      <c r="M62" s="349"/>
      <c r="N62" s="183"/>
      <c r="O62" s="185"/>
      <c r="P62" s="231"/>
      <c r="Q62" s="226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92"/>
      <c r="B63" s="391"/>
      <c r="C63" s="341"/>
      <c r="D63" s="341"/>
      <c r="E63" s="392"/>
      <c r="F63" s="392"/>
      <c r="G63" s="392"/>
      <c r="H63" s="392"/>
      <c r="I63" s="390"/>
      <c r="J63" s="185"/>
      <c r="K63" s="183"/>
      <c r="L63" s="186"/>
      <c r="M63" s="349"/>
      <c r="N63" s="183"/>
      <c r="O63" s="185"/>
      <c r="P63" s="231"/>
      <c r="Q63" s="226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s="344" customFormat="1" ht="12.75" customHeight="1">
      <c r="A64" s="183"/>
      <c r="B64" s="231"/>
      <c r="C64" s="227"/>
      <c r="D64" s="227"/>
      <c r="E64" s="183"/>
      <c r="F64" s="183"/>
      <c r="G64" s="183"/>
      <c r="H64" s="183"/>
      <c r="I64" s="185"/>
      <c r="J64" s="185"/>
      <c r="K64" s="183"/>
      <c r="L64" s="186"/>
      <c r="M64" s="349"/>
      <c r="N64" s="183"/>
      <c r="O64" s="185"/>
      <c r="P64" s="231"/>
      <c r="Q64" s="226"/>
      <c r="R64" s="342"/>
      <c r="S64" s="342"/>
      <c r="T64" s="342"/>
      <c r="U64" s="342"/>
      <c r="V64" s="342"/>
      <c r="W64" s="342"/>
      <c r="X64" s="342"/>
      <c r="Y64" s="342"/>
      <c r="Z64" s="342"/>
      <c r="AA64" s="342"/>
      <c r="AB64" s="342"/>
      <c r="AC64" s="342"/>
      <c r="AD64" s="342"/>
      <c r="AE64" s="342"/>
      <c r="AF64" s="342"/>
      <c r="AG64" s="342"/>
      <c r="AH64" s="342"/>
      <c r="AI64" s="342"/>
      <c r="AJ64" s="343"/>
      <c r="AK64" s="343"/>
      <c r="AL64" s="343"/>
    </row>
    <row r="65" spans="1:38" s="344" customFormat="1" ht="15" customHeight="1">
      <c r="A65" s="343"/>
      <c r="B65" s="226"/>
      <c r="C65" s="345"/>
      <c r="D65" s="345"/>
      <c r="E65" s="343"/>
      <c r="F65" s="343"/>
      <c r="G65" s="343"/>
      <c r="H65" s="343"/>
      <c r="I65" s="346"/>
      <c r="J65" s="346"/>
      <c r="K65" s="343"/>
      <c r="L65" s="347"/>
      <c r="M65" s="348"/>
      <c r="N65" s="343"/>
      <c r="O65" s="346"/>
      <c r="P65" s="226"/>
      <c r="R65" s="342"/>
      <c r="S65" s="342"/>
      <c r="T65" s="342"/>
      <c r="U65" s="342"/>
      <c r="V65" s="342"/>
      <c r="W65" s="342"/>
      <c r="X65" s="342"/>
      <c r="Y65" s="342"/>
      <c r="Z65" s="342"/>
      <c r="AA65" s="342"/>
      <c r="AB65" s="342"/>
      <c r="AC65" s="342"/>
      <c r="AD65" s="342"/>
      <c r="AE65" s="342"/>
      <c r="AF65" s="342"/>
      <c r="AG65" s="342"/>
      <c r="AH65" s="342"/>
      <c r="AI65" s="342"/>
    </row>
    <row r="66" spans="1:38" ht="12.75" customHeight="1">
      <c r="A66" s="118"/>
      <c r="B66" s="120"/>
      <c r="C66" s="117"/>
      <c r="D66" s="117"/>
      <c r="E66" s="118"/>
      <c r="F66" s="118"/>
      <c r="G66" s="118"/>
      <c r="H66" s="121"/>
      <c r="I66" s="121"/>
      <c r="J66" s="121"/>
      <c r="K66" s="117"/>
      <c r="L66" s="118"/>
      <c r="M66" s="118"/>
      <c r="N66" s="118"/>
      <c r="O66" s="121"/>
      <c r="P66" s="121"/>
      <c r="Q66" s="121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3.8">
      <c r="A67" s="122" t="s">
        <v>563</v>
      </c>
      <c r="B67" s="122"/>
      <c r="C67" s="122"/>
      <c r="D67" s="122"/>
      <c r="E67" s="123"/>
      <c r="F67" s="101"/>
      <c r="G67" s="101"/>
      <c r="H67" s="101"/>
      <c r="I67" s="101"/>
      <c r="J67" s="1"/>
      <c r="K67" s="6"/>
      <c r="L67" s="6"/>
      <c r="M67" s="6"/>
      <c r="N67" s="1"/>
      <c r="O67" s="1"/>
      <c r="P67" s="37"/>
      <c r="Q67" s="37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37"/>
      <c r="AK67" s="37"/>
      <c r="AL67" s="37"/>
    </row>
    <row r="68" spans="1:38" ht="39.6">
      <c r="A68" s="93" t="s">
        <v>16</v>
      </c>
      <c r="B68" s="93" t="s">
        <v>522</v>
      </c>
      <c r="C68" s="93"/>
      <c r="D68" s="94" t="s">
        <v>533</v>
      </c>
      <c r="E68" s="93" t="s">
        <v>534</v>
      </c>
      <c r="F68" s="93" t="s">
        <v>535</v>
      </c>
      <c r="G68" s="93" t="s">
        <v>555</v>
      </c>
      <c r="H68" s="93" t="s">
        <v>537</v>
      </c>
      <c r="I68" s="93" t="s">
        <v>538</v>
      </c>
      <c r="J68" s="92" t="s">
        <v>539</v>
      </c>
      <c r="K68" s="92" t="s">
        <v>564</v>
      </c>
      <c r="L68" s="95" t="s">
        <v>541</v>
      </c>
      <c r="M68" s="116" t="s">
        <v>561</v>
      </c>
      <c r="N68" s="93" t="s">
        <v>562</v>
      </c>
      <c r="O68" s="93" t="s">
        <v>543</v>
      </c>
      <c r="P68" s="94" t="s">
        <v>544</v>
      </c>
      <c r="Q68" s="229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37"/>
      <c r="AK68" s="37"/>
      <c r="AL68" s="37"/>
    </row>
    <row r="69" spans="1:38" ht="12.75" customHeight="1">
      <c r="A69" s="433">
        <v>1</v>
      </c>
      <c r="B69" s="411">
        <v>45411</v>
      </c>
      <c r="C69" s="259"/>
      <c r="D69" s="259" t="s">
        <v>865</v>
      </c>
      <c r="E69" s="260" t="s">
        <v>820</v>
      </c>
      <c r="F69" s="260">
        <v>81</v>
      </c>
      <c r="G69" s="260"/>
      <c r="H69" s="260">
        <v>45</v>
      </c>
      <c r="I69" s="261"/>
      <c r="J69" s="409" t="s">
        <v>588</v>
      </c>
      <c r="K69" s="255">
        <f>F69-H69</f>
        <v>36</v>
      </c>
      <c r="L69" s="256">
        <v>50</v>
      </c>
      <c r="M69" s="415">
        <v>900</v>
      </c>
      <c r="N69" s="255">
        <v>25</v>
      </c>
      <c r="O69" s="409" t="s">
        <v>548</v>
      </c>
      <c r="P69" s="445">
        <v>45420</v>
      </c>
      <c r="Q69" s="226"/>
      <c r="R69" s="54" t="s">
        <v>1023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434"/>
      <c r="B70" s="412"/>
      <c r="C70" s="259"/>
      <c r="D70" s="259" t="s">
        <v>866</v>
      </c>
      <c r="E70" s="260" t="s">
        <v>820</v>
      </c>
      <c r="F70" s="260">
        <v>95</v>
      </c>
      <c r="G70" s="260"/>
      <c r="H70" s="260">
        <v>91</v>
      </c>
      <c r="I70" s="261"/>
      <c r="J70" s="410"/>
      <c r="K70" s="255">
        <f>F70-H70</f>
        <v>4</v>
      </c>
      <c r="L70" s="256">
        <v>50</v>
      </c>
      <c r="M70" s="416"/>
      <c r="N70" s="255">
        <v>25</v>
      </c>
      <c r="O70" s="410"/>
      <c r="P70" s="445"/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433">
        <v>2</v>
      </c>
      <c r="B71" s="411">
        <v>45414</v>
      </c>
      <c r="C71" s="259"/>
      <c r="D71" s="259" t="s">
        <v>871</v>
      </c>
      <c r="E71" s="260" t="s">
        <v>557</v>
      </c>
      <c r="F71" s="260">
        <v>32</v>
      </c>
      <c r="G71" s="260"/>
      <c r="H71" s="260">
        <v>44</v>
      </c>
      <c r="I71" s="261"/>
      <c r="J71" s="409" t="s">
        <v>873</v>
      </c>
      <c r="K71" s="255">
        <f>H71-F71</f>
        <v>12</v>
      </c>
      <c r="L71" s="256">
        <v>50</v>
      </c>
      <c r="M71" s="415">
        <v>2700</v>
      </c>
      <c r="N71" s="255">
        <v>400</v>
      </c>
      <c r="O71" s="409" t="s">
        <v>548</v>
      </c>
      <c r="P71" s="411">
        <v>45414</v>
      </c>
      <c r="Q71" s="226"/>
      <c r="R71" s="54" t="s">
        <v>1023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434"/>
      <c r="B72" s="412"/>
      <c r="C72" s="259"/>
      <c r="D72" s="259" t="s">
        <v>872</v>
      </c>
      <c r="E72" s="260" t="s">
        <v>820</v>
      </c>
      <c r="F72" s="260">
        <v>16</v>
      </c>
      <c r="G72" s="260"/>
      <c r="H72" s="260">
        <v>21</v>
      </c>
      <c r="I72" s="261"/>
      <c r="J72" s="410"/>
      <c r="K72" s="255">
        <f>F72-H72</f>
        <v>-5</v>
      </c>
      <c r="L72" s="256">
        <v>50</v>
      </c>
      <c r="M72" s="416"/>
      <c r="N72" s="255">
        <v>400</v>
      </c>
      <c r="O72" s="410"/>
      <c r="P72" s="412"/>
      <c r="Q72" s="226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273">
        <v>3</v>
      </c>
      <c r="B73" s="274">
        <v>45414</v>
      </c>
      <c r="C73" s="259"/>
      <c r="D73" s="259" t="s">
        <v>874</v>
      </c>
      <c r="E73" s="260" t="s">
        <v>557</v>
      </c>
      <c r="F73" s="260">
        <v>40</v>
      </c>
      <c r="G73" s="260">
        <v>10</v>
      </c>
      <c r="H73" s="260">
        <v>65.5</v>
      </c>
      <c r="I73" s="261" t="s">
        <v>875</v>
      </c>
      <c r="J73" s="254" t="s">
        <v>876</v>
      </c>
      <c r="K73" s="255">
        <f>H73-F73</f>
        <v>25.5</v>
      </c>
      <c r="L73" s="256">
        <v>50</v>
      </c>
      <c r="M73" s="257">
        <f t="shared" ref="M73" si="60">(K73*N73)-L73</f>
        <v>587.5</v>
      </c>
      <c r="N73" s="255">
        <v>25</v>
      </c>
      <c r="O73" s="272" t="s">
        <v>548</v>
      </c>
      <c r="P73" s="274">
        <v>45414</v>
      </c>
      <c r="Q73" s="226"/>
      <c r="R73" s="54" t="s">
        <v>1023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260">
        <v>4</v>
      </c>
      <c r="B74" s="258">
        <v>45414</v>
      </c>
      <c r="C74" s="259"/>
      <c r="D74" s="259" t="s">
        <v>874</v>
      </c>
      <c r="E74" s="260" t="s">
        <v>557</v>
      </c>
      <c r="F74" s="260">
        <v>37.5</v>
      </c>
      <c r="G74" s="260">
        <v>10</v>
      </c>
      <c r="H74" s="260">
        <v>57.5</v>
      </c>
      <c r="I74" s="261" t="s">
        <v>875</v>
      </c>
      <c r="J74" s="254" t="s">
        <v>851</v>
      </c>
      <c r="K74" s="255">
        <f>H74-F74</f>
        <v>20</v>
      </c>
      <c r="L74" s="256">
        <v>50</v>
      </c>
      <c r="M74" s="257">
        <f t="shared" ref="M74" si="61">(K74*N74)-L74</f>
        <v>450</v>
      </c>
      <c r="N74" s="255">
        <v>25</v>
      </c>
      <c r="O74" s="254" t="s">
        <v>548</v>
      </c>
      <c r="P74" s="258">
        <v>45414</v>
      </c>
      <c r="Q74" s="226"/>
      <c r="R74" s="54" t="s">
        <v>1023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429">
        <v>5</v>
      </c>
      <c r="B75" s="419">
        <v>45414</v>
      </c>
      <c r="C75" s="285"/>
      <c r="D75" s="285" t="s">
        <v>871</v>
      </c>
      <c r="E75" s="286" t="s">
        <v>557</v>
      </c>
      <c r="F75" s="286">
        <v>39</v>
      </c>
      <c r="G75" s="286"/>
      <c r="H75" s="286">
        <v>30.5</v>
      </c>
      <c r="I75" s="287"/>
      <c r="J75" s="417" t="s">
        <v>896</v>
      </c>
      <c r="K75" s="279">
        <f>H75-F75</f>
        <v>-8.5</v>
      </c>
      <c r="L75" s="280">
        <v>50</v>
      </c>
      <c r="M75" s="423">
        <v>-1700</v>
      </c>
      <c r="N75" s="300">
        <v>400</v>
      </c>
      <c r="O75" s="417" t="s">
        <v>558</v>
      </c>
      <c r="P75" s="419">
        <v>45415</v>
      </c>
      <c r="Q75" s="226"/>
      <c r="R75" s="54" t="s">
        <v>1023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430"/>
      <c r="B76" s="420"/>
      <c r="C76" s="285"/>
      <c r="D76" s="285" t="s">
        <v>872</v>
      </c>
      <c r="E76" s="286" t="s">
        <v>820</v>
      </c>
      <c r="F76" s="286">
        <v>19</v>
      </c>
      <c r="G76" s="286"/>
      <c r="H76" s="286">
        <v>14.5</v>
      </c>
      <c r="I76" s="287"/>
      <c r="J76" s="418"/>
      <c r="K76" s="279">
        <f>F76-H76</f>
        <v>4.5</v>
      </c>
      <c r="L76" s="280">
        <v>50</v>
      </c>
      <c r="M76" s="424"/>
      <c r="N76" s="279">
        <v>400</v>
      </c>
      <c r="O76" s="418"/>
      <c r="P76" s="420"/>
      <c r="Q76" s="226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433">
        <v>6</v>
      </c>
      <c r="B77" s="411">
        <v>45415</v>
      </c>
      <c r="C77" s="259"/>
      <c r="D77" s="259" t="s">
        <v>877</v>
      </c>
      <c r="E77" s="260" t="s">
        <v>820</v>
      </c>
      <c r="F77" s="260">
        <v>132</v>
      </c>
      <c r="G77" s="260"/>
      <c r="H77" s="260">
        <v>87</v>
      </c>
      <c r="I77" s="261"/>
      <c r="J77" s="409" t="s">
        <v>859</v>
      </c>
      <c r="K77" s="255">
        <f>F77-H77</f>
        <v>45</v>
      </c>
      <c r="L77" s="256">
        <v>50</v>
      </c>
      <c r="M77" s="415">
        <v>500</v>
      </c>
      <c r="N77" s="255">
        <v>25</v>
      </c>
      <c r="O77" s="409" t="s">
        <v>548</v>
      </c>
      <c r="P77" s="445">
        <v>45414</v>
      </c>
      <c r="Q77" s="226"/>
      <c r="R77" s="54" t="s">
        <v>1025</v>
      </c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434"/>
      <c r="B78" s="412"/>
      <c r="C78" s="259"/>
      <c r="D78" s="259" t="s">
        <v>878</v>
      </c>
      <c r="E78" s="260" t="s">
        <v>557</v>
      </c>
      <c r="F78" s="260">
        <v>26</v>
      </c>
      <c r="G78" s="260"/>
      <c r="H78" s="260">
        <v>5</v>
      </c>
      <c r="I78" s="261"/>
      <c r="J78" s="410"/>
      <c r="K78" s="255">
        <f>H78-F78</f>
        <v>-21</v>
      </c>
      <c r="L78" s="256">
        <v>50</v>
      </c>
      <c r="M78" s="416"/>
      <c r="N78" s="255">
        <v>25</v>
      </c>
      <c r="O78" s="410"/>
      <c r="P78" s="445"/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433">
        <v>7</v>
      </c>
      <c r="B79" s="411">
        <v>45415</v>
      </c>
      <c r="C79" s="259"/>
      <c r="D79" s="259" t="s">
        <v>884</v>
      </c>
      <c r="E79" s="260" t="s">
        <v>557</v>
      </c>
      <c r="F79" s="260">
        <v>130</v>
      </c>
      <c r="G79" s="260"/>
      <c r="H79" s="260">
        <v>212.5</v>
      </c>
      <c r="I79" s="261"/>
      <c r="J79" s="409" t="s">
        <v>886</v>
      </c>
      <c r="K79" s="255">
        <f>H79-F79</f>
        <v>82.5</v>
      </c>
      <c r="L79" s="256">
        <v>50</v>
      </c>
      <c r="M79" s="415">
        <v>725</v>
      </c>
      <c r="N79" s="255">
        <v>25</v>
      </c>
      <c r="O79" s="409" t="s">
        <v>548</v>
      </c>
      <c r="P79" s="445">
        <v>45415</v>
      </c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434"/>
      <c r="B80" s="412"/>
      <c r="C80" s="259"/>
      <c r="D80" s="259" t="s">
        <v>885</v>
      </c>
      <c r="E80" s="260" t="s">
        <v>820</v>
      </c>
      <c r="F80" s="260">
        <v>63</v>
      </c>
      <c r="G80" s="260"/>
      <c r="H80" s="260">
        <v>112.5</v>
      </c>
      <c r="I80" s="261"/>
      <c r="J80" s="410"/>
      <c r="K80" s="255">
        <f>F80-H80</f>
        <v>-49.5</v>
      </c>
      <c r="L80" s="256">
        <v>50</v>
      </c>
      <c r="M80" s="416"/>
      <c r="N80" s="255">
        <v>25</v>
      </c>
      <c r="O80" s="410"/>
      <c r="P80" s="445"/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83">
        <v>8</v>
      </c>
      <c r="B81" s="284">
        <v>45415</v>
      </c>
      <c r="C81" s="285"/>
      <c r="D81" s="285" t="s">
        <v>887</v>
      </c>
      <c r="E81" s="286" t="s">
        <v>557</v>
      </c>
      <c r="F81" s="286">
        <v>122</v>
      </c>
      <c r="G81" s="286">
        <v>80</v>
      </c>
      <c r="H81" s="286">
        <v>80</v>
      </c>
      <c r="I81" s="287" t="s">
        <v>888</v>
      </c>
      <c r="J81" s="278" t="s">
        <v>892</v>
      </c>
      <c r="K81" s="279">
        <f t="shared" ref="K81:K86" si="62">H81-F81</f>
        <v>-42</v>
      </c>
      <c r="L81" s="280">
        <v>50</v>
      </c>
      <c r="M81" s="281">
        <f t="shared" ref="M81" si="63">(K81*N81)-L81</f>
        <v>-1730</v>
      </c>
      <c r="N81" s="279">
        <v>40</v>
      </c>
      <c r="O81" s="278" t="s">
        <v>558</v>
      </c>
      <c r="P81" s="282">
        <v>45415</v>
      </c>
      <c r="Q81" s="226"/>
      <c r="R81" s="54" t="s">
        <v>1025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76">
        <v>9</v>
      </c>
      <c r="B82" s="275">
        <v>45415</v>
      </c>
      <c r="C82" s="259"/>
      <c r="D82" s="259" t="s">
        <v>889</v>
      </c>
      <c r="E82" s="260" t="s">
        <v>557</v>
      </c>
      <c r="F82" s="260">
        <v>295</v>
      </c>
      <c r="G82" s="260">
        <v>190</v>
      </c>
      <c r="H82" s="260">
        <v>360</v>
      </c>
      <c r="I82" s="261" t="s">
        <v>890</v>
      </c>
      <c r="J82" s="254" t="s">
        <v>891</v>
      </c>
      <c r="K82" s="255">
        <f t="shared" si="62"/>
        <v>65</v>
      </c>
      <c r="L82" s="256">
        <v>50</v>
      </c>
      <c r="M82" s="257">
        <f t="shared" ref="M82:M83" si="64">(K82*N82)-L82</f>
        <v>925</v>
      </c>
      <c r="N82" s="255">
        <v>15</v>
      </c>
      <c r="O82" s="254" t="s">
        <v>548</v>
      </c>
      <c r="P82" s="258">
        <v>45415</v>
      </c>
      <c r="Q82" s="226"/>
      <c r="R82" s="54" t="s">
        <v>1023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83">
        <v>10</v>
      </c>
      <c r="B83" s="284">
        <v>45418</v>
      </c>
      <c r="C83" s="285"/>
      <c r="D83" s="285" t="s">
        <v>903</v>
      </c>
      <c r="E83" s="286" t="s">
        <v>557</v>
      </c>
      <c r="F83" s="286">
        <v>385</v>
      </c>
      <c r="G83" s="286">
        <v>280</v>
      </c>
      <c r="H83" s="286">
        <v>280</v>
      </c>
      <c r="I83" s="287" t="s">
        <v>904</v>
      </c>
      <c r="J83" s="278" t="s">
        <v>905</v>
      </c>
      <c r="K83" s="279">
        <f t="shared" si="62"/>
        <v>-105</v>
      </c>
      <c r="L83" s="280">
        <v>50</v>
      </c>
      <c r="M83" s="281">
        <f t="shared" si="64"/>
        <v>-1625</v>
      </c>
      <c r="N83" s="279">
        <v>15</v>
      </c>
      <c r="O83" s="278" t="s">
        <v>558</v>
      </c>
      <c r="P83" s="282">
        <v>45418</v>
      </c>
      <c r="Q83" s="226"/>
      <c r="R83" s="54" t="s">
        <v>1024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76">
        <v>11</v>
      </c>
      <c r="B84" s="275">
        <v>45419</v>
      </c>
      <c r="C84" s="259"/>
      <c r="D84" s="259" t="s">
        <v>908</v>
      </c>
      <c r="E84" s="260" t="s">
        <v>557</v>
      </c>
      <c r="F84" s="260">
        <v>82</v>
      </c>
      <c r="G84" s="260">
        <v>49</v>
      </c>
      <c r="H84" s="260">
        <v>102</v>
      </c>
      <c r="I84" s="261" t="s">
        <v>909</v>
      </c>
      <c r="J84" s="254" t="s">
        <v>851</v>
      </c>
      <c r="K84" s="255">
        <f t="shared" si="62"/>
        <v>20</v>
      </c>
      <c r="L84" s="256">
        <v>50</v>
      </c>
      <c r="M84" s="257">
        <f t="shared" ref="M84:M85" si="65">(K84*N84)-L84</f>
        <v>450</v>
      </c>
      <c r="N84" s="255">
        <v>25</v>
      </c>
      <c r="O84" s="254" t="s">
        <v>548</v>
      </c>
      <c r="P84" s="258">
        <v>45419</v>
      </c>
      <c r="Q84" s="226"/>
      <c r="R84" s="54" t="s">
        <v>1023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83">
        <v>12</v>
      </c>
      <c r="B85" s="284">
        <v>45419</v>
      </c>
      <c r="C85" s="285"/>
      <c r="D85" s="285" t="s">
        <v>912</v>
      </c>
      <c r="E85" s="286" t="s">
        <v>557</v>
      </c>
      <c r="F85" s="286">
        <v>45</v>
      </c>
      <c r="G85" s="286">
        <v>9</v>
      </c>
      <c r="H85" s="286">
        <v>9</v>
      </c>
      <c r="I85" s="287" t="s">
        <v>913</v>
      </c>
      <c r="J85" s="278" t="s">
        <v>914</v>
      </c>
      <c r="K85" s="279">
        <f t="shared" si="62"/>
        <v>-36</v>
      </c>
      <c r="L85" s="280">
        <v>50</v>
      </c>
      <c r="M85" s="281">
        <f t="shared" si="65"/>
        <v>-1490</v>
      </c>
      <c r="N85" s="279">
        <v>40</v>
      </c>
      <c r="O85" s="278" t="s">
        <v>558</v>
      </c>
      <c r="P85" s="282">
        <v>45419</v>
      </c>
      <c r="Q85" s="226"/>
      <c r="R85" s="54" t="s">
        <v>1025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433">
        <v>13</v>
      </c>
      <c r="B86" s="411">
        <v>45419</v>
      </c>
      <c r="C86" s="259"/>
      <c r="D86" s="259" t="s">
        <v>922</v>
      </c>
      <c r="E86" s="260" t="s">
        <v>557</v>
      </c>
      <c r="F86" s="260">
        <v>11.6</v>
      </c>
      <c r="G86" s="260"/>
      <c r="H86" s="260">
        <v>14.2</v>
      </c>
      <c r="I86" s="261"/>
      <c r="J86" s="409" t="s">
        <v>924</v>
      </c>
      <c r="K86" s="255">
        <f t="shared" si="62"/>
        <v>2.5999999999999996</v>
      </c>
      <c r="L86" s="256">
        <v>50</v>
      </c>
      <c r="M86" s="415">
        <v>1970</v>
      </c>
      <c r="N86" s="255">
        <v>2300</v>
      </c>
      <c r="O86" s="409" t="s">
        <v>548</v>
      </c>
      <c r="P86" s="411">
        <v>45419</v>
      </c>
      <c r="Q86" s="226"/>
      <c r="R86" s="54" t="s">
        <v>1023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434"/>
      <c r="B87" s="412"/>
      <c r="C87" s="259"/>
      <c r="D87" s="259" t="s">
        <v>923</v>
      </c>
      <c r="E87" s="260" t="s">
        <v>820</v>
      </c>
      <c r="F87" s="260">
        <v>8.1999999999999993</v>
      </c>
      <c r="G87" s="260"/>
      <c r="H87" s="260">
        <v>9.9</v>
      </c>
      <c r="I87" s="261"/>
      <c r="J87" s="410"/>
      <c r="K87" s="255">
        <f>F87-H87</f>
        <v>-1.7000000000000011</v>
      </c>
      <c r="L87" s="256">
        <v>50</v>
      </c>
      <c r="M87" s="416"/>
      <c r="N87" s="255">
        <v>2300</v>
      </c>
      <c r="O87" s="410"/>
      <c r="P87" s="412"/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76">
        <v>14</v>
      </c>
      <c r="B88" s="275">
        <v>45419</v>
      </c>
      <c r="C88" s="259"/>
      <c r="D88" s="259" t="s">
        <v>925</v>
      </c>
      <c r="E88" s="260" t="s">
        <v>557</v>
      </c>
      <c r="F88" s="260">
        <v>200</v>
      </c>
      <c r="G88" s="260">
        <v>90</v>
      </c>
      <c r="H88" s="260">
        <v>255</v>
      </c>
      <c r="I88" s="261" t="s">
        <v>926</v>
      </c>
      <c r="J88" s="254" t="s">
        <v>683</v>
      </c>
      <c r="K88" s="255">
        <f>H88-F88</f>
        <v>55</v>
      </c>
      <c r="L88" s="256">
        <v>50</v>
      </c>
      <c r="M88" s="257">
        <f t="shared" ref="M88" si="66">(K88*N88)-L88</f>
        <v>775</v>
      </c>
      <c r="N88" s="255">
        <v>15</v>
      </c>
      <c r="O88" s="254" t="s">
        <v>548</v>
      </c>
      <c r="P88" s="258">
        <v>45419</v>
      </c>
      <c r="Q88" s="226"/>
      <c r="R88" s="54" t="s">
        <v>1025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60">
        <v>15</v>
      </c>
      <c r="B89" s="258">
        <v>45420</v>
      </c>
      <c r="C89" s="259"/>
      <c r="D89" s="259" t="s">
        <v>932</v>
      </c>
      <c r="E89" s="260" t="s">
        <v>557</v>
      </c>
      <c r="F89" s="260">
        <v>54</v>
      </c>
      <c r="G89" s="260">
        <v>0</v>
      </c>
      <c r="H89" s="260">
        <v>80</v>
      </c>
      <c r="I89" s="261" t="s">
        <v>933</v>
      </c>
      <c r="J89" s="254" t="s">
        <v>935</v>
      </c>
      <c r="K89" s="255">
        <f>H89-F89</f>
        <v>26</v>
      </c>
      <c r="L89" s="256">
        <v>50</v>
      </c>
      <c r="M89" s="257">
        <f t="shared" ref="M89" si="67">(K89*N89)-L89</f>
        <v>600</v>
      </c>
      <c r="N89" s="255">
        <v>25</v>
      </c>
      <c r="O89" s="254" t="s">
        <v>548</v>
      </c>
      <c r="P89" s="258">
        <v>45420</v>
      </c>
      <c r="Q89" s="226"/>
      <c r="R89" s="54" t="s">
        <v>1023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443">
        <v>16</v>
      </c>
      <c r="B90" s="441">
        <v>45420</v>
      </c>
      <c r="C90" s="312"/>
      <c r="D90" s="312" t="s">
        <v>865</v>
      </c>
      <c r="E90" s="310" t="s">
        <v>820</v>
      </c>
      <c r="F90" s="310">
        <v>121</v>
      </c>
      <c r="G90" s="310"/>
      <c r="H90" s="310">
        <v>136</v>
      </c>
      <c r="I90" s="313"/>
      <c r="J90" s="413" t="s">
        <v>961</v>
      </c>
      <c r="K90" s="330">
        <f>F90-H90</f>
        <v>-15</v>
      </c>
      <c r="L90" s="331">
        <v>50</v>
      </c>
      <c r="M90" s="439">
        <v>225</v>
      </c>
      <c r="N90" s="330">
        <v>25</v>
      </c>
      <c r="O90" s="413" t="s">
        <v>565</v>
      </c>
      <c r="P90" s="441">
        <v>45422</v>
      </c>
      <c r="Q90" s="226"/>
      <c r="R90" s="54" t="s">
        <v>1023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444"/>
      <c r="B91" s="442"/>
      <c r="C91" s="312"/>
      <c r="D91" s="312" t="s">
        <v>934</v>
      </c>
      <c r="E91" s="310" t="s">
        <v>820</v>
      </c>
      <c r="F91" s="310">
        <v>69</v>
      </c>
      <c r="G91" s="310"/>
      <c r="H91" s="310">
        <v>41</v>
      </c>
      <c r="I91" s="313"/>
      <c r="J91" s="414"/>
      <c r="K91" s="330">
        <f>F91-H91</f>
        <v>28</v>
      </c>
      <c r="L91" s="331">
        <v>50</v>
      </c>
      <c r="M91" s="440"/>
      <c r="N91" s="330">
        <v>25</v>
      </c>
      <c r="O91" s="414"/>
      <c r="P91" s="442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433">
        <v>17</v>
      </c>
      <c r="B92" s="411">
        <v>45421</v>
      </c>
      <c r="C92" s="259"/>
      <c r="D92" s="259" t="s">
        <v>937</v>
      </c>
      <c r="E92" s="260" t="s">
        <v>557</v>
      </c>
      <c r="F92" s="260">
        <v>51</v>
      </c>
      <c r="G92" s="260"/>
      <c r="H92" s="260">
        <v>112.5</v>
      </c>
      <c r="I92" s="261"/>
      <c r="J92" s="409" t="s">
        <v>939</v>
      </c>
      <c r="K92" s="255">
        <f>H92-F92</f>
        <v>61.5</v>
      </c>
      <c r="L92" s="256">
        <v>50</v>
      </c>
      <c r="M92" s="415">
        <v>887.5</v>
      </c>
      <c r="N92" s="255">
        <v>25</v>
      </c>
      <c r="O92" s="409" t="s">
        <v>548</v>
      </c>
      <c r="P92" s="411">
        <v>45421</v>
      </c>
      <c r="Q92" s="226"/>
      <c r="R92" s="54" t="s">
        <v>1025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434"/>
      <c r="B93" s="412"/>
      <c r="C93" s="259"/>
      <c r="D93" s="259" t="s">
        <v>938</v>
      </c>
      <c r="E93" s="260" t="s">
        <v>557</v>
      </c>
      <c r="F93" s="260">
        <v>41</v>
      </c>
      <c r="G93" s="260"/>
      <c r="H93" s="260">
        <v>19</v>
      </c>
      <c r="I93" s="261"/>
      <c r="J93" s="410"/>
      <c r="K93" s="255">
        <f>H93-F93</f>
        <v>-22</v>
      </c>
      <c r="L93" s="256">
        <v>50</v>
      </c>
      <c r="M93" s="416"/>
      <c r="N93" s="255">
        <v>25</v>
      </c>
      <c r="O93" s="410"/>
      <c r="P93" s="412"/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83">
        <v>18</v>
      </c>
      <c r="B94" s="284">
        <v>45421</v>
      </c>
      <c r="C94" s="285"/>
      <c r="D94" s="285" t="s">
        <v>942</v>
      </c>
      <c r="E94" s="286" t="s">
        <v>557</v>
      </c>
      <c r="F94" s="286">
        <v>50</v>
      </c>
      <c r="G94" s="286">
        <v>0</v>
      </c>
      <c r="H94" s="286">
        <v>0</v>
      </c>
      <c r="I94" s="287" t="s">
        <v>943</v>
      </c>
      <c r="J94" s="278" t="s">
        <v>954</v>
      </c>
      <c r="K94" s="279">
        <f t="shared" ref="K94" si="68">H94-F94</f>
        <v>-50</v>
      </c>
      <c r="L94" s="280">
        <v>25</v>
      </c>
      <c r="M94" s="281">
        <f t="shared" ref="M94" si="69">(K94*N94)-L94</f>
        <v>-1275</v>
      </c>
      <c r="N94" s="279">
        <v>25</v>
      </c>
      <c r="O94" s="278" t="s">
        <v>558</v>
      </c>
      <c r="P94" s="282">
        <v>45421</v>
      </c>
      <c r="Q94" s="226"/>
      <c r="R94" s="54" t="s">
        <v>1025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433">
        <v>19</v>
      </c>
      <c r="B95" s="411">
        <v>45421</v>
      </c>
      <c r="C95" s="259"/>
      <c r="D95" s="259" t="s">
        <v>944</v>
      </c>
      <c r="E95" s="260" t="s">
        <v>557</v>
      </c>
      <c r="F95" s="260">
        <v>66.5</v>
      </c>
      <c r="G95" s="260"/>
      <c r="H95" s="260">
        <v>76</v>
      </c>
      <c r="I95" s="261"/>
      <c r="J95" s="409" t="s">
        <v>1008</v>
      </c>
      <c r="K95" s="255">
        <f>H95-F95</f>
        <v>9.5</v>
      </c>
      <c r="L95" s="256">
        <v>50</v>
      </c>
      <c r="M95" s="415">
        <v>1325</v>
      </c>
      <c r="N95" s="255">
        <v>150</v>
      </c>
      <c r="O95" s="409" t="s">
        <v>548</v>
      </c>
      <c r="P95" s="411">
        <v>45427</v>
      </c>
      <c r="Q95" s="226"/>
      <c r="R95" s="54" t="s">
        <v>1025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434"/>
      <c r="B96" s="412"/>
      <c r="C96" s="259"/>
      <c r="D96" s="259" t="s">
        <v>945</v>
      </c>
      <c r="E96" s="260" t="s">
        <v>820</v>
      </c>
      <c r="F96" s="260">
        <v>40.5</v>
      </c>
      <c r="G96" s="260"/>
      <c r="H96" s="260">
        <v>40.5</v>
      </c>
      <c r="I96" s="261"/>
      <c r="J96" s="410"/>
      <c r="K96" s="255">
        <f>H96-F96</f>
        <v>0</v>
      </c>
      <c r="L96" s="256">
        <v>50</v>
      </c>
      <c r="M96" s="416"/>
      <c r="N96" s="255">
        <v>150</v>
      </c>
      <c r="O96" s="410"/>
      <c r="P96" s="412"/>
      <c r="Q96" s="226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83">
        <v>20</v>
      </c>
      <c r="B97" s="284">
        <v>45421</v>
      </c>
      <c r="C97" s="285"/>
      <c r="D97" s="285" t="s">
        <v>946</v>
      </c>
      <c r="E97" s="286" t="s">
        <v>557</v>
      </c>
      <c r="F97" s="286">
        <v>350</v>
      </c>
      <c r="G97" s="286">
        <v>250</v>
      </c>
      <c r="H97" s="286">
        <v>265</v>
      </c>
      <c r="I97" s="287" t="s">
        <v>947</v>
      </c>
      <c r="J97" s="278" t="s">
        <v>952</v>
      </c>
      <c r="K97" s="279">
        <f t="shared" ref="K97" si="70">H97-F97</f>
        <v>-85</v>
      </c>
      <c r="L97" s="280">
        <v>50</v>
      </c>
      <c r="M97" s="281">
        <f t="shared" ref="M97:M98" si="71">(K97*N97)-L97</f>
        <v>-1325</v>
      </c>
      <c r="N97" s="279">
        <v>15</v>
      </c>
      <c r="O97" s="278" t="s">
        <v>558</v>
      </c>
      <c r="P97" s="282">
        <v>45421</v>
      </c>
      <c r="Q97" s="226"/>
      <c r="R97" s="54" t="s">
        <v>1023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33">
        <v>21</v>
      </c>
      <c r="B98" s="335">
        <v>45422</v>
      </c>
      <c r="C98" s="312"/>
      <c r="D98" s="312" t="s">
        <v>957</v>
      </c>
      <c r="E98" s="310" t="s">
        <v>557</v>
      </c>
      <c r="F98" s="310">
        <v>137.5</v>
      </c>
      <c r="G98" s="310">
        <v>80</v>
      </c>
      <c r="H98" s="310">
        <v>145</v>
      </c>
      <c r="I98" s="313" t="s">
        <v>958</v>
      </c>
      <c r="J98" s="356" t="s">
        <v>970</v>
      </c>
      <c r="K98" s="330">
        <f>H98-F98</f>
        <v>7.5</v>
      </c>
      <c r="L98" s="331">
        <v>50</v>
      </c>
      <c r="M98" s="357">
        <f t="shared" si="71"/>
        <v>137.5</v>
      </c>
      <c r="N98" s="330">
        <v>25</v>
      </c>
      <c r="O98" s="356" t="s">
        <v>565</v>
      </c>
      <c r="P98" s="311">
        <v>45425</v>
      </c>
      <c r="Q98" s="226"/>
      <c r="R98" s="54" t="s">
        <v>1023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276">
        <v>22</v>
      </c>
      <c r="B99" s="275">
        <v>45422</v>
      </c>
      <c r="C99" s="259"/>
      <c r="D99" s="259" t="s">
        <v>959</v>
      </c>
      <c r="E99" s="260" t="s">
        <v>557</v>
      </c>
      <c r="F99" s="260">
        <v>295</v>
      </c>
      <c r="G99" s="260">
        <v>180</v>
      </c>
      <c r="H99" s="260">
        <v>367.5</v>
      </c>
      <c r="I99" s="261" t="s">
        <v>890</v>
      </c>
      <c r="J99" s="254" t="s">
        <v>963</v>
      </c>
      <c r="K99" s="255">
        <f>H99-F99</f>
        <v>72.5</v>
      </c>
      <c r="L99" s="256">
        <v>50</v>
      </c>
      <c r="M99" s="257">
        <f t="shared" ref="M99" si="72">(K99*N99)-L99</f>
        <v>1037.5</v>
      </c>
      <c r="N99" s="255">
        <v>15</v>
      </c>
      <c r="O99" s="254" t="s">
        <v>548</v>
      </c>
      <c r="P99" s="258">
        <v>45422</v>
      </c>
      <c r="Q99" s="226"/>
      <c r="R99" s="54" t="s">
        <v>1023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276">
        <v>23</v>
      </c>
      <c r="B100" s="275">
        <v>45395</v>
      </c>
      <c r="C100" s="259"/>
      <c r="D100" s="259" t="s">
        <v>968</v>
      </c>
      <c r="E100" s="260" t="s">
        <v>557</v>
      </c>
      <c r="F100" s="260">
        <v>235</v>
      </c>
      <c r="G100" s="260">
        <v>140</v>
      </c>
      <c r="H100" s="260">
        <v>315</v>
      </c>
      <c r="I100" s="261" t="s">
        <v>926</v>
      </c>
      <c r="J100" s="254" t="s">
        <v>975</v>
      </c>
      <c r="K100" s="255">
        <f>H100-F100</f>
        <v>80</v>
      </c>
      <c r="L100" s="256">
        <v>50</v>
      </c>
      <c r="M100" s="257">
        <f t="shared" ref="M100" si="73">(K100*N100)-L100</f>
        <v>1150</v>
      </c>
      <c r="N100" s="255">
        <v>15</v>
      </c>
      <c r="O100" s="254" t="s">
        <v>548</v>
      </c>
      <c r="P100" s="258">
        <v>45425</v>
      </c>
      <c r="Q100" s="226"/>
      <c r="R100" s="54" t="s">
        <v>1023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276">
        <v>24</v>
      </c>
      <c r="B101" s="275">
        <v>45425</v>
      </c>
      <c r="C101" s="259"/>
      <c r="D101" s="259" t="s">
        <v>972</v>
      </c>
      <c r="E101" s="260" t="s">
        <v>557</v>
      </c>
      <c r="F101" s="260">
        <v>117.5</v>
      </c>
      <c r="G101" s="260">
        <v>50</v>
      </c>
      <c r="H101" s="260">
        <v>152.5</v>
      </c>
      <c r="I101" s="261" t="s">
        <v>973</v>
      </c>
      <c r="J101" s="254" t="s">
        <v>974</v>
      </c>
      <c r="K101" s="255">
        <f>H101-F101</f>
        <v>35</v>
      </c>
      <c r="L101" s="256">
        <v>50</v>
      </c>
      <c r="M101" s="257">
        <f t="shared" ref="M101" si="74">(K101*N101)-L101</f>
        <v>825</v>
      </c>
      <c r="N101" s="255">
        <v>25</v>
      </c>
      <c r="O101" s="254" t="s">
        <v>548</v>
      </c>
      <c r="P101" s="258">
        <v>45425</v>
      </c>
      <c r="Q101" s="226"/>
      <c r="R101" s="54" t="s">
        <v>1023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76">
        <v>25</v>
      </c>
      <c r="B102" s="275">
        <v>45425</v>
      </c>
      <c r="C102" s="259"/>
      <c r="D102" s="259" t="s">
        <v>976</v>
      </c>
      <c r="E102" s="260" t="s">
        <v>557</v>
      </c>
      <c r="F102" s="260">
        <v>25.5</v>
      </c>
      <c r="G102" s="260">
        <v>8</v>
      </c>
      <c r="H102" s="260">
        <v>37</v>
      </c>
      <c r="I102" s="261" t="s">
        <v>977</v>
      </c>
      <c r="J102" s="254" t="s">
        <v>978</v>
      </c>
      <c r="K102" s="255">
        <f>H102-F102</f>
        <v>11.5</v>
      </c>
      <c r="L102" s="256">
        <v>50</v>
      </c>
      <c r="M102" s="257">
        <f t="shared" ref="M102:M103" si="75">(K102*N102)-L102</f>
        <v>812.5</v>
      </c>
      <c r="N102" s="255">
        <v>75</v>
      </c>
      <c r="O102" s="254" t="s">
        <v>548</v>
      </c>
      <c r="P102" s="258">
        <v>45425</v>
      </c>
      <c r="Q102" s="226"/>
      <c r="R102" s="54" t="s">
        <v>1025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83">
        <v>26</v>
      </c>
      <c r="B103" s="284">
        <v>45425</v>
      </c>
      <c r="C103" s="285"/>
      <c r="D103" s="285" t="s">
        <v>979</v>
      </c>
      <c r="E103" s="286" t="s">
        <v>557</v>
      </c>
      <c r="F103" s="286">
        <v>62</v>
      </c>
      <c r="G103" s="286">
        <v>30</v>
      </c>
      <c r="H103" s="286">
        <v>36</v>
      </c>
      <c r="I103" s="287" t="s">
        <v>980</v>
      </c>
      <c r="J103" s="278" t="s">
        <v>981</v>
      </c>
      <c r="K103" s="279">
        <f t="shared" ref="K103:K107" si="76">H103-F103</f>
        <v>-26</v>
      </c>
      <c r="L103" s="280">
        <v>50</v>
      </c>
      <c r="M103" s="281">
        <f t="shared" si="75"/>
        <v>-1090</v>
      </c>
      <c r="N103" s="279">
        <v>40</v>
      </c>
      <c r="O103" s="278" t="s">
        <v>558</v>
      </c>
      <c r="P103" s="282">
        <v>45425</v>
      </c>
      <c r="Q103" s="226"/>
      <c r="R103" s="54" t="s">
        <v>1025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433">
        <v>27</v>
      </c>
      <c r="B104" s="411">
        <v>45425</v>
      </c>
      <c r="C104" s="259"/>
      <c r="D104" s="259" t="s">
        <v>979</v>
      </c>
      <c r="E104" s="260" t="s">
        <v>557</v>
      </c>
      <c r="F104" s="260">
        <v>96.5</v>
      </c>
      <c r="G104" s="260"/>
      <c r="H104" s="260">
        <v>140</v>
      </c>
      <c r="I104" s="261"/>
      <c r="J104" s="435" t="s">
        <v>994</v>
      </c>
      <c r="K104" s="260">
        <f t="shared" si="76"/>
        <v>43.5</v>
      </c>
      <c r="L104" s="304">
        <v>50</v>
      </c>
      <c r="M104" s="431">
        <v>480</v>
      </c>
      <c r="N104" s="260">
        <v>40</v>
      </c>
      <c r="O104" s="409" t="s">
        <v>548</v>
      </c>
      <c r="P104" s="411">
        <v>45426</v>
      </c>
      <c r="Q104" s="226"/>
      <c r="R104" s="54" t="s">
        <v>1025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434"/>
      <c r="B105" s="412"/>
      <c r="C105" s="259"/>
      <c r="D105" s="259" t="s">
        <v>987</v>
      </c>
      <c r="E105" s="260" t="s">
        <v>557</v>
      </c>
      <c r="F105" s="260">
        <v>96.5</v>
      </c>
      <c r="G105" s="260"/>
      <c r="H105" s="260">
        <v>67.5</v>
      </c>
      <c r="I105" s="261"/>
      <c r="J105" s="436"/>
      <c r="K105" s="260">
        <f t="shared" si="76"/>
        <v>-29</v>
      </c>
      <c r="L105" s="304">
        <v>50</v>
      </c>
      <c r="M105" s="432"/>
      <c r="N105" s="260">
        <v>40</v>
      </c>
      <c r="O105" s="410"/>
      <c r="P105" s="412"/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433">
        <v>28</v>
      </c>
      <c r="B106" s="411">
        <v>45426</v>
      </c>
      <c r="C106" s="259"/>
      <c r="D106" s="259" t="s">
        <v>989</v>
      </c>
      <c r="E106" s="260" t="s">
        <v>557</v>
      </c>
      <c r="F106" s="260">
        <v>24</v>
      </c>
      <c r="G106" s="260"/>
      <c r="H106" s="260">
        <v>8</v>
      </c>
      <c r="I106" s="261"/>
      <c r="J106" s="435" t="s">
        <v>876</v>
      </c>
      <c r="K106" s="260">
        <f t="shared" si="76"/>
        <v>-16</v>
      </c>
      <c r="L106" s="304">
        <v>50</v>
      </c>
      <c r="M106" s="431">
        <v>920</v>
      </c>
      <c r="N106" s="260">
        <v>40</v>
      </c>
      <c r="O106" s="409" t="s">
        <v>548</v>
      </c>
      <c r="P106" s="411">
        <v>45426</v>
      </c>
      <c r="Q106" s="226"/>
      <c r="R106" s="54" t="s">
        <v>1025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434"/>
      <c r="B107" s="412"/>
      <c r="C107" s="259"/>
      <c r="D107" s="259" t="s">
        <v>987</v>
      </c>
      <c r="E107" s="260" t="s">
        <v>557</v>
      </c>
      <c r="F107" s="260">
        <v>46</v>
      </c>
      <c r="G107" s="260"/>
      <c r="H107" s="260">
        <v>87.5</v>
      </c>
      <c r="I107" s="261"/>
      <c r="J107" s="436"/>
      <c r="K107" s="260">
        <f t="shared" si="76"/>
        <v>41.5</v>
      </c>
      <c r="L107" s="304">
        <v>50</v>
      </c>
      <c r="M107" s="432"/>
      <c r="N107" s="260">
        <v>40</v>
      </c>
      <c r="O107" s="410"/>
      <c r="P107" s="412"/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283">
        <v>29</v>
      </c>
      <c r="B108" s="284">
        <v>45427</v>
      </c>
      <c r="C108" s="285"/>
      <c r="D108" s="285" t="s">
        <v>1004</v>
      </c>
      <c r="E108" s="286" t="s">
        <v>557</v>
      </c>
      <c r="F108" s="286">
        <v>87.5</v>
      </c>
      <c r="G108" s="286">
        <v>0</v>
      </c>
      <c r="H108" s="286">
        <v>35</v>
      </c>
      <c r="I108" s="287" t="s">
        <v>1005</v>
      </c>
      <c r="J108" s="278" t="s">
        <v>893</v>
      </c>
      <c r="K108" s="279">
        <f t="shared" ref="K108" si="77">H108-F108</f>
        <v>-52.5</v>
      </c>
      <c r="L108" s="280">
        <v>50</v>
      </c>
      <c r="M108" s="281">
        <f t="shared" ref="M108:M109" si="78">(K108*N108)-L108</f>
        <v>-837.5</v>
      </c>
      <c r="N108" s="279">
        <v>15</v>
      </c>
      <c r="O108" s="278" t="s">
        <v>558</v>
      </c>
      <c r="P108" s="282">
        <v>45427</v>
      </c>
      <c r="Q108" s="226"/>
      <c r="R108" s="54" t="s">
        <v>1025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377">
        <v>30</v>
      </c>
      <c r="B109" s="379">
        <v>45428</v>
      </c>
      <c r="C109" s="259"/>
      <c r="D109" s="259" t="s">
        <v>1031</v>
      </c>
      <c r="E109" s="260" t="s">
        <v>557</v>
      </c>
      <c r="F109" s="260">
        <v>47.5</v>
      </c>
      <c r="G109" s="260">
        <v>0</v>
      </c>
      <c r="H109" s="260">
        <v>117.5</v>
      </c>
      <c r="I109" s="261" t="s">
        <v>943</v>
      </c>
      <c r="J109" s="254" t="s">
        <v>729</v>
      </c>
      <c r="K109" s="255">
        <f>H109-F109</f>
        <v>70</v>
      </c>
      <c r="L109" s="256">
        <v>50</v>
      </c>
      <c r="M109" s="257">
        <f t="shared" si="78"/>
        <v>1700</v>
      </c>
      <c r="N109" s="255">
        <v>25</v>
      </c>
      <c r="O109" s="254" t="s">
        <v>548</v>
      </c>
      <c r="P109" s="381">
        <v>45428</v>
      </c>
      <c r="Q109" s="226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433">
        <v>31</v>
      </c>
      <c r="B110" s="411">
        <v>45428</v>
      </c>
      <c r="C110" s="259"/>
      <c r="D110" s="259" t="s">
        <v>1032</v>
      </c>
      <c r="E110" s="260" t="s">
        <v>557</v>
      </c>
      <c r="F110" s="260">
        <v>300</v>
      </c>
      <c r="G110" s="260"/>
      <c r="H110" s="260">
        <v>520</v>
      </c>
      <c r="I110" s="261"/>
      <c r="J110" s="409" t="s">
        <v>975</v>
      </c>
      <c r="K110" s="255">
        <f>H110-F110</f>
        <v>220</v>
      </c>
      <c r="L110" s="256">
        <v>50</v>
      </c>
      <c r="M110" s="415">
        <v>1100</v>
      </c>
      <c r="N110" s="255">
        <v>15</v>
      </c>
      <c r="O110" s="409" t="s">
        <v>548</v>
      </c>
      <c r="P110" s="411">
        <v>45428</v>
      </c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434"/>
      <c r="B111" s="412"/>
      <c r="C111" s="259"/>
      <c r="D111" s="259" t="s">
        <v>1033</v>
      </c>
      <c r="E111" s="260" t="s">
        <v>820</v>
      </c>
      <c r="F111" s="260">
        <v>195</v>
      </c>
      <c r="G111" s="260"/>
      <c r="H111" s="260">
        <v>335</v>
      </c>
      <c r="I111" s="261"/>
      <c r="J111" s="410"/>
      <c r="K111" s="255">
        <f>F111-H111</f>
        <v>-140</v>
      </c>
      <c r="L111" s="256">
        <v>50</v>
      </c>
      <c r="M111" s="416"/>
      <c r="N111" s="255">
        <v>15</v>
      </c>
      <c r="O111" s="410"/>
      <c r="P111" s="412"/>
      <c r="Q111" s="226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425">
        <v>32</v>
      </c>
      <c r="B112" s="427">
        <v>45429</v>
      </c>
      <c r="C112" s="227"/>
      <c r="D112" s="227" t="s">
        <v>1075</v>
      </c>
      <c r="E112" s="183" t="s">
        <v>557</v>
      </c>
      <c r="F112" s="183">
        <v>205</v>
      </c>
      <c r="G112" s="183"/>
      <c r="H112" s="183"/>
      <c r="I112" s="185"/>
      <c r="J112" s="393" t="s">
        <v>547</v>
      </c>
      <c r="K112" s="183"/>
      <c r="L112" s="186"/>
      <c r="M112" s="253"/>
      <c r="N112" s="183"/>
      <c r="O112" s="320"/>
      <c r="P112" s="395"/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426"/>
      <c r="B113" s="428"/>
      <c r="C113" s="227"/>
      <c r="D113" s="227" t="s">
        <v>1076</v>
      </c>
      <c r="E113" s="183" t="s">
        <v>820</v>
      </c>
      <c r="F113" s="183">
        <v>105</v>
      </c>
      <c r="G113" s="183"/>
      <c r="H113" s="183"/>
      <c r="I113" s="185"/>
      <c r="J113" s="394"/>
      <c r="K113" s="183"/>
      <c r="L113" s="186"/>
      <c r="M113" s="253"/>
      <c r="N113" s="183"/>
      <c r="O113" s="320"/>
      <c r="P113" s="396"/>
      <c r="Q113" s="226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429">
        <v>33</v>
      </c>
      <c r="B114" s="419">
        <v>45429</v>
      </c>
      <c r="C114" s="285"/>
      <c r="D114" s="285" t="s">
        <v>1077</v>
      </c>
      <c r="E114" s="286" t="s">
        <v>557</v>
      </c>
      <c r="F114" s="286">
        <v>295</v>
      </c>
      <c r="G114" s="286"/>
      <c r="H114" s="286">
        <v>195</v>
      </c>
      <c r="I114" s="287"/>
      <c r="J114" s="417" t="s">
        <v>1086</v>
      </c>
      <c r="K114" s="421">
        <v>-25</v>
      </c>
      <c r="L114" s="280">
        <v>50</v>
      </c>
      <c r="M114" s="423">
        <v>-475</v>
      </c>
      <c r="N114" s="279">
        <v>15</v>
      </c>
      <c r="O114" s="417" t="s">
        <v>558</v>
      </c>
      <c r="P114" s="419">
        <v>45433</v>
      </c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430"/>
      <c r="B115" s="420"/>
      <c r="C115" s="285"/>
      <c r="D115" s="285" t="s">
        <v>1078</v>
      </c>
      <c r="E115" s="286" t="s">
        <v>820</v>
      </c>
      <c r="F115" s="286">
        <v>135</v>
      </c>
      <c r="G115" s="286"/>
      <c r="H115" s="286">
        <v>60</v>
      </c>
      <c r="I115" s="287"/>
      <c r="J115" s="418"/>
      <c r="K115" s="422"/>
      <c r="L115" s="280">
        <v>50</v>
      </c>
      <c r="M115" s="424"/>
      <c r="N115" s="279">
        <v>15</v>
      </c>
      <c r="O115" s="418"/>
      <c r="P115" s="420"/>
      <c r="Q115" s="226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337"/>
      <c r="B116" s="339"/>
      <c r="C116" s="227"/>
      <c r="D116" s="227"/>
      <c r="E116" s="183"/>
      <c r="F116" s="183"/>
      <c r="G116" s="183"/>
      <c r="H116" s="183"/>
      <c r="I116" s="185"/>
      <c r="J116" s="320"/>
      <c r="K116" s="183"/>
      <c r="L116" s="186"/>
      <c r="M116" s="253"/>
      <c r="N116" s="183"/>
      <c r="O116" s="320"/>
      <c r="P116" s="339"/>
      <c r="Q116" s="226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s="247" customFormat="1" ht="12.75" customHeight="1">
      <c r="A117" s="239"/>
      <c r="B117" s="240"/>
      <c r="C117" s="241"/>
      <c r="D117" s="241"/>
      <c r="E117" s="239"/>
      <c r="F117" s="239"/>
      <c r="G117" s="239"/>
      <c r="H117" s="239"/>
      <c r="I117" s="242"/>
      <c r="J117" s="242"/>
      <c r="K117" s="239"/>
      <c r="L117" s="249"/>
      <c r="M117" s="248"/>
      <c r="N117" s="239"/>
      <c r="O117" s="242"/>
      <c r="P117" s="240"/>
      <c r="Q117" s="243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246"/>
      <c r="AH117" s="244"/>
      <c r="AI117" s="244"/>
      <c r="AJ117" s="245"/>
      <c r="AK117" s="245"/>
      <c r="AL117" s="245"/>
    </row>
    <row r="118" spans="1:38" ht="38.25" customHeight="1">
      <c r="A118" s="91" t="s">
        <v>569</v>
      </c>
      <c r="B118" s="124"/>
      <c r="C118" s="124"/>
      <c r="D118" s="125"/>
      <c r="E118" s="109"/>
      <c r="F118" s="6"/>
      <c r="G118" s="6"/>
      <c r="H118" s="110"/>
      <c r="I118" s="126"/>
      <c r="J118" s="1"/>
      <c r="K118" s="6"/>
      <c r="L118" s="6"/>
      <c r="M118" s="6"/>
      <c r="N118" s="1"/>
      <c r="O118" s="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"/>
      <c r="AH118" s="1"/>
      <c r="AI118" s="1"/>
      <c r="AJ118" s="6"/>
      <c r="AK118" s="1"/>
    </row>
    <row r="119" spans="1:38" ht="39.6">
      <c r="A119" s="92" t="s">
        <v>16</v>
      </c>
      <c r="B119" s="93" t="s">
        <v>522</v>
      </c>
      <c r="C119" s="93"/>
      <c r="D119" s="94" t="s">
        <v>533</v>
      </c>
      <c r="E119" s="93" t="s">
        <v>534</v>
      </c>
      <c r="F119" s="93" t="s">
        <v>535</v>
      </c>
      <c r="G119" s="93" t="s">
        <v>536</v>
      </c>
      <c r="H119" s="93" t="s">
        <v>537</v>
      </c>
      <c r="I119" s="93" t="s">
        <v>538</v>
      </c>
      <c r="J119" s="92" t="s">
        <v>539</v>
      </c>
      <c r="K119" s="113" t="s">
        <v>556</v>
      </c>
      <c r="L119" s="114" t="s">
        <v>541</v>
      </c>
      <c r="M119" s="95" t="s">
        <v>542</v>
      </c>
      <c r="N119" s="93" t="s">
        <v>543</v>
      </c>
      <c r="O119" s="94" t="s">
        <v>544</v>
      </c>
      <c r="P119" s="193" t="s">
        <v>545</v>
      </c>
      <c r="Q119" s="195" t="s">
        <v>814</v>
      </c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37"/>
      <c r="AH119" s="37"/>
      <c r="AI119" s="37"/>
      <c r="AJ119" s="37"/>
      <c r="AK119" s="37"/>
      <c r="AL119" s="37"/>
    </row>
    <row r="120" spans="1:38" ht="12.75" customHeight="1">
      <c r="A120" s="183">
        <v>1</v>
      </c>
      <c r="B120" s="184">
        <v>45356</v>
      </c>
      <c r="C120" s="227"/>
      <c r="D120" s="227" t="s">
        <v>295</v>
      </c>
      <c r="E120" s="183" t="s">
        <v>546</v>
      </c>
      <c r="F120" s="183" t="s">
        <v>845</v>
      </c>
      <c r="G120" s="183">
        <v>35</v>
      </c>
      <c r="H120" s="183"/>
      <c r="I120" s="183" t="s">
        <v>843</v>
      </c>
      <c r="J120" s="183" t="s">
        <v>547</v>
      </c>
      <c r="K120" s="183"/>
      <c r="L120" s="251"/>
      <c r="M120" s="252"/>
      <c r="N120" s="183"/>
      <c r="O120" s="231"/>
      <c r="P120" s="186">
        <f>VLOOKUP(D120,'MidCap Intra'!$B$11:$C$571,2,0)</f>
        <v>38.15</v>
      </c>
      <c r="Q120" s="250"/>
      <c r="R120" s="54" t="s">
        <v>1023</v>
      </c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</row>
    <row r="121" spans="1:38" ht="12.75" customHeight="1">
      <c r="A121" s="183">
        <v>2</v>
      </c>
      <c r="B121" s="184">
        <v>45390</v>
      </c>
      <c r="C121" s="227"/>
      <c r="D121" s="227" t="s">
        <v>854</v>
      </c>
      <c r="E121" s="183" t="s">
        <v>546</v>
      </c>
      <c r="F121" s="183" t="s">
        <v>1014</v>
      </c>
      <c r="G121" s="183">
        <v>1770</v>
      </c>
      <c r="H121" s="183"/>
      <c r="I121" s="183" t="s">
        <v>849</v>
      </c>
      <c r="J121" s="183" t="s">
        <v>547</v>
      </c>
      <c r="K121" s="183"/>
      <c r="L121" s="251"/>
      <c r="M121" s="252"/>
      <c r="N121" s="183"/>
      <c r="O121" s="231"/>
      <c r="P121" s="186"/>
      <c r="Q121" s="250"/>
      <c r="R121" s="54" t="s">
        <v>1023</v>
      </c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</row>
    <row r="122" spans="1:38" ht="12.75" customHeight="1">
      <c r="A122" s="183"/>
      <c r="B122" s="184"/>
      <c r="C122" s="227"/>
      <c r="D122" s="227"/>
      <c r="E122" s="183"/>
      <c r="F122" s="183"/>
      <c r="G122" s="183"/>
      <c r="H122" s="183"/>
      <c r="I122" s="183"/>
      <c r="J122" s="183"/>
      <c r="K122" s="183"/>
      <c r="L122" s="251"/>
      <c r="M122" s="252"/>
      <c r="N122" s="183"/>
      <c r="O122" s="231"/>
      <c r="P122" s="186"/>
      <c r="Q122" s="250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</row>
    <row r="123" spans="1:38" ht="12.75" customHeight="1">
      <c r="A123" s="183"/>
      <c r="B123" s="184"/>
      <c r="C123" s="227"/>
      <c r="D123" s="227"/>
      <c r="E123" s="183"/>
      <c r="F123" s="183"/>
      <c r="G123" s="183"/>
      <c r="H123" s="183"/>
      <c r="I123" s="183"/>
      <c r="J123" s="183"/>
      <c r="K123" s="183"/>
      <c r="L123" s="251"/>
      <c r="M123" s="252"/>
      <c r="N123" s="183"/>
      <c r="O123" s="231"/>
      <c r="P123" s="184"/>
      <c r="Q123" s="250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</row>
    <row r="124" spans="1:38" ht="12.75" customHeight="1">
      <c r="A124" s="103" t="s">
        <v>549</v>
      </c>
      <c r="B124" s="103"/>
      <c r="C124" s="103"/>
      <c r="D124" s="54"/>
      <c r="E124" s="37"/>
      <c r="F124" s="108" t="s">
        <v>551</v>
      </c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</row>
    <row r="125" spans="1:38" ht="12.75" customHeight="1">
      <c r="A125" s="107" t="s">
        <v>550</v>
      </c>
      <c r="B125" s="103"/>
      <c r="C125" s="103"/>
      <c r="D125" s="54"/>
      <c r="E125" s="37"/>
      <c r="F125" s="108" t="s">
        <v>554</v>
      </c>
      <c r="G125" s="54"/>
      <c r="H125" s="54" t="s">
        <v>571</v>
      </c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</row>
    <row r="126" spans="1:38" ht="12.75" customHeight="1">
      <c r="A126" s="54"/>
      <c r="B126" s="54"/>
      <c r="C126" s="103"/>
      <c r="D126" s="54"/>
      <c r="E126" s="37"/>
      <c r="F126" s="108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</row>
    <row r="127" spans="1:38" ht="12.75" customHeight="1">
      <c r="A127" s="54"/>
      <c r="B127" s="54"/>
      <c r="C127" s="103"/>
      <c r="D127" s="54"/>
      <c r="E127" s="37"/>
      <c r="F127" s="108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8" ht="12.75" customHeight="1">
      <c r="A128" s="54"/>
      <c r="B128" s="54"/>
      <c r="C128" s="103"/>
      <c r="D128" s="54"/>
      <c r="E128" s="37"/>
      <c r="F128" s="108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54"/>
      <c r="B129" s="54"/>
      <c r="C129" s="103"/>
      <c r="D129" s="54"/>
      <c r="E129" s="37"/>
      <c r="F129" s="108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54"/>
      <c r="B130" s="54"/>
      <c r="C130" s="103"/>
      <c r="D130" s="54"/>
      <c r="E130" s="37"/>
      <c r="F130" s="108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54"/>
      <c r="B131" s="54"/>
      <c r="C131" s="103"/>
      <c r="D131" s="54"/>
      <c r="E131" s="37"/>
      <c r="F131" s="108"/>
      <c r="G131" s="54"/>
      <c r="H131" s="37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54"/>
      <c r="B132" s="54"/>
      <c r="C132" s="103"/>
      <c r="D132" s="54"/>
      <c r="E132" s="37"/>
      <c r="F132" s="108"/>
      <c r="G132" s="54"/>
      <c r="H132" s="37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54"/>
      <c r="B133" s="54"/>
      <c r="C133" s="97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38.25" customHeight="1">
      <c r="A134" s="37"/>
      <c r="B134" s="127" t="s">
        <v>572</v>
      </c>
      <c r="C134" s="127"/>
      <c r="D134" s="54"/>
      <c r="E134" s="127"/>
      <c r="F134" s="6"/>
      <c r="G134" s="6"/>
      <c r="H134" s="111"/>
      <c r="I134" s="6"/>
      <c r="J134" s="111"/>
      <c r="K134" s="112"/>
      <c r="L134" s="6"/>
      <c r="M134" s="6"/>
      <c r="N134" s="1"/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92" t="s">
        <v>16</v>
      </c>
      <c r="B135" s="93" t="s">
        <v>522</v>
      </c>
      <c r="C135" s="93"/>
      <c r="D135" s="94" t="s">
        <v>533</v>
      </c>
      <c r="E135" s="93" t="s">
        <v>534</v>
      </c>
      <c r="F135" s="93" t="s">
        <v>535</v>
      </c>
      <c r="G135" s="93" t="s">
        <v>573</v>
      </c>
      <c r="H135" s="93" t="s">
        <v>574</v>
      </c>
      <c r="I135" s="93" t="s">
        <v>538</v>
      </c>
      <c r="J135" s="128" t="s">
        <v>539</v>
      </c>
      <c r="K135" s="93" t="s">
        <v>540</v>
      </c>
      <c r="L135" s="93" t="s">
        <v>575</v>
      </c>
      <c r="M135" s="93" t="s">
        <v>543</v>
      </c>
      <c r="N135" s="94" t="s">
        <v>544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</v>
      </c>
      <c r="B136" s="130">
        <v>41579</v>
      </c>
      <c r="C136" s="130"/>
      <c r="D136" s="131" t="s">
        <v>576</v>
      </c>
      <c r="E136" s="132" t="s">
        <v>546</v>
      </c>
      <c r="F136" s="133">
        <v>82</v>
      </c>
      <c r="G136" s="132" t="s">
        <v>577</v>
      </c>
      <c r="H136" s="132">
        <v>100</v>
      </c>
      <c r="I136" s="134">
        <v>100</v>
      </c>
      <c r="J136" s="135" t="s">
        <v>578</v>
      </c>
      <c r="K136" s="136">
        <f t="shared" ref="K136:K167" si="79">H136-F136</f>
        <v>18</v>
      </c>
      <c r="L136" s="137">
        <f t="shared" ref="L136:L167" si="80">K136/F136</f>
        <v>0.21951219512195122</v>
      </c>
      <c r="M136" s="132" t="s">
        <v>548</v>
      </c>
      <c r="N136" s="138">
        <v>42657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2</v>
      </c>
      <c r="B137" s="130">
        <v>41794</v>
      </c>
      <c r="C137" s="130"/>
      <c r="D137" s="131" t="s">
        <v>579</v>
      </c>
      <c r="E137" s="132" t="s">
        <v>557</v>
      </c>
      <c r="F137" s="133">
        <v>257</v>
      </c>
      <c r="G137" s="132" t="s">
        <v>577</v>
      </c>
      <c r="H137" s="132">
        <v>300</v>
      </c>
      <c r="I137" s="134">
        <v>300</v>
      </c>
      <c r="J137" s="135" t="s">
        <v>578</v>
      </c>
      <c r="K137" s="136">
        <f t="shared" si="79"/>
        <v>43</v>
      </c>
      <c r="L137" s="137">
        <f t="shared" si="80"/>
        <v>0.16731517509727625</v>
      </c>
      <c r="M137" s="132" t="s">
        <v>548</v>
      </c>
      <c r="N137" s="138">
        <v>41822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3</v>
      </c>
      <c r="B138" s="130">
        <v>41828</v>
      </c>
      <c r="C138" s="130"/>
      <c r="D138" s="131" t="s">
        <v>580</v>
      </c>
      <c r="E138" s="132" t="s">
        <v>557</v>
      </c>
      <c r="F138" s="133">
        <v>393</v>
      </c>
      <c r="G138" s="132" t="s">
        <v>577</v>
      </c>
      <c r="H138" s="132">
        <v>468</v>
      </c>
      <c r="I138" s="134">
        <v>468</v>
      </c>
      <c r="J138" s="135" t="s">
        <v>578</v>
      </c>
      <c r="K138" s="136">
        <f t="shared" si="79"/>
        <v>75</v>
      </c>
      <c r="L138" s="137">
        <f t="shared" si="80"/>
        <v>0.19083969465648856</v>
      </c>
      <c r="M138" s="132" t="s">
        <v>548</v>
      </c>
      <c r="N138" s="138">
        <v>41863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4</v>
      </c>
      <c r="B139" s="130">
        <v>41857</v>
      </c>
      <c r="C139" s="130"/>
      <c r="D139" s="131" t="s">
        <v>581</v>
      </c>
      <c r="E139" s="132" t="s">
        <v>557</v>
      </c>
      <c r="F139" s="133">
        <v>205</v>
      </c>
      <c r="G139" s="132" t="s">
        <v>577</v>
      </c>
      <c r="H139" s="132">
        <v>275</v>
      </c>
      <c r="I139" s="134">
        <v>250</v>
      </c>
      <c r="J139" s="135" t="s">
        <v>578</v>
      </c>
      <c r="K139" s="136">
        <f t="shared" si="79"/>
        <v>70</v>
      </c>
      <c r="L139" s="137">
        <f t="shared" si="80"/>
        <v>0.34146341463414637</v>
      </c>
      <c r="M139" s="132" t="s">
        <v>548</v>
      </c>
      <c r="N139" s="138">
        <v>41962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5</v>
      </c>
      <c r="B140" s="130">
        <v>41886</v>
      </c>
      <c r="C140" s="130"/>
      <c r="D140" s="131" t="s">
        <v>582</v>
      </c>
      <c r="E140" s="132" t="s">
        <v>557</v>
      </c>
      <c r="F140" s="133">
        <v>162</v>
      </c>
      <c r="G140" s="132" t="s">
        <v>577</v>
      </c>
      <c r="H140" s="132">
        <v>190</v>
      </c>
      <c r="I140" s="134">
        <v>190</v>
      </c>
      <c r="J140" s="135" t="s">
        <v>578</v>
      </c>
      <c r="K140" s="136">
        <f t="shared" si="79"/>
        <v>28</v>
      </c>
      <c r="L140" s="137">
        <f t="shared" si="80"/>
        <v>0.1728395061728395</v>
      </c>
      <c r="M140" s="132" t="s">
        <v>548</v>
      </c>
      <c r="N140" s="138">
        <v>42006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6</v>
      </c>
      <c r="B141" s="130">
        <v>41886</v>
      </c>
      <c r="C141" s="130"/>
      <c r="D141" s="131" t="s">
        <v>583</v>
      </c>
      <c r="E141" s="132" t="s">
        <v>557</v>
      </c>
      <c r="F141" s="133">
        <v>75</v>
      </c>
      <c r="G141" s="132" t="s">
        <v>577</v>
      </c>
      <c r="H141" s="132">
        <v>91.5</v>
      </c>
      <c r="I141" s="134" t="s">
        <v>570</v>
      </c>
      <c r="J141" s="135" t="s">
        <v>584</v>
      </c>
      <c r="K141" s="136">
        <f t="shared" si="79"/>
        <v>16.5</v>
      </c>
      <c r="L141" s="137">
        <f t="shared" si="80"/>
        <v>0.22</v>
      </c>
      <c r="M141" s="132" t="s">
        <v>548</v>
      </c>
      <c r="N141" s="138">
        <v>41954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7</v>
      </c>
      <c r="B142" s="130">
        <v>41913</v>
      </c>
      <c r="C142" s="130"/>
      <c r="D142" s="131" t="s">
        <v>585</v>
      </c>
      <c r="E142" s="132" t="s">
        <v>557</v>
      </c>
      <c r="F142" s="133">
        <v>850</v>
      </c>
      <c r="G142" s="132" t="s">
        <v>577</v>
      </c>
      <c r="H142" s="132">
        <v>982.5</v>
      </c>
      <c r="I142" s="134">
        <v>1050</v>
      </c>
      <c r="J142" s="135" t="s">
        <v>586</v>
      </c>
      <c r="K142" s="136">
        <f t="shared" si="79"/>
        <v>132.5</v>
      </c>
      <c r="L142" s="137">
        <f t="shared" si="80"/>
        <v>0.15588235294117647</v>
      </c>
      <c r="M142" s="132" t="s">
        <v>548</v>
      </c>
      <c r="N142" s="138">
        <v>42039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8</v>
      </c>
      <c r="B143" s="130">
        <v>41913</v>
      </c>
      <c r="C143" s="130"/>
      <c r="D143" s="131" t="s">
        <v>587</v>
      </c>
      <c r="E143" s="132" t="s">
        <v>557</v>
      </c>
      <c r="F143" s="133">
        <v>475</v>
      </c>
      <c r="G143" s="132" t="s">
        <v>577</v>
      </c>
      <c r="H143" s="132">
        <v>515</v>
      </c>
      <c r="I143" s="134">
        <v>600</v>
      </c>
      <c r="J143" s="135" t="s">
        <v>588</v>
      </c>
      <c r="K143" s="136">
        <f t="shared" si="79"/>
        <v>40</v>
      </c>
      <c r="L143" s="137">
        <f t="shared" si="80"/>
        <v>8.4210526315789472E-2</v>
      </c>
      <c r="M143" s="132" t="s">
        <v>548</v>
      </c>
      <c r="N143" s="138">
        <v>41939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9</v>
      </c>
      <c r="B144" s="130">
        <v>41913</v>
      </c>
      <c r="C144" s="130"/>
      <c r="D144" s="131" t="s">
        <v>589</v>
      </c>
      <c r="E144" s="132" t="s">
        <v>557</v>
      </c>
      <c r="F144" s="133">
        <v>86</v>
      </c>
      <c r="G144" s="132" t="s">
        <v>577</v>
      </c>
      <c r="H144" s="132">
        <v>99</v>
      </c>
      <c r="I144" s="134">
        <v>140</v>
      </c>
      <c r="J144" s="135" t="s">
        <v>590</v>
      </c>
      <c r="K144" s="136">
        <f t="shared" si="79"/>
        <v>13</v>
      </c>
      <c r="L144" s="137">
        <f t="shared" si="80"/>
        <v>0.15116279069767441</v>
      </c>
      <c r="M144" s="132" t="s">
        <v>548</v>
      </c>
      <c r="N144" s="138">
        <v>41939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10</v>
      </c>
      <c r="B145" s="130">
        <v>41926</v>
      </c>
      <c r="C145" s="130"/>
      <c r="D145" s="131" t="s">
        <v>591</v>
      </c>
      <c r="E145" s="132" t="s">
        <v>557</v>
      </c>
      <c r="F145" s="133">
        <v>496.6</v>
      </c>
      <c r="G145" s="132" t="s">
        <v>577</v>
      </c>
      <c r="H145" s="132">
        <v>621</v>
      </c>
      <c r="I145" s="134">
        <v>580</v>
      </c>
      <c r="J145" s="135" t="s">
        <v>578</v>
      </c>
      <c r="K145" s="136">
        <f t="shared" si="79"/>
        <v>124.39999999999998</v>
      </c>
      <c r="L145" s="137">
        <f t="shared" si="80"/>
        <v>0.25050342327829234</v>
      </c>
      <c r="M145" s="132" t="s">
        <v>548</v>
      </c>
      <c r="N145" s="138">
        <v>42605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11</v>
      </c>
      <c r="B146" s="130">
        <v>41926</v>
      </c>
      <c r="C146" s="130"/>
      <c r="D146" s="131" t="s">
        <v>592</v>
      </c>
      <c r="E146" s="132" t="s">
        <v>557</v>
      </c>
      <c r="F146" s="133">
        <v>2481.9</v>
      </c>
      <c r="G146" s="132" t="s">
        <v>577</v>
      </c>
      <c r="H146" s="132">
        <v>2840</v>
      </c>
      <c r="I146" s="134">
        <v>2870</v>
      </c>
      <c r="J146" s="135" t="s">
        <v>593</v>
      </c>
      <c r="K146" s="136">
        <f t="shared" si="79"/>
        <v>358.09999999999991</v>
      </c>
      <c r="L146" s="137">
        <f t="shared" si="80"/>
        <v>0.14428462065353154</v>
      </c>
      <c r="M146" s="132" t="s">
        <v>548</v>
      </c>
      <c r="N146" s="138">
        <v>42017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12</v>
      </c>
      <c r="B147" s="130">
        <v>41928</v>
      </c>
      <c r="C147" s="130"/>
      <c r="D147" s="131" t="s">
        <v>594</v>
      </c>
      <c r="E147" s="132" t="s">
        <v>557</v>
      </c>
      <c r="F147" s="133">
        <v>84.5</v>
      </c>
      <c r="G147" s="132" t="s">
        <v>577</v>
      </c>
      <c r="H147" s="132">
        <v>93</v>
      </c>
      <c r="I147" s="134">
        <v>110</v>
      </c>
      <c r="J147" s="135" t="s">
        <v>595</v>
      </c>
      <c r="K147" s="136">
        <f t="shared" si="79"/>
        <v>8.5</v>
      </c>
      <c r="L147" s="137">
        <f t="shared" si="80"/>
        <v>0.10059171597633136</v>
      </c>
      <c r="M147" s="132" t="s">
        <v>548</v>
      </c>
      <c r="N147" s="138">
        <v>41939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13</v>
      </c>
      <c r="B148" s="130">
        <v>41928</v>
      </c>
      <c r="C148" s="130"/>
      <c r="D148" s="131" t="s">
        <v>596</v>
      </c>
      <c r="E148" s="132" t="s">
        <v>557</v>
      </c>
      <c r="F148" s="133">
        <v>401</v>
      </c>
      <c r="G148" s="132" t="s">
        <v>577</v>
      </c>
      <c r="H148" s="132">
        <v>428</v>
      </c>
      <c r="I148" s="134">
        <v>450</v>
      </c>
      <c r="J148" s="135" t="s">
        <v>597</v>
      </c>
      <c r="K148" s="136">
        <f t="shared" si="79"/>
        <v>27</v>
      </c>
      <c r="L148" s="137">
        <f t="shared" si="80"/>
        <v>6.7331670822942641E-2</v>
      </c>
      <c r="M148" s="132" t="s">
        <v>548</v>
      </c>
      <c r="N148" s="138">
        <v>42020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14</v>
      </c>
      <c r="B149" s="130">
        <v>41928</v>
      </c>
      <c r="C149" s="130"/>
      <c r="D149" s="131" t="s">
        <v>598</v>
      </c>
      <c r="E149" s="132" t="s">
        <v>557</v>
      </c>
      <c r="F149" s="133">
        <v>101</v>
      </c>
      <c r="G149" s="132" t="s">
        <v>577</v>
      </c>
      <c r="H149" s="132">
        <v>112</v>
      </c>
      <c r="I149" s="134">
        <v>120</v>
      </c>
      <c r="J149" s="135" t="s">
        <v>599</v>
      </c>
      <c r="K149" s="136">
        <f t="shared" si="79"/>
        <v>11</v>
      </c>
      <c r="L149" s="137">
        <f t="shared" si="80"/>
        <v>0.10891089108910891</v>
      </c>
      <c r="M149" s="132" t="s">
        <v>548</v>
      </c>
      <c r="N149" s="138">
        <v>41939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15</v>
      </c>
      <c r="B150" s="130">
        <v>41954</v>
      </c>
      <c r="C150" s="130"/>
      <c r="D150" s="131" t="s">
        <v>600</v>
      </c>
      <c r="E150" s="132" t="s">
        <v>557</v>
      </c>
      <c r="F150" s="133">
        <v>59</v>
      </c>
      <c r="G150" s="132" t="s">
        <v>577</v>
      </c>
      <c r="H150" s="132">
        <v>76</v>
      </c>
      <c r="I150" s="134">
        <v>76</v>
      </c>
      <c r="J150" s="135" t="s">
        <v>578</v>
      </c>
      <c r="K150" s="136">
        <f t="shared" si="79"/>
        <v>17</v>
      </c>
      <c r="L150" s="137">
        <f t="shared" si="80"/>
        <v>0.28813559322033899</v>
      </c>
      <c r="M150" s="132" t="s">
        <v>548</v>
      </c>
      <c r="N150" s="138">
        <v>43032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16</v>
      </c>
      <c r="B151" s="130">
        <v>41954</v>
      </c>
      <c r="C151" s="130"/>
      <c r="D151" s="131" t="s">
        <v>589</v>
      </c>
      <c r="E151" s="132" t="s">
        <v>557</v>
      </c>
      <c r="F151" s="133">
        <v>99</v>
      </c>
      <c r="G151" s="132" t="s">
        <v>577</v>
      </c>
      <c r="H151" s="132">
        <v>120</v>
      </c>
      <c r="I151" s="134">
        <v>120</v>
      </c>
      <c r="J151" s="135" t="s">
        <v>566</v>
      </c>
      <c r="K151" s="136">
        <f t="shared" si="79"/>
        <v>21</v>
      </c>
      <c r="L151" s="137">
        <f t="shared" si="80"/>
        <v>0.21212121212121213</v>
      </c>
      <c r="M151" s="132" t="s">
        <v>548</v>
      </c>
      <c r="N151" s="138">
        <v>41960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17</v>
      </c>
      <c r="B152" s="130">
        <v>41956</v>
      </c>
      <c r="C152" s="130"/>
      <c r="D152" s="131" t="s">
        <v>601</v>
      </c>
      <c r="E152" s="132" t="s">
        <v>557</v>
      </c>
      <c r="F152" s="133">
        <v>22</v>
      </c>
      <c r="G152" s="132" t="s">
        <v>577</v>
      </c>
      <c r="H152" s="132">
        <v>33.549999999999997</v>
      </c>
      <c r="I152" s="134">
        <v>32</v>
      </c>
      <c r="J152" s="135" t="s">
        <v>602</v>
      </c>
      <c r="K152" s="136">
        <f t="shared" si="79"/>
        <v>11.549999999999997</v>
      </c>
      <c r="L152" s="137">
        <f t="shared" si="80"/>
        <v>0.52499999999999991</v>
      </c>
      <c r="M152" s="132" t="s">
        <v>548</v>
      </c>
      <c r="N152" s="138">
        <v>42188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18</v>
      </c>
      <c r="B153" s="130">
        <v>41976</v>
      </c>
      <c r="C153" s="130"/>
      <c r="D153" s="131" t="s">
        <v>603</v>
      </c>
      <c r="E153" s="132" t="s">
        <v>557</v>
      </c>
      <c r="F153" s="133">
        <v>440</v>
      </c>
      <c r="G153" s="132" t="s">
        <v>577</v>
      </c>
      <c r="H153" s="132">
        <v>520</v>
      </c>
      <c r="I153" s="134">
        <v>520</v>
      </c>
      <c r="J153" s="135" t="s">
        <v>604</v>
      </c>
      <c r="K153" s="136">
        <f t="shared" si="79"/>
        <v>80</v>
      </c>
      <c r="L153" s="137">
        <f t="shared" si="80"/>
        <v>0.18181818181818182</v>
      </c>
      <c r="M153" s="132" t="s">
        <v>548</v>
      </c>
      <c r="N153" s="138">
        <v>42208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19</v>
      </c>
      <c r="B154" s="130">
        <v>41976</v>
      </c>
      <c r="C154" s="130"/>
      <c r="D154" s="131" t="s">
        <v>605</v>
      </c>
      <c r="E154" s="132" t="s">
        <v>557</v>
      </c>
      <c r="F154" s="133">
        <v>360</v>
      </c>
      <c r="G154" s="132" t="s">
        <v>577</v>
      </c>
      <c r="H154" s="132">
        <v>427</v>
      </c>
      <c r="I154" s="134">
        <v>425</v>
      </c>
      <c r="J154" s="135" t="s">
        <v>606</v>
      </c>
      <c r="K154" s="136">
        <f t="shared" si="79"/>
        <v>67</v>
      </c>
      <c r="L154" s="137">
        <f t="shared" si="80"/>
        <v>0.18611111111111112</v>
      </c>
      <c r="M154" s="132" t="s">
        <v>548</v>
      </c>
      <c r="N154" s="138">
        <v>42058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20</v>
      </c>
      <c r="B155" s="130">
        <v>42012</v>
      </c>
      <c r="C155" s="130"/>
      <c r="D155" s="131" t="s">
        <v>607</v>
      </c>
      <c r="E155" s="132" t="s">
        <v>557</v>
      </c>
      <c r="F155" s="133">
        <v>360</v>
      </c>
      <c r="G155" s="132" t="s">
        <v>577</v>
      </c>
      <c r="H155" s="132">
        <v>455</v>
      </c>
      <c r="I155" s="134">
        <v>420</v>
      </c>
      <c r="J155" s="135" t="s">
        <v>608</v>
      </c>
      <c r="K155" s="136">
        <f t="shared" si="79"/>
        <v>95</v>
      </c>
      <c r="L155" s="137">
        <f t="shared" si="80"/>
        <v>0.2638888888888889</v>
      </c>
      <c r="M155" s="132" t="s">
        <v>548</v>
      </c>
      <c r="N155" s="138">
        <v>42024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21</v>
      </c>
      <c r="B156" s="130">
        <v>42012</v>
      </c>
      <c r="C156" s="130"/>
      <c r="D156" s="131" t="s">
        <v>609</v>
      </c>
      <c r="E156" s="132" t="s">
        <v>557</v>
      </c>
      <c r="F156" s="133">
        <v>130</v>
      </c>
      <c r="G156" s="132"/>
      <c r="H156" s="132">
        <v>175.5</v>
      </c>
      <c r="I156" s="134">
        <v>165</v>
      </c>
      <c r="J156" s="135" t="s">
        <v>610</v>
      </c>
      <c r="K156" s="136">
        <f t="shared" si="79"/>
        <v>45.5</v>
      </c>
      <c r="L156" s="137">
        <f t="shared" si="80"/>
        <v>0.35</v>
      </c>
      <c r="M156" s="132" t="s">
        <v>548</v>
      </c>
      <c r="N156" s="138">
        <v>43088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22</v>
      </c>
      <c r="B157" s="130">
        <v>42040</v>
      </c>
      <c r="C157" s="130"/>
      <c r="D157" s="131" t="s">
        <v>388</v>
      </c>
      <c r="E157" s="132" t="s">
        <v>546</v>
      </c>
      <c r="F157" s="133">
        <v>98</v>
      </c>
      <c r="G157" s="132"/>
      <c r="H157" s="132">
        <v>120</v>
      </c>
      <c r="I157" s="134">
        <v>120</v>
      </c>
      <c r="J157" s="135" t="s">
        <v>578</v>
      </c>
      <c r="K157" s="136">
        <f t="shared" si="79"/>
        <v>22</v>
      </c>
      <c r="L157" s="137">
        <f t="shared" si="80"/>
        <v>0.22448979591836735</v>
      </c>
      <c r="M157" s="132" t="s">
        <v>548</v>
      </c>
      <c r="N157" s="138">
        <v>42753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23</v>
      </c>
      <c r="B158" s="130">
        <v>42040</v>
      </c>
      <c r="C158" s="130"/>
      <c r="D158" s="131" t="s">
        <v>611</v>
      </c>
      <c r="E158" s="132" t="s">
        <v>546</v>
      </c>
      <c r="F158" s="133">
        <v>196</v>
      </c>
      <c r="G158" s="132"/>
      <c r="H158" s="132">
        <v>262</v>
      </c>
      <c r="I158" s="134">
        <v>255</v>
      </c>
      <c r="J158" s="135" t="s">
        <v>578</v>
      </c>
      <c r="K158" s="136">
        <f t="shared" si="79"/>
        <v>66</v>
      </c>
      <c r="L158" s="137">
        <f t="shared" si="80"/>
        <v>0.33673469387755101</v>
      </c>
      <c r="M158" s="132" t="s">
        <v>548</v>
      </c>
      <c r="N158" s="138">
        <v>42599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39">
        <v>24</v>
      </c>
      <c r="B159" s="140">
        <v>42067</v>
      </c>
      <c r="C159" s="140"/>
      <c r="D159" s="141" t="s">
        <v>387</v>
      </c>
      <c r="E159" s="142" t="s">
        <v>546</v>
      </c>
      <c r="F159" s="143">
        <v>235</v>
      </c>
      <c r="G159" s="143"/>
      <c r="H159" s="144">
        <v>77</v>
      </c>
      <c r="I159" s="144" t="s">
        <v>612</v>
      </c>
      <c r="J159" s="145" t="s">
        <v>613</v>
      </c>
      <c r="K159" s="146">
        <f t="shared" si="79"/>
        <v>-158</v>
      </c>
      <c r="L159" s="147">
        <f t="shared" si="80"/>
        <v>-0.67234042553191486</v>
      </c>
      <c r="M159" s="143" t="s">
        <v>558</v>
      </c>
      <c r="N159" s="140">
        <v>43522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25</v>
      </c>
      <c r="B160" s="130">
        <v>42067</v>
      </c>
      <c r="C160" s="130"/>
      <c r="D160" s="131" t="s">
        <v>614</v>
      </c>
      <c r="E160" s="132" t="s">
        <v>546</v>
      </c>
      <c r="F160" s="133">
        <v>185</v>
      </c>
      <c r="G160" s="132"/>
      <c r="H160" s="132">
        <v>224</v>
      </c>
      <c r="I160" s="134" t="s">
        <v>615</v>
      </c>
      <c r="J160" s="135" t="s">
        <v>578</v>
      </c>
      <c r="K160" s="136">
        <f t="shared" si="79"/>
        <v>39</v>
      </c>
      <c r="L160" s="137">
        <f t="shared" si="80"/>
        <v>0.21081081081081082</v>
      </c>
      <c r="M160" s="132" t="s">
        <v>548</v>
      </c>
      <c r="N160" s="138">
        <v>42647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39">
        <v>26</v>
      </c>
      <c r="B161" s="140">
        <v>42090</v>
      </c>
      <c r="C161" s="140"/>
      <c r="D161" s="148" t="s">
        <v>616</v>
      </c>
      <c r="E161" s="143" t="s">
        <v>546</v>
      </c>
      <c r="F161" s="143">
        <v>49.5</v>
      </c>
      <c r="G161" s="144"/>
      <c r="H161" s="144">
        <v>15.85</v>
      </c>
      <c r="I161" s="144">
        <v>67</v>
      </c>
      <c r="J161" s="145" t="s">
        <v>617</v>
      </c>
      <c r="K161" s="144">
        <f t="shared" si="79"/>
        <v>-33.65</v>
      </c>
      <c r="L161" s="149">
        <f t="shared" si="80"/>
        <v>-0.67979797979797973</v>
      </c>
      <c r="M161" s="143" t="s">
        <v>558</v>
      </c>
      <c r="N161" s="150">
        <v>43627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27</v>
      </c>
      <c r="B162" s="130">
        <v>42093</v>
      </c>
      <c r="C162" s="130"/>
      <c r="D162" s="131" t="s">
        <v>618</v>
      </c>
      <c r="E162" s="132" t="s">
        <v>546</v>
      </c>
      <c r="F162" s="133">
        <v>183.5</v>
      </c>
      <c r="G162" s="132"/>
      <c r="H162" s="132">
        <v>219</v>
      </c>
      <c r="I162" s="134">
        <v>218</v>
      </c>
      <c r="J162" s="135" t="s">
        <v>619</v>
      </c>
      <c r="K162" s="136">
        <f t="shared" si="79"/>
        <v>35.5</v>
      </c>
      <c r="L162" s="137">
        <f t="shared" si="80"/>
        <v>0.19346049046321526</v>
      </c>
      <c r="M162" s="132" t="s">
        <v>548</v>
      </c>
      <c r="N162" s="138">
        <v>42103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28</v>
      </c>
      <c r="B163" s="130">
        <v>42114</v>
      </c>
      <c r="C163" s="130"/>
      <c r="D163" s="131" t="s">
        <v>620</v>
      </c>
      <c r="E163" s="132" t="s">
        <v>546</v>
      </c>
      <c r="F163" s="133">
        <f>(227+237)/2</f>
        <v>232</v>
      </c>
      <c r="G163" s="132"/>
      <c r="H163" s="132">
        <v>298</v>
      </c>
      <c r="I163" s="134">
        <v>298</v>
      </c>
      <c r="J163" s="135" t="s">
        <v>578</v>
      </c>
      <c r="K163" s="136">
        <f t="shared" si="79"/>
        <v>66</v>
      </c>
      <c r="L163" s="137">
        <f t="shared" si="80"/>
        <v>0.28448275862068967</v>
      </c>
      <c r="M163" s="132" t="s">
        <v>548</v>
      </c>
      <c r="N163" s="138">
        <v>42823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29</v>
      </c>
      <c r="B164" s="130">
        <v>42128</v>
      </c>
      <c r="C164" s="130"/>
      <c r="D164" s="131" t="s">
        <v>621</v>
      </c>
      <c r="E164" s="132" t="s">
        <v>557</v>
      </c>
      <c r="F164" s="133">
        <v>385</v>
      </c>
      <c r="G164" s="132"/>
      <c r="H164" s="132">
        <f>212.5+331</f>
        <v>543.5</v>
      </c>
      <c r="I164" s="134">
        <v>510</v>
      </c>
      <c r="J164" s="135" t="s">
        <v>622</v>
      </c>
      <c r="K164" s="136">
        <f t="shared" si="79"/>
        <v>158.5</v>
      </c>
      <c r="L164" s="137">
        <f t="shared" si="80"/>
        <v>0.41168831168831171</v>
      </c>
      <c r="M164" s="132" t="s">
        <v>548</v>
      </c>
      <c r="N164" s="138">
        <v>42235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30</v>
      </c>
      <c r="B165" s="130">
        <v>42128</v>
      </c>
      <c r="C165" s="130"/>
      <c r="D165" s="131" t="s">
        <v>623</v>
      </c>
      <c r="E165" s="132" t="s">
        <v>557</v>
      </c>
      <c r="F165" s="133">
        <v>115.5</v>
      </c>
      <c r="G165" s="132"/>
      <c r="H165" s="132">
        <v>146</v>
      </c>
      <c r="I165" s="134">
        <v>142</v>
      </c>
      <c r="J165" s="135" t="s">
        <v>624</v>
      </c>
      <c r="K165" s="136">
        <f t="shared" si="79"/>
        <v>30.5</v>
      </c>
      <c r="L165" s="137">
        <f t="shared" si="80"/>
        <v>0.26406926406926406</v>
      </c>
      <c r="M165" s="132" t="s">
        <v>548</v>
      </c>
      <c r="N165" s="138">
        <v>42202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31</v>
      </c>
      <c r="B166" s="130">
        <v>42151</v>
      </c>
      <c r="C166" s="130"/>
      <c r="D166" s="131" t="s">
        <v>502</v>
      </c>
      <c r="E166" s="132" t="s">
        <v>557</v>
      </c>
      <c r="F166" s="133">
        <v>237.5</v>
      </c>
      <c r="G166" s="132"/>
      <c r="H166" s="132">
        <v>279.5</v>
      </c>
      <c r="I166" s="134">
        <v>278</v>
      </c>
      <c r="J166" s="135" t="s">
        <v>578</v>
      </c>
      <c r="K166" s="136">
        <f t="shared" si="79"/>
        <v>42</v>
      </c>
      <c r="L166" s="137">
        <f t="shared" si="80"/>
        <v>0.17684210526315788</v>
      </c>
      <c r="M166" s="132" t="s">
        <v>548</v>
      </c>
      <c r="N166" s="138">
        <v>42222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32</v>
      </c>
      <c r="B167" s="130">
        <v>42174</v>
      </c>
      <c r="C167" s="130"/>
      <c r="D167" s="131" t="s">
        <v>596</v>
      </c>
      <c r="E167" s="132" t="s">
        <v>546</v>
      </c>
      <c r="F167" s="133">
        <v>340</v>
      </c>
      <c r="G167" s="132"/>
      <c r="H167" s="132">
        <v>448</v>
      </c>
      <c r="I167" s="134">
        <v>448</v>
      </c>
      <c r="J167" s="135" t="s">
        <v>578</v>
      </c>
      <c r="K167" s="136">
        <f t="shared" si="79"/>
        <v>108</v>
      </c>
      <c r="L167" s="137">
        <f t="shared" si="80"/>
        <v>0.31764705882352939</v>
      </c>
      <c r="M167" s="132" t="s">
        <v>548</v>
      </c>
      <c r="N167" s="138">
        <v>43018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33</v>
      </c>
      <c r="B168" s="130">
        <v>42191</v>
      </c>
      <c r="C168" s="130"/>
      <c r="D168" s="131" t="s">
        <v>625</v>
      </c>
      <c r="E168" s="132" t="s">
        <v>546</v>
      </c>
      <c r="F168" s="133">
        <v>390</v>
      </c>
      <c r="G168" s="132"/>
      <c r="H168" s="132">
        <v>460</v>
      </c>
      <c r="I168" s="134">
        <v>460</v>
      </c>
      <c r="J168" s="135" t="s">
        <v>578</v>
      </c>
      <c r="K168" s="136">
        <f t="shared" ref="K168:K188" si="81">H168-F168</f>
        <v>70</v>
      </c>
      <c r="L168" s="137">
        <f t="shared" ref="L168:L188" si="82">K168/F168</f>
        <v>0.17948717948717949</v>
      </c>
      <c r="M168" s="132" t="s">
        <v>548</v>
      </c>
      <c r="N168" s="138">
        <v>42478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34</v>
      </c>
      <c r="B169" s="140">
        <v>42195</v>
      </c>
      <c r="C169" s="140"/>
      <c r="D169" s="141" t="s">
        <v>626</v>
      </c>
      <c r="E169" s="142" t="s">
        <v>546</v>
      </c>
      <c r="F169" s="143">
        <v>122.5</v>
      </c>
      <c r="G169" s="143"/>
      <c r="H169" s="144">
        <v>61</v>
      </c>
      <c r="I169" s="144">
        <v>172</v>
      </c>
      <c r="J169" s="145" t="s">
        <v>627</v>
      </c>
      <c r="K169" s="146">
        <f t="shared" si="81"/>
        <v>-61.5</v>
      </c>
      <c r="L169" s="147">
        <f t="shared" si="82"/>
        <v>-0.50204081632653064</v>
      </c>
      <c r="M169" s="143" t="s">
        <v>558</v>
      </c>
      <c r="N169" s="140">
        <v>43333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35</v>
      </c>
      <c r="B170" s="130">
        <v>42219</v>
      </c>
      <c r="C170" s="130"/>
      <c r="D170" s="131" t="s">
        <v>628</v>
      </c>
      <c r="E170" s="132" t="s">
        <v>546</v>
      </c>
      <c r="F170" s="133">
        <v>297.5</v>
      </c>
      <c r="G170" s="132"/>
      <c r="H170" s="132">
        <v>350</v>
      </c>
      <c r="I170" s="134">
        <v>360</v>
      </c>
      <c r="J170" s="135" t="s">
        <v>629</v>
      </c>
      <c r="K170" s="136">
        <f t="shared" si="81"/>
        <v>52.5</v>
      </c>
      <c r="L170" s="137">
        <f t="shared" si="82"/>
        <v>0.17647058823529413</v>
      </c>
      <c r="M170" s="132" t="s">
        <v>548</v>
      </c>
      <c r="N170" s="138">
        <v>42232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36</v>
      </c>
      <c r="B171" s="130">
        <v>42219</v>
      </c>
      <c r="C171" s="130"/>
      <c r="D171" s="131" t="s">
        <v>630</v>
      </c>
      <c r="E171" s="132" t="s">
        <v>546</v>
      </c>
      <c r="F171" s="133">
        <v>115.5</v>
      </c>
      <c r="G171" s="132"/>
      <c r="H171" s="132">
        <v>149</v>
      </c>
      <c r="I171" s="134">
        <v>140</v>
      </c>
      <c r="J171" s="135" t="s">
        <v>631</v>
      </c>
      <c r="K171" s="136">
        <f t="shared" si="81"/>
        <v>33.5</v>
      </c>
      <c r="L171" s="137">
        <f t="shared" si="82"/>
        <v>0.29004329004329005</v>
      </c>
      <c r="M171" s="132" t="s">
        <v>548</v>
      </c>
      <c r="N171" s="138">
        <v>42740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37</v>
      </c>
      <c r="B172" s="130">
        <v>42251</v>
      </c>
      <c r="C172" s="130"/>
      <c r="D172" s="131" t="s">
        <v>502</v>
      </c>
      <c r="E172" s="132" t="s">
        <v>546</v>
      </c>
      <c r="F172" s="133">
        <v>226</v>
      </c>
      <c r="G172" s="132"/>
      <c r="H172" s="132">
        <v>292</v>
      </c>
      <c r="I172" s="134">
        <v>292</v>
      </c>
      <c r="J172" s="135" t="s">
        <v>632</v>
      </c>
      <c r="K172" s="136">
        <f t="shared" si="81"/>
        <v>66</v>
      </c>
      <c r="L172" s="137">
        <f t="shared" si="82"/>
        <v>0.29203539823008851</v>
      </c>
      <c r="M172" s="132" t="s">
        <v>548</v>
      </c>
      <c r="N172" s="138">
        <v>42286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38</v>
      </c>
      <c r="B173" s="130">
        <v>42254</v>
      </c>
      <c r="C173" s="130"/>
      <c r="D173" s="131" t="s">
        <v>620</v>
      </c>
      <c r="E173" s="132" t="s">
        <v>546</v>
      </c>
      <c r="F173" s="133">
        <v>232.5</v>
      </c>
      <c r="G173" s="132"/>
      <c r="H173" s="132">
        <v>312.5</v>
      </c>
      <c r="I173" s="134">
        <v>310</v>
      </c>
      <c r="J173" s="135" t="s">
        <v>578</v>
      </c>
      <c r="K173" s="136">
        <f t="shared" si="81"/>
        <v>80</v>
      </c>
      <c r="L173" s="137">
        <f t="shared" si="82"/>
        <v>0.34408602150537637</v>
      </c>
      <c r="M173" s="132" t="s">
        <v>548</v>
      </c>
      <c r="N173" s="138">
        <v>42823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39</v>
      </c>
      <c r="B174" s="130">
        <v>42268</v>
      </c>
      <c r="C174" s="130"/>
      <c r="D174" s="131" t="s">
        <v>633</v>
      </c>
      <c r="E174" s="132" t="s">
        <v>546</v>
      </c>
      <c r="F174" s="133">
        <v>196.5</v>
      </c>
      <c r="G174" s="132"/>
      <c r="H174" s="132">
        <v>238</v>
      </c>
      <c r="I174" s="134">
        <v>238</v>
      </c>
      <c r="J174" s="135" t="s">
        <v>632</v>
      </c>
      <c r="K174" s="136">
        <f t="shared" si="81"/>
        <v>41.5</v>
      </c>
      <c r="L174" s="137">
        <f t="shared" si="82"/>
        <v>0.21119592875318066</v>
      </c>
      <c r="M174" s="132" t="s">
        <v>548</v>
      </c>
      <c r="N174" s="138">
        <v>42291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40</v>
      </c>
      <c r="B175" s="130">
        <v>42271</v>
      </c>
      <c r="C175" s="130"/>
      <c r="D175" s="131" t="s">
        <v>576</v>
      </c>
      <c r="E175" s="132" t="s">
        <v>546</v>
      </c>
      <c r="F175" s="133">
        <v>65</v>
      </c>
      <c r="G175" s="132"/>
      <c r="H175" s="132">
        <v>82</v>
      </c>
      <c r="I175" s="134">
        <v>82</v>
      </c>
      <c r="J175" s="135" t="s">
        <v>632</v>
      </c>
      <c r="K175" s="136">
        <f t="shared" si="81"/>
        <v>17</v>
      </c>
      <c r="L175" s="137">
        <f t="shared" si="82"/>
        <v>0.26153846153846155</v>
      </c>
      <c r="M175" s="132" t="s">
        <v>548</v>
      </c>
      <c r="N175" s="138">
        <v>42578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41</v>
      </c>
      <c r="B176" s="130">
        <v>42291</v>
      </c>
      <c r="C176" s="130"/>
      <c r="D176" s="131" t="s">
        <v>634</v>
      </c>
      <c r="E176" s="132" t="s">
        <v>546</v>
      </c>
      <c r="F176" s="133">
        <v>144</v>
      </c>
      <c r="G176" s="132"/>
      <c r="H176" s="132">
        <v>182.5</v>
      </c>
      <c r="I176" s="134">
        <v>181</v>
      </c>
      <c r="J176" s="135" t="s">
        <v>632</v>
      </c>
      <c r="K176" s="136">
        <f t="shared" si="81"/>
        <v>38.5</v>
      </c>
      <c r="L176" s="137">
        <f t="shared" si="82"/>
        <v>0.2673611111111111</v>
      </c>
      <c r="M176" s="132" t="s">
        <v>548</v>
      </c>
      <c r="N176" s="138">
        <v>42817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42</v>
      </c>
      <c r="B177" s="130">
        <v>42291</v>
      </c>
      <c r="C177" s="130"/>
      <c r="D177" s="131" t="s">
        <v>635</v>
      </c>
      <c r="E177" s="132" t="s">
        <v>546</v>
      </c>
      <c r="F177" s="133">
        <v>264</v>
      </c>
      <c r="G177" s="132"/>
      <c r="H177" s="132">
        <v>311</v>
      </c>
      <c r="I177" s="134">
        <v>311</v>
      </c>
      <c r="J177" s="135" t="s">
        <v>632</v>
      </c>
      <c r="K177" s="136">
        <f t="shared" si="81"/>
        <v>47</v>
      </c>
      <c r="L177" s="137">
        <f t="shared" si="82"/>
        <v>0.17803030303030304</v>
      </c>
      <c r="M177" s="132" t="s">
        <v>548</v>
      </c>
      <c r="N177" s="138">
        <v>42604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43</v>
      </c>
      <c r="B178" s="130">
        <v>42318</v>
      </c>
      <c r="C178" s="130"/>
      <c r="D178" s="131" t="s">
        <v>636</v>
      </c>
      <c r="E178" s="132" t="s">
        <v>557</v>
      </c>
      <c r="F178" s="133">
        <v>549.5</v>
      </c>
      <c r="G178" s="132"/>
      <c r="H178" s="132">
        <v>630</v>
      </c>
      <c r="I178" s="134">
        <v>630</v>
      </c>
      <c r="J178" s="135" t="s">
        <v>632</v>
      </c>
      <c r="K178" s="136">
        <f t="shared" si="81"/>
        <v>80.5</v>
      </c>
      <c r="L178" s="137">
        <f t="shared" si="82"/>
        <v>0.1464968152866242</v>
      </c>
      <c r="M178" s="132" t="s">
        <v>548</v>
      </c>
      <c r="N178" s="138">
        <v>42419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44</v>
      </c>
      <c r="B179" s="130">
        <v>42342</v>
      </c>
      <c r="C179" s="130"/>
      <c r="D179" s="131" t="s">
        <v>637</v>
      </c>
      <c r="E179" s="132" t="s">
        <v>546</v>
      </c>
      <c r="F179" s="133">
        <v>1027.5</v>
      </c>
      <c r="G179" s="132"/>
      <c r="H179" s="132">
        <v>1315</v>
      </c>
      <c r="I179" s="134">
        <v>1250</v>
      </c>
      <c r="J179" s="135" t="s">
        <v>632</v>
      </c>
      <c r="K179" s="136">
        <f t="shared" si="81"/>
        <v>287.5</v>
      </c>
      <c r="L179" s="137">
        <f t="shared" si="82"/>
        <v>0.27980535279805352</v>
      </c>
      <c r="M179" s="132" t="s">
        <v>548</v>
      </c>
      <c r="N179" s="138">
        <v>43244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45</v>
      </c>
      <c r="B180" s="130">
        <v>42367</v>
      </c>
      <c r="C180" s="130"/>
      <c r="D180" s="131" t="s">
        <v>638</v>
      </c>
      <c r="E180" s="132" t="s">
        <v>546</v>
      </c>
      <c r="F180" s="133">
        <v>465</v>
      </c>
      <c r="G180" s="132"/>
      <c r="H180" s="132">
        <v>540</v>
      </c>
      <c r="I180" s="134">
        <v>540</v>
      </c>
      <c r="J180" s="135" t="s">
        <v>632</v>
      </c>
      <c r="K180" s="136">
        <f t="shared" si="81"/>
        <v>75</v>
      </c>
      <c r="L180" s="137">
        <f t="shared" si="82"/>
        <v>0.16129032258064516</v>
      </c>
      <c r="M180" s="132" t="s">
        <v>548</v>
      </c>
      <c r="N180" s="138">
        <v>42530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46</v>
      </c>
      <c r="B181" s="130">
        <v>42380</v>
      </c>
      <c r="C181" s="130"/>
      <c r="D181" s="131" t="s">
        <v>388</v>
      </c>
      <c r="E181" s="132" t="s">
        <v>557</v>
      </c>
      <c r="F181" s="133">
        <v>81</v>
      </c>
      <c r="G181" s="132"/>
      <c r="H181" s="132">
        <v>110</v>
      </c>
      <c r="I181" s="134">
        <v>110</v>
      </c>
      <c r="J181" s="135" t="s">
        <v>632</v>
      </c>
      <c r="K181" s="136">
        <f t="shared" si="81"/>
        <v>29</v>
      </c>
      <c r="L181" s="137">
        <f t="shared" si="82"/>
        <v>0.35802469135802467</v>
      </c>
      <c r="M181" s="132" t="s">
        <v>548</v>
      </c>
      <c r="N181" s="138">
        <v>42745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47</v>
      </c>
      <c r="B182" s="130">
        <v>42382</v>
      </c>
      <c r="C182" s="130"/>
      <c r="D182" s="131" t="s">
        <v>639</v>
      </c>
      <c r="E182" s="132" t="s">
        <v>557</v>
      </c>
      <c r="F182" s="133">
        <v>417.5</v>
      </c>
      <c r="G182" s="132"/>
      <c r="H182" s="132">
        <v>547</v>
      </c>
      <c r="I182" s="134">
        <v>535</v>
      </c>
      <c r="J182" s="135" t="s">
        <v>632</v>
      </c>
      <c r="K182" s="136">
        <f t="shared" si="81"/>
        <v>129.5</v>
      </c>
      <c r="L182" s="137">
        <f t="shared" si="82"/>
        <v>0.31017964071856285</v>
      </c>
      <c r="M182" s="132" t="s">
        <v>548</v>
      </c>
      <c r="N182" s="138">
        <v>42578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48</v>
      </c>
      <c r="B183" s="130">
        <v>42408</v>
      </c>
      <c r="C183" s="130"/>
      <c r="D183" s="131" t="s">
        <v>640</v>
      </c>
      <c r="E183" s="132" t="s">
        <v>546</v>
      </c>
      <c r="F183" s="133">
        <v>650</v>
      </c>
      <c r="G183" s="132"/>
      <c r="H183" s="132">
        <v>800</v>
      </c>
      <c r="I183" s="134">
        <v>800</v>
      </c>
      <c r="J183" s="135" t="s">
        <v>632</v>
      </c>
      <c r="K183" s="136">
        <f t="shared" si="81"/>
        <v>150</v>
      </c>
      <c r="L183" s="137">
        <f t="shared" si="82"/>
        <v>0.23076923076923078</v>
      </c>
      <c r="M183" s="132" t="s">
        <v>548</v>
      </c>
      <c r="N183" s="138">
        <v>43154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49</v>
      </c>
      <c r="B184" s="130">
        <v>42433</v>
      </c>
      <c r="C184" s="130"/>
      <c r="D184" s="131" t="s">
        <v>232</v>
      </c>
      <c r="E184" s="132" t="s">
        <v>546</v>
      </c>
      <c r="F184" s="133">
        <v>437.5</v>
      </c>
      <c r="G184" s="132"/>
      <c r="H184" s="132">
        <v>504.5</v>
      </c>
      <c r="I184" s="134">
        <v>522</v>
      </c>
      <c r="J184" s="135" t="s">
        <v>641</v>
      </c>
      <c r="K184" s="136">
        <f t="shared" si="81"/>
        <v>67</v>
      </c>
      <c r="L184" s="137">
        <f t="shared" si="82"/>
        <v>0.15314285714285714</v>
      </c>
      <c r="M184" s="132" t="s">
        <v>548</v>
      </c>
      <c r="N184" s="138">
        <v>42480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50</v>
      </c>
      <c r="B185" s="130">
        <v>42438</v>
      </c>
      <c r="C185" s="130"/>
      <c r="D185" s="131" t="s">
        <v>642</v>
      </c>
      <c r="E185" s="132" t="s">
        <v>546</v>
      </c>
      <c r="F185" s="133">
        <v>189.5</v>
      </c>
      <c r="G185" s="132"/>
      <c r="H185" s="132">
        <v>218</v>
      </c>
      <c r="I185" s="134">
        <v>218</v>
      </c>
      <c r="J185" s="135" t="s">
        <v>632</v>
      </c>
      <c r="K185" s="136">
        <f t="shared" si="81"/>
        <v>28.5</v>
      </c>
      <c r="L185" s="137">
        <f t="shared" si="82"/>
        <v>0.15039577836411611</v>
      </c>
      <c r="M185" s="132" t="s">
        <v>548</v>
      </c>
      <c r="N185" s="138">
        <v>43034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9">
        <v>51</v>
      </c>
      <c r="B186" s="140">
        <v>42471</v>
      </c>
      <c r="C186" s="140"/>
      <c r="D186" s="148" t="s">
        <v>643</v>
      </c>
      <c r="E186" s="143" t="s">
        <v>546</v>
      </c>
      <c r="F186" s="143">
        <v>36.5</v>
      </c>
      <c r="G186" s="144"/>
      <c r="H186" s="144">
        <v>15.85</v>
      </c>
      <c r="I186" s="144">
        <v>60</v>
      </c>
      <c r="J186" s="145" t="s">
        <v>644</v>
      </c>
      <c r="K186" s="146">
        <f t="shared" si="81"/>
        <v>-20.65</v>
      </c>
      <c r="L186" s="147">
        <f t="shared" si="82"/>
        <v>-0.5657534246575342</v>
      </c>
      <c r="M186" s="143" t="s">
        <v>558</v>
      </c>
      <c r="N186" s="151">
        <v>43627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52</v>
      </c>
      <c r="B187" s="130">
        <v>42472</v>
      </c>
      <c r="C187" s="130"/>
      <c r="D187" s="131" t="s">
        <v>645</v>
      </c>
      <c r="E187" s="132" t="s">
        <v>546</v>
      </c>
      <c r="F187" s="133">
        <v>93</v>
      </c>
      <c r="G187" s="132"/>
      <c r="H187" s="132">
        <v>149</v>
      </c>
      <c r="I187" s="134">
        <v>140</v>
      </c>
      <c r="J187" s="135" t="s">
        <v>646</v>
      </c>
      <c r="K187" s="136">
        <f t="shared" si="81"/>
        <v>56</v>
      </c>
      <c r="L187" s="137">
        <f t="shared" si="82"/>
        <v>0.60215053763440862</v>
      </c>
      <c r="M187" s="132" t="s">
        <v>548</v>
      </c>
      <c r="N187" s="138">
        <v>42740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53</v>
      </c>
      <c r="B188" s="130">
        <v>42472</v>
      </c>
      <c r="C188" s="130"/>
      <c r="D188" s="131" t="s">
        <v>647</v>
      </c>
      <c r="E188" s="132" t="s">
        <v>546</v>
      </c>
      <c r="F188" s="133">
        <v>130</v>
      </c>
      <c r="G188" s="132"/>
      <c r="H188" s="132">
        <v>150</v>
      </c>
      <c r="I188" s="134" t="s">
        <v>648</v>
      </c>
      <c r="J188" s="135" t="s">
        <v>632</v>
      </c>
      <c r="K188" s="136">
        <f t="shared" si="81"/>
        <v>20</v>
      </c>
      <c r="L188" s="137">
        <f t="shared" si="82"/>
        <v>0.15384615384615385</v>
      </c>
      <c r="M188" s="132" t="s">
        <v>548</v>
      </c>
      <c r="N188" s="138">
        <v>42564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54</v>
      </c>
      <c r="B189" s="130">
        <v>42473</v>
      </c>
      <c r="C189" s="130"/>
      <c r="D189" s="131" t="s">
        <v>649</v>
      </c>
      <c r="E189" s="132" t="s">
        <v>546</v>
      </c>
      <c r="F189" s="133">
        <v>196</v>
      </c>
      <c r="G189" s="132"/>
      <c r="H189" s="132">
        <v>299</v>
      </c>
      <c r="I189" s="134">
        <v>299</v>
      </c>
      <c r="J189" s="135" t="s">
        <v>632</v>
      </c>
      <c r="K189" s="136">
        <v>103</v>
      </c>
      <c r="L189" s="137">
        <v>0.52551020408163296</v>
      </c>
      <c r="M189" s="132" t="s">
        <v>548</v>
      </c>
      <c r="N189" s="138">
        <v>42620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55</v>
      </c>
      <c r="B190" s="130">
        <v>42473</v>
      </c>
      <c r="C190" s="130"/>
      <c r="D190" s="131" t="s">
        <v>650</v>
      </c>
      <c r="E190" s="132" t="s">
        <v>546</v>
      </c>
      <c r="F190" s="133">
        <v>88</v>
      </c>
      <c r="G190" s="132"/>
      <c r="H190" s="132">
        <v>103</v>
      </c>
      <c r="I190" s="134">
        <v>103</v>
      </c>
      <c r="J190" s="135" t="s">
        <v>632</v>
      </c>
      <c r="K190" s="136">
        <v>15</v>
      </c>
      <c r="L190" s="137">
        <v>0.170454545454545</v>
      </c>
      <c r="M190" s="132" t="s">
        <v>548</v>
      </c>
      <c r="N190" s="138">
        <v>42530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56</v>
      </c>
      <c r="B191" s="130">
        <v>42492</v>
      </c>
      <c r="C191" s="130"/>
      <c r="D191" s="131" t="s">
        <v>651</v>
      </c>
      <c r="E191" s="132" t="s">
        <v>546</v>
      </c>
      <c r="F191" s="133">
        <v>127.5</v>
      </c>
      <c r="G191" s="132"/>
      <c r="H191" s="132">
        <v>148</v>
      </c>
      <c r="I191" s="134" t="s">
        <v>652</v>
      </c>
      <c r="J191" s="135" t="s">
        <v>632</v>
      </c>
      <c r="K191" s="136">
        <f>H191-F191</f>
        <v>20.5</v>
      </c>
      <c r="L191" s="137">
        <f>K191/F191</f>
        <v>0.16078431372549021</v>
      </c>
      <c r="M191" s="132" t="s">
        <v>548</v>
      </c>
      <c r="N191" s="138">
        <v>42564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57</v>
      </c>
      <c r="B192" s="130">
        <v>42493</v>
      </c>
      <c r="C192" s="130"/>
      <c r="D192" s="131" t="s">
        <v>653</v>
      </c>
      <c r="E192" s="132" t="s">
        <v>546</v>
      </c>
      <c r="F192" s="133">
        <v>675</v>
      </c>
      <c r="G192" s="132"/>
      <c r="H192" s="132">
        <v>815</v>
      </c>
      <c r="I192" s="134" t="s">
        <v>654</v>
      </c>
      <c r="J192" s="135" t="s">
        <v>632</v>
      </c>
      <c r="K192" s="136">
        <f>H192-F192</f>
        <v>140</v>
      </c>
      <c r="L192" s="137">
        <f>K192/F192</f>
        <v>0.2074074074074074</v>
      </c>
      <c r="M192" s="132" t="s">
        <v>548</v>
      </c>
      <c r="N192" s="138">
        <v>43154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39">
        <v>58</v>
      </c>
      <c r="B193" s="140">
        <v>42522</v>
      </c>
      <c r="C193" s="140"/>
      <c r="D193" s="141" t="s">
        <v>655</v>
      </c>
      <c r="E193" s="142" t="s">
        <v>546</v>
      </c>
      <c r="F193" s="143">
        <v>500</v>
      </c>
      <c r="G193" s="143"/>
      <c r="H193" s="144">
        <v>232.5</v>
      </c>
      <c r="I193" s="144" t="s">
        <v>656</v>
      </c>
      <c r="J193" s="145" t="s">
        <v>657</v>
      </c>
      <c r="K193" s="146">
        <f>H193-F193</f>
        <v>-267.5</v>
      </c>
      <c r="L193" s="147">
        <f>K193/F193</f>
        <v>-0.53500000000000003</v>
      </c>
      <c r="M193" s="143" t="s">
        <v>558</v>
      </c>
      <c r="N193" s="140">
        <v>43735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59</v>
      </c>
      <c r="B194" s="130">
        <v>42527</v>
      </c>
      <c r="C194" s="130"/>
      <c r="D194" s="131" t="s">
        <v>504</v>
      </c>
      <c r="E194" s="132" t="s">
        <v>546</v>
      </c>
      <c r="F194" s="133">
        <v>110</v>
      </c>
      <c r="G194" s="132"/>
      <c r="H194" s="132">
        <v>126.5</v>
      </c>
      <c r="I194" s="134">
        <v>125</v>
      </c>
      <c r="J194" s="135" t="s">
        <v>584</v>
      </c>
      <c r="K194" s="136">
        <f>H194-F194</f>
        <v>16.5</v>
      </c>
      <c r="L194" s="137">
        <f>K194/F194</f>
        <v>0.15</v>
      </c>
      <c r="M194" s="132" t="s">
        <v>548</v>
      </c>
      <c r="N194" s="138">
        <v>42552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60</v>
      </c>
      <c r="B195" s="130">
        <v>42538</v>
      </c>
      <c r="C195" s="130"/>
      <c r="D195" s="131" t="s">
        <v>658</v>
      </c>
      <c r="E195" s="132" t="s">
        <v>546</v>
      </c>
      <c r="F195" s="133">
        <v>44</v>
      </c>
      <c r="G195" s="132"/>
      <c r="H195" s="132">
        <v>69.5</v>
      </c>
      <c r="I195" s="134">
        <v>69.5</v>
      </c>
      <c r="J195" s="135" t="s">
        <v>659</v>
      </c>
      <c r="K195" s="136">
        <f>H195-F195</f>
        <v>25.5</v>
      </c>
      <c r="L195" s="137">
        <f>K195/F195</f>
        <v>0.57954545454545459</v>
      </c>
      <c r="M195" s="132" t="s">
        <v>548</v>
      </c>
      <c r="N195" s="138">
        <v>42977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61</v>
      </c>
      <c r="B196" s="130">
        <v>42549</v>
      </c>
      <c r="C196" s="130"/>
      <c r="D196" s="131" t="s">
        <v>660</v>
      </c>
      <c r="E196" s="132" t="s">
        <v>546</v>
      </c>
      <c r="F196" s="133">
        <v>262.5</v>
      </c>
      <c r="G196" s="132"/>
      <c r="H196" s="132">
        <v>340</v>
      </c>
      <c r="I196" s="134">
        <v>333</v>
      </c>
      <c r="J196" s="135" t="s">
        <v>661</v>
      </c>
      <c r="K196" s="136">
        <v>77.5</v>
      </c>
      <c r="L196" s="137">
        <v>0.29523809523809502</v>
      </c>
      <c r="M196" s="132" t="s">
        <v>548</v>
      </c>
      <c r="N196" s="138">
        <v>43017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62</v>
      </c>
      <c r="B197" s="130">
        <v>42549</v>
      </c>
      <c r="C197" s="130"/>
      <c r="D197" s="131" t="s">
        <v>662</v>
      </c>
      <c r="E197" s="132" t="s">
        <v>546</v>
      </c>
      <c r="F197" s="133">
        <v>840</v>
      </c>
      <c r="G197" s="132"/>
      <c r="H197" s="132">
        <v>1230</v>
      </c>
      <c r="I197" s="134">
        <v>1230</v>
      </c>
      <c r="J197" s="135" t="s">
        <v>632</v>
      </c>
      <c r="K197" s="136">
        <v>390</v>
      </c>
      <c r="L197" s="137">
        <v>0.46428571428571402</v>
      </c>
      <c r="M197" s="132" t="s">
        <v>548</v>
      </c>
      <c r="N197" s="138">
        <v>42649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2">
        <v>63</v>
      </c>
      <c r="B198" s="153">
        <v>42556</v>
      </c>
      <c r="C198" s="153"/>
      <c r="D198" s="154" t="s">
        <v>663</v>
      </c>
      <c r="E198" s="155" t="s">
        <v>546</v>
      </c>
      <c r="F198" s="155">
        <v>395</v>
      </c>
      <c r="G198" s="156"/>
      <c r="H198" s="156">
        <f>(468.5+342.5)/2</f>
        <v>405.5</v>
      </c>
      <c r="I198" s="156">
        <v>510</v>
      </c>
      <c r="J198" s="157" t="s">
        <v>664</v>
      </c>
      <c r="K198" s="158">
        <f t="shared" ref="K198:K204" si="83">H198-F198</f>
        <v>10.5</v>
      </c>
      <c r="L198" s="159">
        <f t="shared" ref="L198:L204" si="84">K198/F198</f>
        <v>2.6582278481012658E-2</v>
      </c>
      <c r="M198" s="155" t="s">
        <v>565</v>
      </c>
      <c r="N198" s="153">
        <v>43606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39">
        <v>64</v>
      </c>
      <c r="B199" s="140">
        <v>42584</v>
      </c>
      <c r="C199" s="140"/>
      <c r="D199" s="141" t="s">
        <v>665</v>
      </c>
      <c r="E199" s="142" t="s">
        <v>557</v>
      </c>
      <c r="F199" s="143">
        <f>169.5-12.8</f>
        <v>156.69999999999999</v>
      </c>
      <c r="G199" s="143"/>
      <c r="H199" s="144">
        <v>77</v>
      </c>
      <c r="I199" s="144" t="s">
        <v>666</v>
      </c>
      <c r="J199" s="145" t="s">
        <v>667</v>
      </c>
      <c r="K199" s="146">
        <f t="shared" si="83"/>
        <v>-79.699999999999989</v>
      </c>
      <c r="L199" s="147">
        <f t="shared" si="84"/>
        <v>-0.50861518825781749</v>
      </c>
      <c r="M199" s="143" t="s">
        <v>558</v>
      </c>
      <c r="N199" s="140">
        <v>43522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65</v>
      </c>
      <c r="B200" s="140">
        <v>42586</v>
      </c>
      <c r="C200" s="140"/>
      <c r="D200" s="141" t="s">
        <v>668</v>
      </c>
      <c r="E200" s="142" t="s">
        <v>546</v>
      </c>
      <c r="F200" s="143">
        <v>400</v>
      </c>
      <c r="G200" s="143"/>
      <c r="H200" s="144">
        <v>305</v>
      </c>
      <c r="I200" s="144">
        <v>475</v>
      </c>
      <c r="J200" s="145" t="s">
        <v>669</v>
      </c>
      <c r="K200" s="146">
        <f t="shared" si="83"/>
        <v>-95</v>
      </c>
      <c r="L200" s="147">
        <f t="shared" si="84"/>
        <v>-0.23749999999999999</v>
      </c>
      <c r="M200" s="143" t="s">
        <v>558</v>
      </c>
      <c r="N200" s="140">
        <v>43606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66</v>
      </c>
      <c r="B201" s="130">
        <v>42593</v>
      </c>
      <c r="C201" s="130"/>
      <c r="D201" s="131" t="s">
        <v>670</v>
      </c>
      <c r="E201" s="132" t="s">
        <v>546</v>
      </c>
      <c r="F201" s="133">
        <v>86.5</v>
      </c>
      <c r="G201" s="132"/>
      <c r="H201" s="132">
        <v>130</v>
      </c>
      <c r="I201" s="134">
        <v>130</v>
      </c>
      <c r="J201" s="135" t="s">
        <v>671</v>
      </c>
      <c r="K201" s="136">
        <f t="shared" si="83"/>
        <v>43.5</v>
      </c>
      <c r="L201" s="137">
        <f t="shared" si="84"/>
        <v>0.50289017341040465</v>
      </c>
      <c r="M201" s="132" t="s">
        <v>548</v>
      </c>
      <c r="N201" s="138">
        <v>43091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39">
        <v>67</v>
      </c>
      <c r="B202" s="140">
        <v>42600</v>
      </c>
      <c r="C202" s="140"/>
      <c r="D202" s="141" t="s">
        <v>119</v>
      </c>
      <c r="E202" s="142" t="s">
        <v>546</v>
      </c>
      <c r="F202" s="143">
        <v>133.5</v>
      </c>
      <c r="G202" s="143"/>
      <c r="H202" s="144">
        <v>126.5</v>
      </c>
      <c r="I202" s="144">
        <v>178</v>
      </c>
      <c r="J202" s="145" t="s">
        <v>672</v>
      </c>
      <c r="K202" s="146">
        <f t="shared" si="83"/>
        <v>-7</v>
      </c>
      <c r="L202" s="147">
        <f t="shared" si="84"/>
        <v>-5.2434456928838954E-2</v>
      </c>
      <c r="M202" s="143" t="s">
        <v>558</v>
      </c>
      <c r="N202" s="140">
        <v>42615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68</v>
      </c>
      <c r="B203" s="130">
        <v>42613</v>
      </c>
      <c r="C203" s="130"/>
      <c r="D203" s="131" t="s">
        <v>673</v>
      </c>
      <c r="E203" s="132" t="s">
        <v>546</v>
      </c>
      <c r="F203" s="133">
        <v>560</v>
      </c>
      <c r="G203" s="132"/>
      <c r="H203" s="132">
        <v>725</v>
      </c>
      <c r="I203" s="134">
        <v>725</v>
      </c>
      <c r="J203" s="135" t="s">
        <v>578</v>
      </c>
      <c r="K203" s="136">
        <f t="shared" si="83"/>
        <v>165</v>
      </c>
      <c r="L203" s="137">
        <f t="shared" si="84"/>
        <v>0.29464285714285715</v>
      </c>
      <c r="M203" s="132" t="s">
        <v>548</v>
      </c>
      <c r="N203" s="138">
        <v>42456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69</v>
      </c>
      <c r="B204" s="130">
        <v>42614</v>
      </c>
      <c r="C204" s="130"/>
      <c r="D204" s="131" t="s">
        <v>674</v>
      </c>
      <c r="E204" s="132" t="s">
        <v>546</v>
      </c>
      <c r="F204" s="133">
        <v>160.5</v>
      </c>
      <c r="G204" s="132"/>
      <c r="H204" s="132">
        <v>210</v>
      </c>
      <c r="I204" s="134">
        <v>210</v>
      </c>
      <c r="J204" s="135" t="s">
        <v>578</v>
      </c>
      <c r="K204" s="136">
        <f t="shared" si="83"/>
        <v>49.5</v>
      </c>
      <c r="L204" s="137">
        <f t="shared" si="84"/>
        <v>0.30841121495327101</v>
      </c>
      <c r="M204" s="132" t="s">
        <v>548</v>
      </c>
      <c r="N204" s="138">
        <v>42871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70</v>
      </c>
      <c r="B205" s="130">
        <v>42646</v>
      </c>
      <c r="C205" s="130"/>
      <c r="D205" s="131" t="s">
        <v>397</v>
      </c>
      <c r="E205" s="132" t="s">
        <v>546</v>
      </c>
      <c r="F205" s="133">
        <v>430</v>
      </c>
      <c r="G205" s="132"/>
      <c r="H205" s="132">
        <v>596</v>
      </c>
      <c r="I205" s="134">
        <v>575</v>
      </c>
      <c r="J205" s="135" t="s">
        <v>675</v>
      </c>
      <c r="K205" s="136">
        <v>166</v>
      </c>
      <c r="L205" s="137">
        <v>0.38604651162790699</v>
      </c>
      <c r="M205" s="132" t="s">
        <v>548</v>
      </c>
      <c r="N205" s="138">
        <v>42769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71</v>
      </c>
      <c r="B206" s="130">
        <v>42657</v>
      </c>
      <c r="C206" s="130"/>
      <c r="D206" s="131" t="s">
        <v>676</v>
      </c>
      <c r="E206" s="132" t="s">
        <v>546</v>
      </c>
      <c r="F206" s="133">
        <v>280</v>
      </c>
      <c r="G206" s="132"/>
      <c r="H206" s="132">
        <v>345</v>
      </c>
      <c r="I206" s="134">
        <v>345</v>
      </c>
      <c r="J206" s="135" t="s">
        <v>578</v>
      </c>
      <c r="K206" s="136">
        <f t="shared" ref="K206:K211" si="85">H206-F206</f>
        <v>65</v>
      </c>
      <c r="L206" s="137">
        <f>K206/F206</f>
        <v>0.23214285714285715</v>
      </c>
      <c r="M206" s="132" t="s">
        <v>548</v>
      </c>
      <c r="N206" s="138">
        <v>42814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72</v>
      </c>
      <c r="B207" s="130">
        <v>42657</v>
      </c>
      <c r="C207" s="130"/>
      <c r="D207" s="131" t="s">
        <v>677</v>
      </c>
      <c r="E207" s="132" t="s">
        <v>546</v>
      </c>
      <c r="F207" s="133">
        <v>245</v>
      </c>
      <c r="G207" s="132"/>
      <c r="H207" s="132">
        <v>325.5</v>
      </c>
      <c r="I207" s="134">
        <v>330</v>
      </c>
      <c r="J207" s="135" t="s">
        <v>678</v>
      </c>
      <c r="K207" s="136">
        <f t="shared" si="85"/>
        <v>80.5</v>
      </c>
      <c r="L207" s="137">
        <f>K207/F207</f>
        <v>0.32857142857142857</v>
      </c>
      <c r="M207" s="132" t="s">
        <v>548</v>
      </c>
      <c r="N207" s="138">
        <v>42769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73</v>
      </c>
      <c r="B208" s="130">
        <v>42660</v>
      </c>
      <c r="C208" s="130"/>
      <c r="D208" s="131" t="s">
        <v>679</v>
      </c>
      <c r="E208" s="132" t="s">
        <v>546</v>
      </c>
      <c r="F208" s="133">
        <v>125</v>
      </c>
      <c r="G208" s="132"/>
      <c r="H208" s="132">
        <v>160</v>
      </c>
      <c r="I208" s="134">
        <v>160</v>
      </c>
      <c r="J208" s="135" t="s">
        <v>632</v>
      </c>
      <c r="K208" s="136">
        <f t="shared" si="85"/>
        <v>35</v>
      </c>
      <c r="L208" s="137">
        <v>0.28000000000000003</v>
      </c>
      <c r="M208" s="132" t="s">
        <v>548</v>
      </c>
      <c r="N208" s="138">
        <v>42803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74</v>
      </c>
      <c r="B209" s="130">
        <v>42660</v>
      </c>
      <c r="C209" s="130"/>
      <c r="D209" s="131" t="s">
        <v>680</v>
      </c>
      <c r="E209" s="132" t="s">
        <v>546</v>
      </c>
      <c r="F209" s="133">
        <v>114</v>
      </c>
      <c r="G209" s="132"/>
      <c r="H209" s="132">
        <v>145</v>
      </c>
      <c r="I209" s="134">
        <v>145</v>
      </c>
      <c r="J209" s="135" t="s">
        <v>632</v>
      </c>
      <c r="K209" s="136">
        <f t="shared" si="85"/>
        <v>31</v>
      </c>
      <c r="L209" s="137">
        <f>K209/F209</f>
        <v>0.27192982456140352</v>
      </c>
      <c r="M209" s="132" t="s">
        <v>548</v>
      </c>
      <c r="N209" s="138">
        <v>42859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75</v>
      </c>
      <c r="B210" s="130">
        <v>42660</v>
      </c>
      <c r="C210" s="130"/>
      <c r="D210" s="131" t="s">
        <v>681</v>
      </c>
      <c r="E210" s="132" t="s">
        <v>546</v>
      </c>
      <c r="F210" s="133">
        <v>212</v>
      </c>
      <c r="G210" s="132"/>
      <c r="H210" s="132">
        <v>280</v>
      </c>
      <c r="I210" s="134">
        <v>276</v>
      </c>
      <c r="J210" s="135" t="s">
        <v>682</v>
      </c>
      <c r="K210" s="136">
        <f t="shared" si="85"/>
        <v>68</v>
      </c>
      <c r="L210" s="137">
        <f>K210/F210</f>
        <v>0.32075471698113206</v>
      </c>
      <c r="M210" s="132" t="s">
        <v>548</v>
      </c>
      <c r="N210" s="138">
        <v>42858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76</v>
      </c>
      <c r="B211" s="130">
        <v>42678</v>
      </c>
      <c r="C211" s="130"/>
      <c r="D211" s="131" t="s">
        <v>440</v>
      </c>
      <c r="E211" s="132" t="s">
        <v>546</v>
      </c>
      <c r="F211" s="133">
        <v>155</v>
      </c>
      <c r="G211" s="132"/>
      <c r="H211" s="132">
        <v>210</v>
      </c>
      <c r="I211" s="134">
        <v>210</v>
      </c>
      <c r="J211" s="135" t="s">
        <v>683</v>
      </c>
      <c r="K211" s="136">
        <f t="shared" si="85"/>
        <v>55</v>
      </c>
      <c r="L211" s="137">
        <f>K211/F211</f>
        <v>0.35483870967741937</v>
      </c>
      <c r="M211" s="132" t="s">
        <v>548</v>
      </c>
      <c r="N211" s="138">
        <v>42944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39">
        <v>77</v>
      </c>
      <c r="B212" s="140">
        <v>42710</v>
      </c>
      <c r="C212" s="140"/>
      <c r="D212" s="141" t="s">
        <v>684</v>
      </c>
      <c r="E212" s="142" t="s">
        <v>546</v>
      </c>
      <c r="F212" s="143">
        <v>150.5</v>
      </c>
      <c r="G212" s="143"/>
      <c r="H212" s="144">
        <v>72.5</v>
      </c>
      <c r="I212" s="144">
        <v>174</v>
      </c>
      <c r="J212" s="145" t="s">
        <v>685</v>
      </c>
      <c r="K212" s="146">
        <v>-78</v>
      </c>
      <c r="L212" s="147">
        <v>-0.51827242524916906</v>
      </c>
      <c r="M212" s="143" t="s">
        <v>558</v>
      </c>
      <c r="N212" s="140">
        <v>43333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78</v>
      </c>
      <c r="B213" s="130">
        <v>42712</v>
      </c>
      <c r="C213" s="130"/>
      <c r="D213" s="131" t="s">
        <v>686</v>
      </c>
      <c r="E213" s="132" t="s">
        <v>546</v>
      </c>
      <c r="F213" s="133">
        <v>380</v>
      </c>
      <c r="G213" s="132"/>
      <c r="H213" s="132">
        <v>478</v>
      </c>
      <c r="I213" s="134">
        <v>468</v>
      </c>
      <c r="J213" s="135" t="s">
        <v>632</v>
      </c>
      <c r="K213" s="136">
        <f>H213-F213</f>
        <v>98</v>
      </c>
      <c r="L213" s="137">
        <f>K213/F213</f>
        <v>0.25789473684210529</v>
      </c>
      <c r="M213" s="132" t="s">
        <v>548</v>
      </c>
      <c r="N213" s="138">
        <v>43025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79</v>
      </c>
      <c r="B214" s="130">
        <v>42734</v>
      </c>
      <c r="C214" s="130"/>
      <c r="D214" s="131" t="s">
        <v>118</v>
      </c>
      <c r="E214" s="132" t="s">
        <v>546</v>
      </c>
      <c r="F214" s="133">
        <v>305</v>
      </c>
      <c r="G214" s="132"/>
      <c r="H214" s="132">
        <v>375</v>
      </c>
      <c r="I214" s="134">
        <v>375</v>
      </c>
      <c r="J214" s="135" t="s">
        <v>632</v>
      </c>
      <c r="K214" s="136">
        <f>H214-F214</f>
        <v>70</v>
      </c>
      <c r="L214" s="137">
        <f>K214/F214</f>
        <v>0.22950819672131148</v>
      </c>
      <c r="M214" s="132" t="s">
        <v>548</v>
      </c>
      <c r="N214" s="138">
        <v>42768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80</v>
      </c>
      <c r="B215" s="130">
        <v>42739</v>
      </c>
      <c r="C215" s="130"/>
      <c r="D215" s="131" t="s">
        <v>102</v>
      </c>
      <c r="E215" s="132" t="s">
        <v>546</v>
      </c>
      <c r="F215" s="133">
        <v>99.5</v>
      </c>
      <c r="G215" s="132"/>
      <c r="H215" s="132">
        <v>158</v>
      </c>
      <c r="I215" s="134">
        <v>158</v>
      </c>
      <c r="J215" s="135" t="s">
        <v>632</v>
      </c>
      <c r="K215" s="136">
        <f>H215-F215</f>
        <v>58.5</v>
      </c>
      <c r="L215" s="137">
        <f>K215/F215</f>
        <v>0.5879396984924623</v>
      </c>
      <c r="M215" s="132" t="s">
        <v>548</v>
      </c>
      <c r="N215" s="138">
        <v>42898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81</v>
      </c>
      <c r="B216" s="130">
        <v>42739</v>
      </c>
      <c r="C216" s="130"/>
      <c r="D216" s="131" t="s">
        <v>102</v>
      </c>
      <c r="E216" s="132" t="s">
        <v>546</v>
      </c>
      <c r="F216" s="133">
        <v>99.5</v>
      </c>
      <c r="G216" s="132"/>
      <c r="H216" s="132">
        <v>158</v>
      </c>
      <c r="I216" s="134">
        <v>158</v>
      </c>
      <c r="J216" s="135" t="s">
        <v>632</v>
      </c>
      <c r="K216" s="136">
        <v>58.5</v>
      </c>
      <c r="L216" s="137">
        <v>0.58793969849246197</v>
      </c>
      <c r="M216" s="132" t="s">
        <v>548</v>
      </c>
      <c r="N216" s="138">
        <v>42898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82</v>
      </c>
      <c r="B217" s="130">
        <v>42786</v>
      </c>
      <c r="C217" s="130"/>
      <c r="D217" s="131" t="s">
        <v>205</v>
      </c>
      <c r="E217" s="132" t="s">
        <v>546</v>
      </c>
      <c r="F217" s="133">
        <v>140.5</v>
      </c>
      <c r="G217" s="132"/>
      <c r="H217" s="132">
        <v>220</v>
      </c>
      <c r="I217" s="134">
        <v>220</v>
      </c>
      <c r="J217" s="135" t="s">
        <v>632</v>
      </c>
      <c r="K217" s="136">
        <f>H217-F217</f>
        <v>79.5</v>
      </c>
      <c r="L217" s="137">
        <f>K217/F217</f>
        <v>0.5658362989323843</v>
      </c>
      <c r="M217" s="132" t="s">
        <v>548</v>
      </c>
      <c r="N217" s="138">
        <v>42864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83</v>
      </c>
      <c r="B218" s="130">
        <v>42786</v>
      </c>
      <c r="C218" s="130"/>
      <c r="D218" s="131" t="s">
        <v>687</v>
      </c>
      <c r="E218" s="132" t="s">
        <v>546</v>
      </c>
      <c r="F218" s="133">
        <v>202.5</v>
      </c>
      <c r="G218" s="132"/>
      <c r="H218" s="132">
        <v>234</v>
      </c>
      <c r="I218" s="134">
        <v>234</v>
      </c>
      <c r="J218" s="135" t="s">
        <v>632</v>
      </c>
      <c r="K218" s="136">
        <v>31.5</v>
      </c>
      <c r="L218" s="137">
        <v>0.155555555555556</v>
      </c>
      <c r="M218" s="132" t="s">
        <v>548</v>
      </c>
      <c r="N218" s="138">
        <v>42836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84</v>
      </c>
      <c r="B219" s="130">
        <v>42818</v>
      </c>
      <c r="C219" s="130"/>
      <c r="D219" s="131" t="s">
        <v>688</v>
      </c>
      <c r="E219" s="132" t="s">
        <v>546</v>
      </c>
      <c r="F219" s="133">
        <v>300.5</v>
      </c>
      <c r="G219" s="132"/>
      <c r="H219" s="132">
        <v>417.5</v>
      </c>
      <c r="I219" s="134">
        <v>420</v>
      </c>
      <c r="J219" s="135" t="s">
        <v>689</v>
      </c>
      <c r="K219" s="136">
        <f>H219-F219</f>
        <v>117</v>
      </c>
      <c r="L219" s="137">
        <f>K219/F219</f>
        <v>0.38935108153078202</v>
      </c>
      <c r="M219" s="132" t="s">
        <v>548</v>
      </c>
      <c r="N219" s="138">
        <v>43070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85</v>
      </c>
      <c r="B220" s="130">
        <v>42818</v>
      </c>
      <c r="C220" s="130"/>
      <c r="D220" s="131" t="s">
        <v>662</v>
      </c>
      <c r="E220" s="132" t="s">
        <v>546</v>
      </c>
      <c r="F220" s="133">
        <v>850</v>
      </c>
      <c r="G220" s="132"/>
      <c r="H220" s="132">
        <v>1042.5</v>
      </c>
      <c r="I220" s="134">
        <v>1023</v>
      </c>
      <c r="J220" s="135" t="s">
        <v>690</v>
      </c>
      <c r="K220" s="136">
        <v>192.5</v>
      </c>
      <c r="L220" s="137">
        <v>0.22647058823529401</v>
      </c>
      <c r="M220" s="132" t="s">
        <v>548</v>
      </c>
      <c r="N220" s="138">
        <v>42830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86</v>
      </c>
      <c r="B221" s="130">
        <v>42830</v>
      </c>
      <c r="C221" s="130"/>
      <c r="D221" s="131" t="s">
        <v>466</v>
      </c>
      <c r="E221" s="132" t="s">
        <v>546</v>
      </c>
      <c r="F221" s="133">
        <v>785</v>
      </c>
      <c r="G221" s="132"/>
      <c r="H221" s="132">
        <v>930</v>
      </c>
      <c r="I221" s="134">
        <v>920</v>
      </c>
      <c r="J221" s="135" t="s">
        <v>691</v>
      </c>
      <c r="K221" s="136">
        <f>H221-F221</f>
        <v>145</v>
      </c>
      <c r="L221" s="137">
        <f>K221/F221</f>
        <v>0.18471337579617833</v>
      </c>
      <c r="M221" s="132" t="s">
        <v>548</v>
      </c>
      <c r="N221" s="138">
        <v>42976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39">
        <v>87</v>
      </c>
      <c r="B222" s="140">
        <v>42831</v>
      </c>
      <c r="C222" s="140"/>
      <c r="D222" s="141" t="s">
        <v>692</v>
      </c>
      <c r="E222" s="142" t="s">
        <v>546</v>
      </c>
      <c r="F222" s="143">
        <v>40</v>
      </c>
      <c r="G222" s="143"/>
      <c r="H222" s="144">
        <v>13.1</v>
      </c>
      <c r="I222" s="144">
        <v>60</v>
      </c>
      <c r="J222" s="145" t="s">
        <v>693</v>
      </c>
      <c r="K222" s="146">
        <v>-26.9</v>
      </c>
      <c r="L222" s="147">
        <v>-0.67249999999999999</v>
      </c>
      <c r="M222" s="143" t="s">
        <v>558</v>
      </c>
      <c r="N222" s="140">
        <v>43138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88</v>
      </c>
      <c r="B223" s="130">
        <v>42837</v>
      </c>
      <c r="C223" s="130"/>
      <c r="D223" s="131" t="s">
        <v>100</v>
      </c>
      <c r="E223" s="132" t="s">
        <v>546</v>
      </c>
      <c r="F223" s="133">
        <v>289.5</v>
      </c>
      <c r="G223" s="132"/>
      <c r="H223" s="132">
        <v>354</v>
      </c>
      <c r="I223" s="134">
        <v>360</v>
      </c>
      <c r="J223" s="135" t="s">
        <v>694</v>
      </c>
      <c r="K223" s="136">
        <f t="shared" ref="K223:K231" si="86">H223-F223</f>
        <v>64.5</v>
      </c>
      <c r="L223" s="137">
        <f t="shared" ref="L223:L231" si="87">K223/F223</f>
        <v>0.22279792746113988</v>
      </c>
      <c r="M223" s="132" t="s">
        <v>548</v>
      </c>
      <c r="N223" s="138">
        <v>43040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89</v>
      </c>
      <c r="B224" s="130">
        <v>42845</v>
      </c>
      <c r="C224" s="130"/>
      <c r="D224" s="131" t="s">
        <v>414</v>
      </c>
      <c r="E224" s="132" t="s">
        <v>546</v>
      </c>
      <c r="F224" s="133">
        <v>700</v>
      </c>
      <c r="G224" s="132"/>
      <c r="H224" s="132">
        <v>840</v>
      </c>
      <c r="I224" s="134">
        <v>840</v>
      </c>
      <c r="J224" s="135" t="s">
        <v>695</v>
      </c>
      <c r="K224" s="136">
        <f t="shared" si="86"/>
        <v>140</v>
      </c>
      <c r="L224" s="137">
        <f t="shared" si="87"/>
        <v>0.2</v>
      </c>
      <c r="M224" s="132" t="s">
        <v>548</v>
      </c>
      <c r="N224" s="138">
        <v>42893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90</v>
      </c>
      <c r="B225" s="130">
        <v>42887</v>
      </c>
      <c r="C225" s="130"/>
      <c r="D225" s="131" t="s">
        <v>696</v>
      </c>
      <c r="E225" s="132" t="s">
        <v>546</v>
      </c>
      <c r="F225" s="133">
        <v>130</v>
      </c>
      <c r="G225" s="132"/>
      <c r="H225" s="132">
        <v>144.25</v>
      </c>
      <c r="I225" s="134">
        <v>170</v>
      </c>
      <c r="J225" s="135" t="s">
        <v>697</v>
      </c>
      <c r="K225" s="136">
        <f t="shared" si="86"/>
        <v>14.25</v>
      </c>
      <c r="L225" s="137">
        <f t="shared" si="87"/>
        <v>0.10961538461538461</v>
      </c>
      <c r="M225" s="132" t="s">
        <v>548</v>
      </c>
      <c r="N225" s="138">
        <v>43675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91</v>
      </c>
      <c r="B226" s="130">
        <v>42901</v>
      </c>
      <c r="C226" s="130"/>
      <c r="D226" s="131" t="s">
        <v>698</v>
      </c>
      <c r="E226" s="132" t="s">
        <v>546</v>
      </c>
      <c r="F226" s="133">
        <v>214.5</v>
      </c>
      <c r="G226" s="132"/>
      <c r="H226" s="132">
        <v>262</v>
      </c>
      <c r="I226" s="134">
        <v>262</v>
      </c>
      <c r="J226" s="135" t="s">
        <v>567</v>
      </c>
      <c r="K226" s="136">
        <f t="shared" si="86"/>
        <v>47.5</v>
      </c>
      <c r="L226" s="137">
        <f t="shared" si="87"/>
        <v>0.22144522144522144</v>
      </c>
      <c r="M226" s="132" t="s">
        <v>548</v>
      </c>
      <c r="N226" s="138">
        <v>42977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92</v>
      </c>
      <c r="B227" s="161">
        <v>42933</v>
      </c>
      <c r="C227" s="161"/>
      <c r="D227" s="162" t="s">
        <v>699</v>
      </c>
      <c r="E227" s="163" t="s">
        <v>546</v>
      </c>
      <c r="F227" s="164">
        <v>370</v>
      </c>
      <c r="G227" s="163"/>
      <c r="H227" s="163">
        <v>447.5</v>
      </c>
      <c r="I227" s="165">
        <v>450</v>
      </c>
      <c r="J227" s="166" t="s">
        <v>632</v>
      </c>
      <c r="K227" s="136">
        <f t="shared" si="86"/>
        <v>77.5</v>
      </c>
      <c r="L227" s="167">
        <f t="shared" si="87"/>
        <v>0.20945945945945946</v>
      </c>
      <c r="M227" s="163" t="s">
        <v>548</v>
      </c>
      <c r="N227" s="168">
        <v>43035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93</v>
      </c>
      <c r="B228" s="161">
        <v>42943</v>
      </c>
      <c r="C228" s="161"/>
      <c r="D228" s="162" t="s">
        <v>203</v>
      </c>
      <c r="E228" s="163" t="s">
        <v>546</v>
      </c>
      <c r="F228" s="164">
        <v>657.5</v>
      </c>
      <c r="G228" s="163"/>
      <c r="H228" s="163">
        <v>825</v>
      </c>
      <c r="I228" s="165">
        <v>820</v>
      </c>
      <c r="J228" s="166" t="s">
        <v>632</v>
      </c>
      <c r="K228" s="136">
        <f t="shared" si="86"/>
        <v>167.5</v>
      </c>
      <c r="L228" s="167">
        <f t="shared" si="87"/>
        <v>0.25475285171102663</v>
      </c>
      <c r="M228" s="163" t="s">
        <v>548</v>
      </c>
      <c r="N228" s="168">
        <v>43090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94</v>
      </c>
      <c r="B229" s="130">
        <v>42964</v>
      </c>
      <c r="C229" s="130"/>
      <c r="D229" s="131" t="s">
        <v>375</v>
      </c>
      <c r="E229" s="132" t="s">
        <v>546</v>
      </c>
      <c r="F229" s="133">
        <v>605</v>
      </c>
      <c r="G229" s="132"/>
      <c r="H229" s="132">
        <v>750</v>
      </c>
      <c r="I229" s="134">
        <v>750</v>
      </c>
      <c r="J229" s="135" t="s">
        <v>691</v>
      </c>
      <c r="K229" s="136">
        <f t="shared" si="86"/>
        <v>145</v>
      </c>
      <c r="L229" s="137">
        <f t="shared" si="87"/>
        <v>0.23966942148760331</v>
      </c>
      <c r="M229" s="132" t="s">
        <v>548</v>
      </c>
      <c r="N229" s="138">
        <v>43027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39">
        <v>95</v>
      </c>
      <c r="B230" s="140">
        <v>42979</v>
      </c>
      <c r="C230" s="140"/>
      <c r="D230" s="148" t="s">
        <v>700</v>
      </c>
      <c r="E230" s="143" t="s">
        <v>546</v>
      </c>
      <c r="F230" s="143">
        <v>255</v>
      </c>
      <c r="G230" s="144"/>
      <c r="H230" s="144">
        <v>217.25</v>
      </c>
      <c r="I230" s="144">
        <v>320</v>
      </c>
      <c r="J230" s="145" t="s">
        <v>701</v>
      </c>
      <c r="K230" s="146">
        <f t="shared" si="86"/>
        <v>-37.75</v>
      </c>
      <c r="L230" s="149">
        <f t="shared" si="87"/>
        <v>-0.14803921568627451</v>
      </c>
      <c r="M230" s="143" t="s">
        <v>558</v>
      </c>
      <c r="N230" s="140">
        <v>43661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96</v>
      </c>
      <c r="B231" s="130">
        <v>42997</v>
      </c>
      <c r="C231" s="130"/>
      <c r="D231" s="131" t="s">
        <v>702</v>
      </c>
      <c r="E231" s="132" t="s">
        <v>546</v>
      </c>
      <c r="F231" s="133">
        <v>215</v>
      </c>
      <c r="G231" s="132"/>
      <c r="H231" s="132">
        <v>258</v>
      </c>
      <c r="I231" s="134">
        <v>258</v>
      </c>
      <c r="J231" s="135" t="s">
        <v>632</v>
      </c>
      <c r="K231" s="136">
        <f t="shared" si="86"/>
        <v>43</v>
      </c>
      <c r="L231" s="137">
        <f t="shared" si="87"/>
        <v>0.2</v>
      </c>
      <c r="M231" s="132" t="s">
        <v>548</v>
      </c>
      <c r="N231" s="138">
        <v>43040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97</v>
      </c>
      <c r="B232" s="130">
        <v>42997</v>
      </c>
      <c r="C232" s="130"/>
      <c r="D232" s="131" t="s">
        <v>702</v>
      </c>
      <c r="E232" s="132" t="s">
        <v>546</v>
      </c>
      <c r="F232" s="133">
        <v>215</v>
      </c>
      <c r="G232" s="132"/>
      <c r="H232" s="132">
        <v>258</v>
      </c>
      <c r="I232" s="134">
        <v>258</v>
      </c>
      <c r="J232" s="166" t="s">
        <v>632</v>
      </c>
      <c r="K232" s="136">
        <v>43</v>
      </c>
      <c r="L232" s="137">
        <v>0.2</v>
      </c>
      <c r="M232" s="132" t="s">
        <v>548</v>
      </c>
      <c r="N232" s="138">
        <v>43040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98</v>
      </c>
      <c r="B233" s="161">
        <v>42998</v>
      </c>
      <c r="C233" s="161"/>
      <c r="D233" s="162" t="s">
        <v>703</v>
      </c>
      <c r="E233" s="163" t="s">
        <v>546</v>
      </c>
      <c r="F233" s="133">
        <v>75</v>
      </c>
      <c r="G233" s="163"/>
      <c r="H233" s="163">
        <v>90</v>
      </c>
      <c r="I233" s="165">
        <v>90</v>
      </c>
      <c r="J233" s="135" t="s">
        <v>704</v>
      </c>
      <c r="K233" s="136">
        <f t="shared" ref="K233:K238" si="88">H233-F233</f>
        <v>15</v>
      </c>
      <c r="L233" s="137">
        <f t="shared" ref="L233:L238" si="89">K233/F233</f>
        <v>0.2</v>
      </c>
      <c r="M233" s="132" t="s">
        <v>548</v>
      </c>
      <c r="N233" s="138">
        <v>43019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99</v>
      </c>
      <c r="B234" s="161">
        <v>43011</v>
      </c>
      <c r="C234" s="161"/>
      <c r="D234" s="162" t="s">
        <v>705</v>
      </c>
      <c r="E234" s="163" t="s">
        <v>546</v>
      </c>
      <c r="F234" s="164">
        <v>315</v>
      </c>
      <c r="G234" s="163"/>
      <c r="H234" s="163">
        <v>392</v>
      </c>
      <c r="I234" s="165">
        <v>384</v>
      </c>
      <c r="J234" s="166" t="s">
        <v>706</v>
      </c>
      <c r="K234" s="136">
        <f t="shared" si="88"/>
        <v>77</v>
      </c>
      <c r="L234" s="167">
        <f t="shared" si="89"/>
        <v>0.24444444444444444</v>
      </c>
      <c r="M234" s="163" t="s">
        <v>548</v>
      </c>
      <c r="N234" s="168">
        <v>43017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100</v>
      </c>
      <c r="B235" s="161">
        <v>43013</v>
      </c>
      <c r="C235" s="161"/>
      <c r="D235" s="162" t="s">
        <v>444</v>
      </c>
      <c r="E235" s="163" t="s">
        <v>546</v>
      </c>
      <c r="F235" s="164">
        <v>145</v>
      </c>
      <c r="G235" s="163"/>
      <c r="H235" s="163">
        <v>179</v>
      </c>
      <c r="I235" s="165">
        <v>180</v>
      </c>
      <c r="J235" s="166" t="s">
        <v>707</v>
      </c>
      <c r="K235" s="136">
        <f t="shared" si="88"/>
        <v>34</v>
      </c>
      <c r="L235" s="167">
        <f t="shared" si="89"/>
        <v>0.23448275862068965</v>
      </c>
      <c r="M235" s="163" t="s">
        <v>548</v>
      </c>
      <c r="N235" s="168">
        <v>43025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101</v>
      </c>
      <c r="B236" s="161">
        <v>43014</v>
      </c>
      <c r="C236" s="161"/>
      <c r="D236" s="162" t="s">
        <v>350</v>
      </c>
      <c r="E236" s="163" t="s">
        <v>546</v>
      </c>
      <c r="F236" s="164">
        <v>256</v>
      </c>
      <c r="G236" s="163"/>
      <c r="H236" s="163">
        <v>323</v>
      </c>
      <c r="I236" s="165">
        <v>320</v>
      </c>
      <c r="J236" s="166" t="s">
        <v>632</v>
      </c>
      <c r="K236" s="136">
        <f t="shared" si="88"/>
        <v>67</v>
      </c>
      <c r="L236" s="167">
        <f t="shared" si="89"/>
        <v>0.26171875</v>
      </c>
      <c r="M236" s="163" t="s">
        <v>548</v>
      </c>
      <c r="N236" s="168">
        <v>43067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102</v>
      </c>
      <c r="B237" s="161">
        <v>43017</v>
      </c>
      <c r="C237" s="161"/>
      <c r="D237" s="162" t="s">
        <v>364</v>
      </c>
      <c r="E237" s="163" t="s">
        <v>546</v>
      </c>
      <c r="F237" s="164">
        <v>137.5</v>
      </c>
      <c r="G237" s="163"/>
      <c r="H237" s="163">
        <v>184</v>
      </c>
      <c r="I237" s="165">
        <v>183</v>
      </c>
      <c r="J237" s="166" t="s">
        <v>708</v>
      </c>
      <c r="K237" s="136">
        <f t="shared" si="88"/>
        <v>46.5</v>
      </c>
      <c r="L237" s="167">
        <f t="shared" si="89"/>
        <v>0.33818181818181819</v>
      </c>
      <c r="M237" s="163" t="s">
        <v>548</v>
      </c>
      <c r="N237" s="168">
        <v>43108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103</v>
      </c>
      <c r="B238" s="161">
        <v>43018</v>
      </c>
      <c r="C238" s="161"/>
      <c r="D238" s="162" t="s">
        <v>709</v>
      </c>
      <c r="E238" s="163" t="s">
        <v>546</v>
      </c>
      <c r="F238" s="164">
        <v>125.5</v>
      </c>
      <c r="G238" s="163"/>
      <c r="H238" s="163">
        <v>158</v>
      </c>
      <c r="I238" s="165">
        <v>155</v>
      </c>
      <c r="J238" s="166" t="s">
        <v>710</v>
      </c>
      <c r="K238" s="136">
        <f t="shared" si="88"/>
        <v>32.5</v>
      </c>
      <c r="L238" s="167">
        <f t="shared" si="89"/>
        <v>0.25896414342629481</v>
      </c>
      <c r="M238" s="163" t="s">
        <v>548</v>
      </c>
      <c r="N238" s="168">
        <v>43067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104</v>
      </c>
      <c r="B239" s="161">
        <v>43018</v>
      </c>
      <c r="C239" s="161"/>
      <c r="D239" s="162" t="s">
        <v>711</v>
      </c>
      <c r="E239" s="163" t="s">
        <v>546</v>
      </c>
      <c r="F239" s="164">
        <v>895</v>
      </c>
      <c r="G239" s="163"/>
      <c r="H239" s="163">
        <v>1122.5</v>
      </c>
      <c r="I239" s="165">
        <v>1078</v>
      </c>
      <c r="J239" s="166" t="s">
        <v>712</v>
      </c>
      <c r="K239" s="136">
        <v>227.5</v>
      </c>
      <c r="L239" s="167">
        <v>0.25418994413407803</v>
      </c>
      <c r="M239" s="163" t="s">
        <v>548</v>
      </c>
      <c r="N239" s="168">
        <v>43117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105</v>
      </c>
      <c r="B240" s="161">
        <v>43020</v>
      </c>
      <c r="C240" s="161"/>
      <c r="D240" s="162" t="s">
        <v>359</v>
      </c>
      <c r="E240" s="163" t="s">
        <v>546</v>
      </c>
      <c r="F240" s="164">
        <v>525</v>
      </c>
      <c r="G240" s="163"/>
      <c r="H240" s="163">
        <v>629</v>
      </c>
      <c r="I240" s="165">
        <v>629</v>
      </c>
      <c r="J240" s="166" t="s">
        <v>632</v>
      </c>
      <c r="K240" s="136">
        <v>104</v>
      </c>
      <c r="L240" s="167">
        <v>0.19809523809523799</v>
      </c>
      <c r="M240" s="163" t="s">
        <v>548</v>
      </c>
      <c r="N240" s="168">
        <v>43119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106</v>
      </c>
      <c r="B241" s="161">
        <v>43046</v>
      </c>
      <c r="C241" s="161"/>
      <c r="D241" s="162" t="s">
        <v>392</v>
      </c>
      <c r="E241" s="163" t="s">
        <v>546</v>
      </c>
      <c r="F241" s="164">
        <v>740</v>
      </c>
      <c r="G241" s="163"/>
      <c r="H241" s="163">
        <v>892.5</v>
      </c>
      <c r="I241" s="165">
        <v>900</v>
      </c>
      <c r="J241" s="166" t="s">
        <v>713</v>
      </c>
      <c r="K241" s="136">
        <f>H241-F241</f>
        <v>152.5</v>
      </c>
      <c r="L241" s="167">
        <f>K241/F241</f>
        <v>0.20608108108108109</v>
      </c>
      <c r="M241" s="163" t="s">
        <v>548</v>
      </c>
      <c r="N241" s="168">
        <v>43052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107</v>
      </c>
      <c r="B242" s="130">
        <v>43073</v>
      </c>
      <c r="C242" s="130"/>
      <c r="D242" s="131" t="s">
        <v>714</v>
      </c>
      <c r="E242" s="132" t="s">
        <v>546</v>
      </c>
      <c r="F242" s="133">
        <v>118.5</v>
      </c>
      <c r="G242" s="132"/>
      <c r="H242" s="132">
        <v>143.5</v>
      </c>
      <c r="I242" s="134">
        <v>145</v>
      </c>
      <c r="J242" s="135" t="s">
        <v>715</v>
      </c>
      <c r="K242" s="136">
        <f>H242-F242</f>
        <v>25</v>
      </c>
      <c r="L242" s="137">
        <f>K242/F242</f>
        <v>0.2109704641350211</v>
      </c>
      <c r="M242" s="132" t="s">
        <v>548</v>
      </c>
      <c r="N242" s="138">
        <v>43097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39">
        <v>108</v>
      </c>
      <c r="B243" s="140">
        <v>43090</v>
      </c>
      <c r="C243" s="140"/>
      <c r="D243" s="141" t="s">
        <v>419</v>
      </c>
      <c r="E243" s="142" t="s">
        <v>546</v>
      </c>
      <c r="F243" s="143">
        <v>715</v>
      </c>
      <c r="G243" s="143"/>
      <c r="H243" s="144">
        <v>500</v>
      </c>
      <c r="I243" s="144">
        <v>872</v>
      </c>
      <c r="J243" s="145" t="s">
        <v>716</v>
      </c>
      <c r="K243" s="146">
        <f>H243-F243</f>
        <v>-215</v>
      </c>
      <c r="L243" s="147">
        <f>K243/F243</f>
        <v>-0.30069930069930068</v>
      </c>
      <c r="M243" s="143" t="s">
        <v>558</v>
      </c>
      <c r="N243" s="140">
        <v>43670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109</v>
      </c>
      <c r="B244" s="130">
        <v>43098</v>
      </c>
      <c r="C244" s="130"/>
      <c r="D244" s="131" t="s">
        <v>705</v>
      </c>
      <c r="E244" s="132" t="s">
        <v>546</v>
      </c>
      <c r="F244" s="133">
        <v>435</v>
      </c>
      <c r="G244" s="132"/>
      <c r="H244" s="132">
        <v>542.5</v>
      </c>
      <c r="I244" s="134">
        <v>539</v>
      </c>
      <c r="J244" s="135" t="s">
        <v>632</v>
      </c>
      <c r="K244" s="136">
        <v>107.5</v>
      </c>
      <c r="L244" s="137">
        <v>0.247126436781609</v>
      </c>
      <c r="M244" s="132" t="s">
        <v>548</v>
      </c>
      <c r="N244" s="138">
        <v>43206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110</v>
      </c>
      <c r="B245" s="130">
        <v>43098</v>
      </c>
      <c r="C245" s="130"/>
      <c r="D245" s="131" t="s">
        <v>518</v>
      </c>
      <c r="E245" s="132" t="s">
        <v>546</v>
      </c>
      <c r="F245" s="133">
        <v>885</v>
      </c>
      <c r="G245" s="132"/>
      <c r="H245" s="132">
        <v>1090</v>
      </c>
      <c r="I245" s="134">
        <v>1084</v>
      </c>
      <c r="J245" s="135" t="s">
        <v>632</v>
      </c>
      <c r="K245" s="136">
        <v>205</v>
      </c>
      <c r="L245" s="137">
        <v>0.23163841807909599</v>
      </c>
      <c r="M245" s="132" t="s">
        <v>548</v>
      </c>
      <c r="N245" s="138">
        <v>43213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9">
        <v>111</v>
      </c>
      <c r="B246" s="170">
        <v>43192</v>
      </c>
      <c r="C246" s="170"/>
      <c r="D246" s="148" t="s">
        <v>717</v>
      </c>
      <c r="E246" s="143" t="s">
        <v>546</v>
      </c>
      <c r="F246" s="171">
        <v>478.5</v>
      </c>
      <c r="G246" s="143"/>
      <c r="H246" s="143">
        <v>442</v>
      </c>
      <c r="I246" s="144">
        <v>613</v>
      </c>
      <c r="J246" s="145" t="s">
        <v>718</v>
      </c>
      <c r="K246" s="146">
        <f>H246-F246</f>
        <v>-36.5</v>
      </c>
      <c r="L246" s="147">
        <f>K246/F246</f>
        <v>-7.6280041797283177E-2</v>
      </c>
      <c r="M246" s="143" t="s">
        <v>558</v>
      </c>
      <c r="N246" s="140">
        <v>43762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39">
        <v>112</v>
      </c>
      <c r="B247" s="140">
        <v>43194</v>
      </c>
      <c r="C247" s="140"/>
      <c r="D247" s="141" t="s">
        <v>719</v>
      </c>
      <c r="E247" s="142" t="s">
        <v>546</v>
      </c>
      <c r="F247" s="143">
        <f>141.5-7.3</f>
        <v>134.19999999999999</v>
      </c>
      <c r="G247" s="143"/>
      <c r="H247" s="144">
        <v>77</v>
      </c>
      <c r="I247" s="144">
        <v>180</v>
      </c>
      <c r="J247" s="145" t="s">
        <v>720</v>
      </c>
      <c r="K247" s="146">
        <f>H247-F247</f>
        <v>-57.199999999999989</v>
      </c>
      <c r="L247" s="147">
        <f>K247/F247</f>
        <v>-0.42622950819672129</v>
      </c>
      <c r="M247" s="143" t="s">
        <v>558</v>
      </c>
      <c r="N247" s="140">
        <v>43522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39">
        <v>113</v>
      </c>
      <c r="B248" s="140">
        <v>43209</v>
      </c>
      <c r="C248" s="140"/>
      <c r="D248" s="141" t="s">
        <v>721</v>
      </c>
      <c r="E248" s="142" t="s">
        <v>546</v>
      </c>
      <c r="F248" s="143">
        <v>430</v>
      </c>
      <c r="G248" s="143"/>
      <c r="H248" s="144">
        <v>220</v>
      </c>
      <c r="I248" s="144">
        <v>537</v>
      </c>
      <c r="J248" s="145" t="s">
        <v>722</v>
      </c>
      <c r="K248" s="146">
        <f>H248-F248</f>
        <v>-210</v>
      </c>
      <c r="L248" s="147">
        <f>K248/F248</f>
        <v>-0.48837209302325579</v>
      </c>
      <c r="M248" s="143" t="s">
        <v>558</v>
      </c>
      <c r="N248" s="140">
        <v>43252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114</v>
      </c>
      <c r="B249" s="161">
        <v>43220</v>
      </c>
      <c r="C249" s="161"/>
      <c r="D249" s="162" t="s">
        <v>723</v>
      </c>
      <c r="E249" s="163" t="s">
        <v>546</v>
      </c>
      <c r="F249" s="163">
        <v>153.5</v>
      </c>
      <c r="G249" s="163"/>
      <c r="H249" s="163">
        <v>196</v>
      </c>
      <c r="I249" s="165">
        <v>196</v>
      </c>
      <c r="J249" s="135" t="s">
        <v>724</v>
      </c>
      <c r="K249" s="136">
        <f>H249-F249</f>
        <v>42.5</v>
      </c>
      <c r="L249" s="137">
        <f>K249/F249</f>
        <v>0.27687296416938112</v>
      </c>
      <c r="M249" s="132" t="s">
        <v>548</v>
      </c>
      <c r="N249" s="138">
        <v>43605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39">
        <v>115</v>
      </c>
      <c r="B250" s="140">
        <v>43306</v>
      </c>
      <c r="C250" s="140"/>
      <c r="D250" s="141" t="s">
        <v>692</v>
      </c>
      <c r="E250" s="142" t="s">
        <v>546</v>
      </c>
      <c r="F250" s="143">
        <v>27.5</v>
      </c>
      <c r="G250" s="143"/>
      <c r="H250" s="144">
        <v>13.1</v>
      </c>
      <c r="I250" s="144">
        <v>60</v>
      </c>
      <c r="J250" s="145" t="s">
        <v>725</v>
      </c>
      <c r="K250" s="146">
        <v>-14.4</v>
      </c>
      <c r="L250" s="147">
        <v>-0.52363636363636401</v>
      </c>
      <c r="M250" s="143" t="s">
        <v>558</v>
      </c>
      <c r="N250" s="140">
        <v>43138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9">
        <v>116</v>
      </c>
      <c r="B251" s="170">
        <v>43318</v>
      </c>
      <c r="C251" s="170"/>
      <c r="D251" s="148" t="s">
        <v>726</v>
      </c>
      <c r="E251" s="143" t="s">
        <v>546</v>
      </c>
      <c r="F251" s="143">
        <v>148.5</v>
      </c>
      <c r="G251" s="143"/>
      <c r="H251" s="143">
        <v>102</v>
      </c>
      <c r="I251" s="144">
        <v>182</v>
      </c>
      <c r="J251" s="145" t="s">
        <v>727</v>
      </c>
      <c r="K251" s="146">
        <f>H251-F251</f>
        <v>-46.5</v>
      </c>
      <c r="L251" s="147">
        <f>K251/F251</f>
        <v>-0.31313131313131315</v>
      </c>
      <c r="M251" s="143" t="s">
        <v>558</v>
      </c>
      <c r="N251" s="140">
        <v>43661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117</v>
      </c>
      <c r="B252" s="130">
        <v>43335</v>
      </c>
      <c r="C252" s="130"/>
      <c r="D252" s="131" t="s">
        <v>728</v>
      </c>
      <c r="E252" s="132" t="s">
        <v>546</v>
      </c>
      <c r="F252" s="163">
        <v>285</v>
      </c>
      <c r="G252" s="132"/>
      <c r="H252" s="132">
        <v>355</v>
      </c>
      <c r="I252" s="134">
        <v>364</v>
      </c>
      <c r="J252" s="135" t="s">
        <v>729</v>
      </c>
      <c r="K252" s="136">
        <v>70</v>
      </c>
      <c r="L252" s="137">
        <v>0.24561403508771901</v>
      </c>
      <c r="M252" s="132" t="s">
        <v>548</v>
      </c>
      <c r="N252" s="138">
        <v>43455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29">
        <v>118</v>
      </c>
      <c r="B253" s="130">
        <v>43341</v>
      </c>
      <c r="C253" s="130"/>
      <c r="D253" s="131" t="s">
        <v>384</v>
      </c>
      <c r="E253" s="132" t="s">
        <v>546</v>
      </c>
      <c r="F253" s="163">
        <v>525</v>
      </c>
      <c r="G253" s="132"/>
      <c r="H253" s="132">
        <v>585</v>
      </c>
      <c r="I253" s="134">
        <v>635</v>
      </c>
      <c r="J253" s="135" t="s">
        <v>730</v>
      </c>
      <c r="K253" s="136">
        <f t="shared" ref="K253:K284" si="90">H253-F253</f>
        <v>60</v>
      </c>
      <c r="L253" s="137">
        <f t="shared" ref="L253:L284" si="91">K253/F253</f>
        <v>0.11428571428571428</v>
      </c>
      <c r="M253" s="132" t="s">
        <v>548</v>
      </c>
      <c r="N253" s="138">
        <v>43662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119</v>
      </c>
      <c r="B254" s="130">
        <v>43395</v>
      </c>
      <c r="C254" s="130"/>
      <c r="D254" s="131" t="s">
        <v>375</v>
      </c>
      <c r="E254" s="132" t="s">
        <v>546</v>
      </c>
      <c r="F254" s="163">
        <v>475</v>
      </c>
      <c r="G254" s="132"/>
      <c r="H254" s="132">
        <v>574</v>
      </c>
      <c r="I254" s="134">
        <v>570</v>
      </c>
      <c r="J254" s="135" t="s">
        <v>632</v>
      </c>
      <c r="K254" s="136">
        <f t="shared" si="90"/>
        <v>99</v>
      </c>
      <c r="L254" s="137">
        <f t="shared" si="91"/>
        <v>0.20842105263157895</v>
      </c>
      <c r="M254" s="132" t="s">
        <v>548</v>
      </c>
      <c r="N254" s="138">
        <v>43403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120</v>
      </c>
      <c r="B255" s="161">
        <v>43397</v>
      </c>
      <c r="C255" s="161"/>
      <c r="D255" s="162" t="s">
        <v>731</v>
      </c>
      <c r="E255" s="163" t="s">
        <v>546</v>
      </c>
      <c r="F255" s="163">
        <v>707.5</v>
      </c>
      <c r="G255" s="163"/>
      <c r="H255" s="163">
        <v>872</v>
      </c>
      <c r="I255" s="165">
        <v>872</v>
      </c>
      <c r="J255" s="166" t="s">
        <v>632</v>
      </c>
      <c r="K255" s="136">
        <f t="shared" si="90"/>
        <v>164.5</v>
      </c>
      <c r="L255" s="167">
        <f t="shared" si="91"/>
        <v>0.23250883392226149</v>
      </c>
      <c r="M255" s="163" t="s">
        <v>548</v>
      </c>
      <c r="N255" s="168">
        <v>43482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121</v>
      </c>
      <c r="B256" s="161">
        <v>43398</v>
      </c>
      <c r="C256" s="161"/>
      <c r="D256" s="162" t="s">
        <v>732</v>
      </c>
      <c r="E256" s="163" t="s">
        <v>546</v>
      </c>
      <c r="F256" s="163">
        <v>162</v>
      </c>
      <c r="G256" s="163"/>
      <c r="H256" s="163">
        <v>204</v>
      </c>
      <c r="I256" s="165">
        <v>209</v>
      </c>
      <c r="J256" s="166" t="s">
        <v>733</v>
      </c>
      <c r="K256" s="136">
        <f t="shared" si="90"/>
        <v>42</v>
      </c>
      <c r="L256" s="167">
        <f t="shared" si="91"/>
        <v>0.25925925925925924</v>
      </c>
      <c r="M256" s="163" t="s">
        <v>548</v>
      </c>
      <c r="N256" s="168">
        <v>43539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122</v>
      </c>
      <c r="B257" s="161">
        <v>43399</v>
      </c>
      <c r="C257" s="161"/>
      <c r="D257" s="162" t="s">
        <v>460</v>
      </c>
      <c r="E257" s="163" t="s">
        <v>546</v>
      </c>
      <c r="F257" s="163">
        <v>240</v>
      </c>
      <c r="G257" s="163"/>
      <c r="H257" s="163">
        <v>297</v>
      </c>
      <c r="I257" s="165">
        <v>297</v>
      </c>
      <c r="J257" s="166" t="s">
        <v>632</v>
      </c>
      <c r="K257" s="172">
        <f t="shared" si="90"/>
        <v>57</v>
      </c>
      <c r="L257" s="167">
        <f t="shared" si="91"/>
        <v>0.23749999999999999</v>
      </c>
      <c r="M257" s="163" t="s">
        <v>548</v>
      </c>
      <c r="N257" s="168">
        <v>43417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29">
        <v>123</v>
      </c>
      <c r="B258" s="130">
        <v>43439</v>
      </c>
      <c r="C258" s="130"/>
      <c r="D258" s="131" t="s">
        <v>734</v>
      </c>
      <c r="E258" s="132" t="s">
        <v>546</v>
      </c>
      <c r="F258" s="132">
        <v>202.5</v>
      </c>
      <c r="G258" s="132"/>
      <c r="H258" s="132">
        <v>255</v>
      </c>
      <c r="I258" s="134">
        <v>252</v>
      </c>
      <c r="J258" s="135" t="s">
        <v>632</v>
      </c>
      <c r="K258" s="136">
        <f t="shared" si="90"/>
        <v>52.5</v>
      </c>
      <c r="L258" s="137">
        <f t="shared" si="91"/>
        <v>0.25925925925925924</v>
      </c>
      <c r="M258" s="132" t="s">
        <v>548</v>
      </c>
      <c r="N258" s="138">
        <v>43542</v>
      </c>
      <c r="O258" s="54"/>
      <c r="P258" s="54"/>
      <c r="Q258" s="198"/>
      <c r="R258" s="37" t="s">
        <v>1026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124</v>
      </c>
      <c r="B259" s="161">
        <v>43465</v>
      </c>
      <c r="C259" s="130"/>
      <c r="D259" s="162" t="s">
        <v>156</v>
      </c>
      <c r="E259" s="163" t="s">
        <v>546</v>
      </c>
      <c r="F259" s="163">
        <v>710</v>
      </c>
      <c r="G259" s="163"/>
      <c r="H259" s="163">
        <v>866</v>
      </c>
      <c r="I259" s="165">
        <v>866</v>
      </c>
      <c r="J259" s="166" t="s">
        <v>632</v>
      </c>
      <c r="K259" s="136">
        <f t="shared" si="90"/>
        <v>156</v>
      </c>
      <c r="L259" s="137">
        <f t="shared" si="91"/>
        <v>0.21971830985915494</v>
      </c>
      <c r="M259" s="132" t="s">
        <v>548</v>
      </c>
      <c r="N259" s="138">
        <v>43553</v>
      </c>
      <c r="O259" s="54"/>
      <c r="P259" s="54"/>
      <c r="Q259" s="198"/>
      <c r="R259" s="37" t="s">
        <v>1026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125</v>
      </c>
      <c r="B260" s="161">
        <v>43522</v>
      </c>
      <c r="C260" s="161"/>
      <c r="D260" s="162" t="s">
        <v>170</v>
      </c>
      <c r="E260" s="163" t="s">
        <v>546</v>
      </c>
      <c r="F260" s="163">
        <v>337.25</v>
      </c>
      <c r="G260" s="163"/>
      <c r="H260" s="163">
        <v>398.5</v>
      </c>
      <c r="I260" s="165">
        <v>411</v>
      </c>
      <c r="J260" s="135" t="s">
        <v>735</v>
      </c>
      <c r="K260" s="136">
        <f t="shared" si="90"/>
        <v>61.25</v>
      </c>
      <c r="L260" s="137">
        <f t="shared" si="91"/>
        <v>0.1816160118606375</v>
      </c>
      <c r="M260" s="132" t="s">
        <v>548</v>
      </c>
      <c r="N260" s="138">
        <v>43760</v>
      </c>
      <c r="O260" s="54"/>
      <c r="P260" s="54"/>
      <c r="Q260" s="198"/>
      <c r="R260" s="37" t="s">
        <v>1026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73">
        <v>126</v>
      </c>
      <c r="B261" s="174">
        <v>43559</v>
      </c>
      <c r="C261" s="174"/>
      <c r="D261" s="175" t="s">
        <v>736</v>
      </c>
      <c r="E261" s="176" t="s">
        <v>546</v>
      </c>
      <c r="F261" s="176">
        <v>130</v>
      </c>
      <c r="G261" s="176"/>
      <c r="H261" s="176">
        <v>65</v>
      </c>
      <c r="I261" s="177">
        <v>158</v>
      </c>
      <c r="J261" s="145" t="s">
        <v>737</v>
      </c>
      <c r="K261" s="146">
        <f t="shared" si="90"/>
        <v>-65</v>
      </c>
      <c r="L261" s="147">
        <f t="shared" si="91"/>
        <v>-0.5</v>
      </c>
      <c r="M261" s="143" t="s">
        <v>558</v>
      </c>
      <c r="N261" s="140">
        <v>43726</v>
      </c>
      <c r="O261" s="54"/>
      <c r="P261" s="54"/>
      <c r="Q261" s="198"/>
      <c r="R261" s="37" t="s">
        <v>1024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127</v>
      </c>
      <c r="B262" s="161">
        <v>43017</v>
      </c>
      <c r="C262" s="161"/>
      <c r="D262" s="162" t="s">
        <v>205</v>
      </c>
      <c r="E262" s="163" t="s">
        <v>546</v>
      </c>
      <c r="F262" s="163">
        <v>141.5</v>
      </c>
      <c r="G262" s="163"/>
      <c r="H262" s="163">
        <v>183.5</v>
      </c>
      <c r="I262" s="165">
        <v>210</v>
      </c>
      <c r="J262" s="135" t="s">
        <v>733</v>
      </c>
      <c r="K262" s="136">
        <f t="shared" si="90"/>
        <v>42</v>
      </c>
      <c r="L262" s="137">
        <f t="shared" si="91"/>
        <v>0.29681978798586572</v>
      </c>
      <c r="M262" s="132" t="s">
        <v>548</v>
      </c>
      <c r="N262" s="138">
        <v>43042</v>
      </c>
      <c r="O262" s="54"/>
      <c r="P262" s="54"/>
      <c r="Q262" s="198"/>
      <c r="R262" s="37" t="s">
        <v>1024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73">
        <v>128</v>
      </c>
      <c r="B263" s="174">
        <v>43074</v>
      </c>
      <c r="C263" s="174"/>
      <c r="D263" s="175" t="s">
        <v>738</v>
      </c>
      <c r="E263" s="176" t="s">
        <v>546</v>
      </c>
      <c r="F263" s="171">
        <v>172</v>
      </c>
      <c r="G263" s="176"/>
      <c r="H263" s="176">
        <v>155.25</v>
      </c>
      <c r="I263" s="177">
        <v>230</v>
      </c>
      <c r="J263" s="145" t="s">
        <v>739</v>
      </c>
      <c r="K263" s="146">
        <f t="shared" si="90"/>
        <v>-16.75</v>
      </c>
      <c r="L263" s="147">
        <f t="shared" si="91"/>
        <v>-9.7383720930232565E-2</v>
      </c>
      <c r="M263" s="143" t="s">
        <v>558</v>
      </c>
      <c r="N263" s="140">
        <v>43787</v>
      </c>
      <c r="O263" s="54"/>
      <c r="P263" s="54"/>
      <c r="Q263" s="198"/>
      <c r="R263" s="37" t="s">
        <v>1024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129</v>
      </c>
      <c r="B264" s="161">
        <v>43398</v>
      </c>
      <c r="C264" s="161"/>
      <c r="D264" s="162" t="s">
        <v>117</v>
      </c>
      <c r="E264" s="163" t="s">
        <v>546</v>
      </c>
      <c r="F264" s="163">
        <v>698.5</v>
      </c>
      <c r="G264" s="163"/>
      <c r="H264" s="163">
        <v>890</v>
      </c>
      <c r="I264" s="165">
        <v>890</v>
      </c>
      <c r="J264" s="135" t="s">
        <v>740</v>
      </c>
      <c r="K264" s="136">
        <f t="shared" si="90"/>
        <v>191.5</v>
      </c>
      <c r="L264" s="137">
        <f t="shared" si="91"/>
        <v>0.27415891195418757</v>
      </c>
      <c r="M264" s="132" t="s">
        <v>548</v>
      </c>
      <c r="N264" s="138">
        <v>44328</v>
      </c>
      <c r="O264" s="54"/>
      <c r="P264" s="54"/>
      <c r="Q264" s="198"/>
      <c r="R264" s="37" t="s">
        <v>1026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130</v>
      </c>
      <c r="B265" s="161">
        <v>42877</v>
      </c>
      <c r="C265" s="161"/>
      <c r="D265" s="162" t="s">
        <v>741</v>
      </c>
      <c r="E265" s="163" t="s">
        <v>546</v>
      </c>
      <c r="F265" s="163">
        <v>127.6</v>
      </c>
      <c r="G265" s="163"/>
      <c r="H265" s="163">
        <v>138</v>
      </c>
      <c r="I265" s="165">
        <v>190</v>
      </c>
      <c r="J265" s="135" t="s">
        <v>742</v>
      </c>
      <c r="K265" s="136">
        <f t="shared" si="90"/>
        <v>10.400000000000006</v>
      </c>
      <c r="L265" s="137">
        <f t="shared" si="91"/>
        <v>8.1504702194357417E-2</v>
      </c>
      <c r="M265" s="132" t="s">
        <v>548</v>
      </c>
      <c r="N265" s="138">
        <v>43774</v>
      </c>
      <c r="O265" s="54"/>
      <c r="P265" s="54"/>
      <c r="Q265" s="198"/>
      <c r="R265" s="37" t="s">
        <v>1024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131</v>
      </c>
      <c r="B266" s="161">
        <v>43158</v>
      </c>
      <c r="C266" s="161"/>
      <c r="D266" s="162" t="s">
        <v>743</v>
      </c>
      <c r="E266" s="163" t="s">
        <v>546</v>
      </c>
      <c r="F266" s="163">
        <v>317</v>
      </c>
      <c r="G266" s="163"/>
      <c r="H266" s="163">
        <v>382.5</v>
      </c>
      <c r="I266" s="165">
        <v>398</v>
      </c>
      <c r="J266" s="135" t="s">
        <v>744</v>
      </c>
      <c r="K266" s="136">
        <f t="shared" si="90"/>
        <v>65.5</v>
      </c>
      <c r="L266" s="137">
        <f t="shared" si="91"/>
        <v>0.20662460567823343</v>
      </c>
      <c r="M266" s="132" t="s">
        <v>548</v>
      </c>
      <c r="N266" s="138">
        <v>44238</v>
      </c>
      <c r="O266" s="54"/>
      <c r="P266" s="54"/>
      <c r="Q266" s="198"/>
      <c r="R266" s="37" t="s">
        <v>1024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73">
        <v>132</v>
      </c>
      <c r="B267" s="174">
        <v>43164</v>
      </c>
      <c r="C267" s="174"/>
      <c r="D267" s="175" t="s">
        <v>162</v>
      </c>
      <c r="E267" s="176" t="s">
        <v>546</v>
      </c>
      <c r="F267" s="171">
        <f>510-14.4</f>
        <v>495.6</v>
      </c>
      <c r="G267" s="176"/>
      <c r="H267" s="176">
        <v>350</v>
      </c>
      <c r="I267" s="177">
        <v>672</v>
      </c>
      <c r="J267" s="145" t="s">
        <v>745</v>
      </c>
      <c r="K267" s="146">
        <f t="shared" si="90"/>
        <v>-145.60000000000002</v>
      </c>
      <c r="L267" s="147">
        <f t="shared" si="91"/>
        <v>-0.29378531073446329</v>
      </c>
      <c r="M267" s="143" t="s">
        <v>558</v>
      </c>
      <c r="N267" s="140">
        <v>43887</v>
      </c>
      <c r="O267" s="54"/>
      <c r="P267" s="54"/>
      <c r="Q267" s="198"/>
      <c r="R267" s="37" t="s">
        <v>1026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73">
        <v>133</v>
      </c>
      <c r="B268" s="174">
        <v>43237</v>
      </c>
      <c r="C268" s="174"/>
      <c r="D268" s="175" t="s">
        <v>746</v>
      </c>
      <c r="E268" s="176" t="s">
        <v>546</v>
      </c>
      <c r="F268" s="171">
        <v>230.3</v>
      </c>
      <c r="G268" s="176"/>
      <c r="H268" s="176">
        <v>102.5</v>
      </c>
      <c r="I268" s="177">
        <v>348</v>
      </c>
      <c r="J268" s="145" t="s">
        <v>747</v>
      </c>
      <c r="K268" s="146">
        <f t="shared" si="90"/>
        <v>-127.80000000000001</v>
      </c>
      <c r="L268" s="147">
        <f t="shared" si="91"/>
        <v>-0.55492835432045162</v>
      </c>
      <c r="M268" s="143" t="s">
        <v>558</v>
      </c>
      <c r="N268" s="140">
        <v>43896</v>
      </c>
      <c r="O268" s="54"/>
      <c r="P268" s="54"/>
      <c r="Q268" s="198"/>
      <c r="R268" s="37" t="s">
        <v>1026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134</v>
      </c>
      <c r="B269" s="161">
        <v>43258</v>
      </c>
      <c r="C269" s="161"/>
      <c r="D269" s="162" t="s">
        <v>423</v>
      </c>
      <c r="E269" s="163" t="s">
        <v>546</v>
      </c>
      <c r="F269" s="163">
        <f>342.5-5.1</f>
        <v>337.4</v>
      </c>
      <c r="G269" s="163"/>
      <c r="H269" s="163">
        <v>412.5</v>
      </c>
      <c r="I269" s="165">
        <v>439</v>
      </c>
      <c r="J269" s="135" t="s">
        <v>748</v>
      </c>
      <c r="K269" s="136">
        <f t="shared" si="90"/>
        <v>75.100000000000023</v>
      </c>
      <c r="L269" s="137">
        <f t="shared" si="91"/>
        <v>0.22258446947243635</v>
      </c>
      <c r="M269" s="132" t="s">
        <v>548</v>
      </c>
      <c r="N269" s="138">
        <v>44230</v>
      </c>
      <c r="O269" s="54"/>
      <c r="P269" s="54"/>
      <c r="Q269" s="198"/>
      <c r="R269" s="37" t="s">
        <v>1024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54">
        <v>135</v>
      </c>
      <c r="B270" s="153">
        <v>43285</v>
      </c>
      <c r="C270" s="153"/>
      <c r="D270" s="154" t="s">
        <v>56</v>
      </c>
      <c r="E270" s="155" t="s">
        <v>546</v>
      </c>
      <c r="F270" s="155">
        <f>127.5-5.53</f>
        <v>121.97</v>
      </c>
      <c r="G270" s="156"/>
      <c r="H270" s="156">
        <v>122.5</v>
      </c>
      <c r="I270" s="156">
        <v>170</v>
      </c>
      <c r="J270" s="157" t="s">
        <v>749</v>
      </c>
      <c r="K270" s="158">
        <f t="shared" si="90"/>
        <v>0.53000000000000114</v>
      </c>
      <c r="L270" s="159">
        <f t="shared" si="91"/>
        <v>4.3453308190538747E-3</v>
      </c>
      <c r="M270" s="155" t="s">
        <v>565</v>
      </c>
      <c r="N270" s="153">
        <v>44431</v>
      </c>
      <c r="O270" s="54"/>
      <c r="P270" s="54"/>
      <c r="Q270" s="198"/>
      <c r="R270" s="37" t="s">
        <v>1026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73">
        <v>136</v>
      </c>
      <c r="B271" s="174">
        <v>43294</v>
      </c>
      <c r="C271" s="174"/>
      <c r="D271" s="175" t="s">
        <v>750</v>
      </c>
      <c r="E271" s="176" t="s">
        <v>546</v>
      </c>
      <c r="F271" s="171">
        <v>46.5</v>
      </c>
      <c r="G271" s="176"/>
      <c r="H271" s="176">
        <v>17</v>
      </c>
      <c r="I271" s="177">
        <v>59</v>
      </c>
      <c r="J271" s="145" t="s">
        <v>751</v>
      </c>
      <c r="K271" s="146">
        <f t="shared" si="90"/>
        <v>-29.5</v>
      </c>
      <c r="L271" s="147">
        <f t="shared" si="91"/>
        <v>-0.63440860215053763</v>
      </c>
      <c r="M271" s="143" t="s">
        <v>558</v>
      </c>
      <c r="N271" s="140">
        <v>43887</v>
      </c>
      <c r="O271" s="54"/>
      <c r="P271" s="54"/>
      <c r="Q271" s="198"/>
      <c r="R271" s="37" t="s">
        <v>1026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137</v>
      </c>
      <c r="B272" s="161">
        <v>43396</v>
      </c>
      <c r="C272" s="161"/>
      <c r="D272" s="162" t="s">
        <v>407</v>
      </c>
      <c r="E272" s="163" t="s">
        <v>546</v>
      </c>
      <c r="F272" s="163">
        <v>156.5</v>
      </c>
      <c r="G272" s="163"/>
      <c r="H272" s="163">
        <v>207.5</v>
      </c>
      <c r="I272" s="165">
        <v>191</v>
      </c>
      <c r="J272" s="135" t="s">
        <v>632</v>
      </c>
      <c r="K272" s="136">
        <f t="shared" si="90"/>
        <v>51</v>
      </c>
      <c r="L272" s="137">
        <f t="shared" si="91"/>
        <v>0.32587859424920129</v>
      </c>
      <c r="M272" s="132" t="s">
        <v>548</v>
      </c>
      <c r="N272" s="138">
        <v>44369</v>
      </c>
      <c r="O272" s="54"/>
      <c r="P272" s="54"/>
      <c r="Q272" s="198"/>
      <c r="R272" s="37" t="s">
        <v>1026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138</v>
      </c>
      <c r="B273" s="161">
        <v>43439</v>
      </c>
      <c r="C273" s="161"/>
      <c r="D273" s="162" t="s">
        <v>338</v>
      </c>
      <c r="E273" s="163" t="s">
        <v>546</v>
      </c>
      <c r="F273" s="163">
        <v>259.5</v>
      </c>
      <c r="G273" s="163"/>
      <c r="H273" s="163">
        <v>320</v>
      </c>
      <c r="I273" s="165">
        <v>320</v>
      </c>
      <c r="J273" s="135" t="s">
        <v>632</v>
      </c>
      <c r="K273" s="136">
        <f t="shared" si="90"/>
        <v>60.5</v>
      </c>
      <c r="L273" s="137">
        <f t="shared" si="91"/>
        <v>0.23314065510597304</v>
      </c>
      <c r="M273" s="132" t="s">
        <v>548</v>
      </c>
      <c r="N273" s="138">
        <v>44323</v>
      </c>
      <c r="O273" s="54"/>
      <c r="P273" s="54"/>
      <c r="Q273" s="198"/>
      <c r="R273" s="37" t="s">
        <v>1026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73">
        <v>139</v>
      </c>
      <c r="B274" s="174">
        <v>43439</v>
      </c>
      <c r="C274" s="174"/>
      <c r="D274" s="175" t="s">
        <v>752</v>
      </c>
      <c r="E274" s="176" t="s">
        <v>546</v>
      </c>
      <c r="F274" s="176">
        <v>715</v>
      </c>
      <c r="G274" s="176"/>
      <c r="H274" s="176">
        <v>445</v>
      </c>
      <c r="I274" s="177">
        <v>840</v>
      </c>
      <c r="J274" s="145" t="s">
        <v>753</v>
      </c>
      <c r="K274" s="146">
        <f t="shared" si="90"/>
        <v>-270</v>
      </c>
      <c r="L274" s="147">
        <f t="shared" si="91"/>
        <v>-0.3776223776223776</v>
      </c>
      <c r="M274" s="143" t="s">
        <v>558</v>
      </c>
      <c r="N274" s="140">
        <v>43800</v>
      </c>
      <c r="O274" s="54"/>
      <c r="P274" s="54"/>
      <c r="Q274" s="198"/>
      <c r="R274" s="37" t="s">
        <v>1026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140</v>
      </c>
      <c r="B275" s="161">
        <v>43469</v>
      </c>
      <c r="C275" s="161"/>
      <c r="D275" s="162" t="s">
        <v>176</v>
      </c>
      <c r="E275" s="163" t="s">
        <v>546</v>
      </c>
      <c r="F275" s="163">
        <v>875</v>
      </c>
      <c r="G275" s="163"/>
      <c r="H275" s="163">
        <v>1165</v>
      </c>
      <c r="I275" s="165">
        <v>1185</v>
      </c>
      <c r="J275" s="135" t="s">
        <v>754</v>
      </c>
      <c r="K275" s="136">
        <f t="shared" si="90"/>
        <v>290</v>
      </c>
      <c r="L275" s="137">
        <f t="shared" si="91"/>
        <v>0.33142857142857141</v>
      </c>
      <c r="M275" s="132" t="s">
        <v>548</v>
      </c>
      <c r="N275" s="138">
        <v>43847</v>
      </c>
      <c r="O275" s="54"/>
      <c r="P275" s="54"/>
      <c r="Q275" s="198"/>
      <c r="R275" s="37" t="s">
        <v>1026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141</v>
      </c>
      <c r="B276" s="161">
        <v>43559</v>
      </c>
      <c r="C276" s="161"/>
      <c r="D276" s="162" t="s">
        <v>356</v>
      </c>
      <c r="E276" s="163" t="s">
        <v>546</v>
      </c>
      <c r="F276" s="163">
        <f>387-14.63</f>
        <v>372.37</v>
      </c>
      <c r="G276" s="163"/>
      <c r="H276" s="163">
        <v>490</v>
      </c>
      <c r="I276" s="165">
        <v>490</v>
      </c>
      <c r="J276" s="135" t="s">
        <v>632</v>
      </c>
      <c r="K276" s="136">
        <f t="shared" si="90"/>
        <v>117.63</v>
      </c>
      <c r="L276" s="137">
        <f t="shared" si="91"/>
        <v>0.31589548030185027</v>
      </c>
      <c r="M276" s="132" t="s">
        <v>548</v>
      </c>
      <c r="N276" s="138">
        <v>43850</v>
      </c>
      <c r="O276" s="54"/>
      <c r="P276" s="54"/>
      <c r="Q276" s="198"/>
      <c r="R276" s="37" t="s">
        <v>1026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73">
        <v>142</v>
      </c>
      <c r="B277" s="174">
        <v>43578</v>
      </c>
      <c r="C277" s="174"/>
      <c r="D277" s="175" t="s">
        <v>755</v>
      </c>
      <c r="E277" s="176" t="s">
        <v>557</v>
      </c>
      <c r="F277" s="176">
        <v>220</v>
      </c>
      <c r="G277" s="176"/>
      <c r="H277" s="176">
        <v>127.5</v>
      </c>
      <c r="I277" s="177">
        <v>284</v>
      </c>
      <c r="J277" s="145" t="s">
        <v>756</v>
      </c>
      <c r="K277" s="146">
        <f t="shared" si="90"/>
        <v>-92.5</v>
      </c>
      <c r="L277" s="147">
        <f t="shared" si="91"/>
        <v>-0.42045454545454547</v>
      </c>
      <c r="M277" s="143" t="s">
        <v>558</v>
      </c>
      <c r="N277" s="140">
        <v>43896</v>
      </c>
      <c r="O277" s="54"/>
      <c r="P277" s="54"/>
      <c r="Q277" s="198"/>
      <c r="R277" s="37" t="s">
        <v>1026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143</v>
      </c>
      <c r="B278" s="161">
        <v>43622</v>
      </c>
      <c r="C278" s="161"/>
      <c r="D278" s="162" t="s">
        <v>461</v>
      </c>
      <c r="E278" s="163" t="s">
        <v>557</v>
      </c>
      <c r="F278" s="163">
        <v>332.8</v>
      </c>
      <c r="G278" s="163"/>
      <c r="H278" s="163">
        <v>405</v>
      </c>
      <c r="I278" s="165">
        <v>419</v>
      </c>
      <c r="J278" s="135" t="s">
        <v>757</v>
      </c>
      <c r="K278" s="136">
        <f t="shared" si="90"/>
        <v>72.199999999999989</v>
      </c>
      <c r="L278" s="137">
        <f t="shared" si="91"/>
        <v>0.21694711538461534</v>
      </c>
      <c r="M278" s="132" t="s">
        <v>548</v>
      </c>
      <c r="N278" s="138">
        <v>43860</v>
      </c>
      <c r="O278" s="54"/>
      <c r="P278" s="54"/>
      <c r="Q278" s="198"/>
      <c r="R278" s="37" t="s">
        <v>1024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54">
        <v>144</v>
      </c>
      <c r="B279" s="153">
        <v>43641</v>
      </c>
      <c r="C279" s="153"/>
      <c r="D279" s="154" t="s">
        <v>168</v>
      </c>
      <c r="E279" s="155" t="s">
        <v>546</v>
      </c>
      <c r="F279" s="155">
        <v>386</v>
      </c>
      <c r="G279" s="156"/>
      <c r="H279" s="156">
        <v>395</v>
      </c>
      <c r="I279" s="156">
        <v>452</v>
      </c>
      <c r="J279" s="157" t="s">
        <v>758</v>
      </c>
      <c r="K279" s="158">
        <f t="shared" si="90"/>
        <v>9</v>
      </c>
      <c r="L279" s="159">
        <f t="shared" si="91"/>
        <v>2.3316062176165803E-2</v>
      </c>
      <c r="M279" s="155" t="s">
        <v>565</v>
      </c>
      <c r="N279" s="153">
        <v>43868</v>
      </c>
      <c r="O279" s="54"/>
      <c r="P279" s="54"/>
      <c r="Q279" s="198"/>
      <c r="R279" s="37" t="s">
        <v>1024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54">
        <v>145</v>
      </c>
      <c r="B280" s="153">
        <v>43707</v>
      </c>
      <c r="C280" s="153"/>
      <c r="D280" s="154" t="s">
        <v>143</v>
      </c>
      <c r="E280" s="155" t="s">
        <v>546</v>
      </c>
      <c r="F280" s="155">
        <v>137.5</v>
      </c>
      <c r="G280" s="156"/>
      <c r="H280" s="156">
        <v>138.5</v>
      </c>
      <c r="I280" s="156">
        <v>190</v>
      </c>
      <c r="J280" s="157" t="s">
        <v>759</v>
      </c>
      <c r="K280" s="158">
        <f t="shared" si="90"/>
        <v>1</v>
      </c>
      <c r="L280" s="159">
        <f t="shared" si="91"/>
        <v>7.2727272727272727E-3</v>
      </c>
      <c r="M280" s="155" t="s">
        <v>565</v>
      </c>
      <c r="N280" s="153">
        <v>44432</v>
      </c>
      <c r="O280" s="54"/>
      <c r="P280" s="54"/>
      <c r="Q280" s="198"/>
      <c r="R280" s="37" t="s">
        <v>1026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146</v>
      </c>
      <c r="B281" s="161">
        <v>43731</v>
      </c>
      <c r="C281" s="161"/>
      <c r="D281" s="162" t="s">
        <v>416</v>
      </c>
      <c r="E281" s="163" t="s">
        <v>546</v>
      </c>
      <c r="F281" s="163">
        <v>235</v>
      </c>
      <c r="G281" s="163"/>
      <c r="H281" s="163">
        <v>295</v>
      </c>
      <c r="I281" s="165">
        <v>296</v>
      </c>
      <c r="J281" s="135" t="s">
        <v>760</v>
      </c>
      <c r="K281" s="136">
        <f t="shared" si="90"/>
        <v>60</v>
      </c>
      <c r="L281" s="137">
        <f t="shared" si="91"/>
        <v>0.25531914893617019</v>
      </c>
      <c r="M281" s="132" t="s">
        <v>548</v>
      </c>
      <c r="N281" s="138">
        <v>43844</v>
      </c>
      <c r="O281" s="54"/>
      <c r="P281" s="54"/>
      <c r="Q281" s="198"/>
      <c r="R281" s="37" t="s">
        <v>1024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147</v>
      </c>
      <c r="B282" s="161">
        <v>43752</v>
      </c>
      <c r="C282" s="161"/>
      <c r="D282" s="162" t="s">
        <v>761</v>
      </c>
      <c r="E282" s="163" t="s">
        <v>546</v>
      </c>
      <c r="F282" s="163">
        <v>277.5</v>
      </c>
      <c r="G282" s="163"/>
      <c r="H282" s="163">
        <v>333</v>
      </c>
      <c r="I282" s="165">
        <v>333</v>
      </c>
      <c r="J282" s="135" t="s">
        <v>762</v>
      </c>
      <c r="K282" s="136">
        <f t="shared" si="90"/>
        <v>55.5</v>
      </c>
      <c r="L282" s="137">
        <f t="shared" si="91"/>
        <v>0.2</v>
      </c>
      <c r="M282" s="132" t="s">
        <v>548</v>
      </c>
      <c r="N282" s="138">
        <v>43846</v>
      </c>
      <c r="O282" s="54"/>
      <c r="P282" s="54"/>
      <c r="Q282" s="198"/>
      <c r="R282" s="37" t="s">
        <v>1026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148</v>
      </c>
      <c r="B283" s="161">
        <v>43752</v>
      </c>
      <c r="C283" s="161"/>
      <c r="D283" s="162" t="s">
        <v>763</v>
      </c>
      <c r="E283" s="163" t="s">
        <v>546</v>
      </c>
      <c r="F283" s="163">
        <v>930</v>
      </c>
      <c r="G283" s="163"/>
      <c r="H283" s="163">
        <v>1165</v>
      </c>
      <c r="I283" s="165">
        <v>1200</v>
      </c>
      <c r="J283" s="135" t="s">
        <v>764</v>
      </c>
      <c r="K283" s="136">
        <f t="shared" si="90"/>
        <v>235</v>
      </c>
      <c r="L283" s="137">
        <f t="shared" si="91"/>
        <v>0.25268817204301075</v>
      </c>
      <c r="M283" s="132" t="s">
        <v>548</v>
      </c>
      <c r="N283" s="138">
        <v>43847</v>
      </c>
      <c r="O283" s="54"/>
      <c r="P283" s="54"/>
      <c r="Q283" s="198"/>
      <c r="R283" s="37" t="s">
        <v>1024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149</v>
      </c>
      <c r="B284" s="161">
        <v>43753</v>
      </c>
      <c r="C284" s="161"/>
      <c r="D284" s="162" t="s">
        <v>765</v>
      </c>
      <c r="E284" s="163" t="s">
        <v>546</v>
      </c>
      <c r="F284" s="133">
        <v>111</v>
      </c>
      <c r="G284" s="163"/>
      <c r="H284" s="163">
        <v>141</v>
      </c>
      <c r="I284" s="165">
        <v>141</v>
      </c>
      <c r="J284" s="135" t="s">
        <v>766</v>
      </c>
      <c r="K284" s="136">
        <f t="shared" si="90"/>
        <v>30</v>
      </c>
      <c r="L284" s="137">
        <f t="shared" si="91"/>
        <v>0.27027027027027029</v>
      </c>
      <c r="M284" s="132" t="s">
        <v>548</v>
      </c>
      <c r="N284" s="138">
        <v>44328</v>
      </c>
      <c r="O284" s="54"/>
      <c r="P284" s="54"/>
      <c r="Q284" s="198"/>
      <c r="R284" s="37" t="s">
        <v>1024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150</v>
      </c>
      <c r="B285" s="161">
        <v>43753</v>
      </c>
      <c r="C285" s="161"/>
      <c r="D285" s="162" t="s">
        <v>767</v>
      </c>
      <c r="E285" s="163" t="s">
        <v>546</v>
      </c>
      <c r="F285" s="133">
        <v>296</v>
      </c>
      <c r="G285" s="163"/>
      <c r="H285" s="163">
        <v>370</v>
      </c>
      <c r="I285" s="165">
        <v>370</v>
      </c>
      <c r="J285" s="135" t="s">
        <v>632</v>
      </c>
      <c r="K285" s="136">
        <f t="shared" ref="K285:K310" si="92">H285-F285</f>
        <v>74</v>
      </c>
      <c r="L285" s="137">
        <f t="shared" ref="L285:L310" si="93">K285/F285</f>
        <v>0.25</v>
      </c>
      <c r="M285" s="132" t="s">
        <v>548</v>
      </c>
      <c r="N285" s="138">
        <v>43853</v>
      </c>
      <c r="O285" s="54"/>
      <c r="P285" s="54"/>
      <c r="Q285" s="198"/>
      <c r="R285" s="37" t="s">
        <v>1024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151</v>
      </c>
      <c r="B286" s="161">
        <v>43754</v>
      </c>
      <c r="C286" s="161"/>
      <c r="D286" s="162" t="s">
        <v>768</v>
      </c>
      <c r="E286" s="163" t="s">
        <v>546</v>
      </c>
      <c r="F286" s="133">
        <v>300</v>
      </c>
      <c r="G286" s="163"/>
      <c r="H286" s="163">
        <v>382.5</v>
      </c>
      <c r="I286" s="165">
        <v>344</v>
      </c>
      <c r="J286" s="135" t="s">
        <v>769</v>
      </c>
      <c r="K286" s="136">
        <f t="shared" si="92"/>
        <v>82.5</v>
      </c>
      <c r="L286" s="137">
        <f t="shared" si="93"/>
        <v>0.27500000000000002</v>
      </c>
      <c r="M286" s="132" t="s">
        <v>548</v>
      </c>
      <c r="N286" s="138">
        <v>44238</v>
      </c>
      <c r="O286" s="54"/>
      <c r="P286" s="54"/>
      <c r="Q286" s="198"/>
      <c r="R286" s="37" t="s">
        <v>1024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152</v>
      </c>
      <c r="B287" s="161">
        <v>43832</v>
      </c>
      <c r="C287" s="161"/>
      <c r="D287" s="162" t="s">
        <v>770</v>
      </c>
      <c r="E287" s="163" t="s">
        <v>546</v>
      </c>
      <c r="F287" s="133">
        <v>495</v>
      </c>
      <c r="G287" s="163"/>
      <c r="H287" s="163">
        <v>595</v>
      </c>
      <c r="I287" s="165">
        <v>590</v>
      </c>
      <c r="J287" s="135" t="s">
        <v>568</v>
      </c>
      <c r="K287" s="136">
        <f t="shared" si="92"/>
        <v>100</v>
      </c>
      <c r="L287" s="137">
        <f t="shared" si="93"/>
        <v>0.20202020202020202</v>
      </c>
      <c r="M287" s="132" t="s">
        <v>548</v>
      </c>
      <c r="N287" s="138">
        <v>44589</v>
      </c>
      <c r="O287" s="54"/>
      <c r="P287" s="54"/>
      <c r="Q287" s="198"/>
      <c r="R287" s="37" t="s">
        <v>1024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153</v>
      </c>
      <c r="B288" s="161">
        <v>43966</v>
      </c>
      <c r="C288" s="161"/>
      <c r="D288" s="162" t="s">
        <v>74</v>
      </c>
      <c r="E288" s="163" t="s">
        <v>546</v>
      </c>
      <c r="F288" s="133">
        <v>67.5</v>
      </c>
      <c r="G288" s="163"/>
      <c r="H288" s="163">
        <v>86</v>
      </c>
      <c r="I288" s="165">
        <v>86</v>
      </c>
      <c r="J288" s="135" t="s">
        <v>771</v>
      </c>
      <c r="K288" s="136">
        <f t="shared" si="92"/>
        <v>18.5</v>
      </c>
      <c r="L288" s="137">
        <f t="shared" si="93"/>
        <v>0.27407407407407408</v>
      </c>
      <c r="M288" s="132" t="s">
        <v>548</v>
      </c>
      <c r="N288" s="138">
        <v>44008</v>
      </c>
      <c r="O288" s="54"/>
      <c r="P288" s="54"/>
      <c r="Q288" s="198"/>
      <c r="R288" s="37" t="s">
        <v>1024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154</v>
      </c>
      <c r="B289" s="161">
        <v>44035</v>
      </c>
      <c r="C289" s="161"/>
      <c r="D289" s="162" t="s">
        <v>460</v>
      </c>
      <c r="E289" s="163" t="s">
        <v>546</v>
      </c>
      <c r="F289" s="133">
        <v>231</v>
      </c>
      <c r="G289" s="163"/>
      <c r="H289" s="163">
        <v>281</v>
      </c>
      <c r="I289" s="165">
        <v>281</v>
      </c>
      <c r="J289" s="135" t="s">
        <v>632</v>
      </c>
      <c r="K289" s="136">
        <f t="shared" si="92"/>
        <v>50</v>
      </c>
      <c r="L289" s="137">
        <f t="shared" si="93"/>
        <v>0.21645021645021645</v>
      </c>
      <c r="M289" s="132" t="s">
        <v>548</v>
      </c>
      <c r="N289" s="138">
        <v>44358</v>
      </c>
      <c r="O289" s="54"/>
      <c r="P289" s="54"/>
      <c r="Q289" s="198"/>
      <c r="R289" s="37" t="s">
        <v>1024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155</v>
      </c>
      <c r="B290" s="161">
        <v>44092</v>
      </c>
      <c r="C290" s="161"/>
      <c r="D290" s="162" t="s">
        <v>141</v>
      </c>
      <c r="E290" s="163" t="s">
        <v>546</v>
      </c>
      <c r="F290" s="163">
        <v>206</v>
      </c>
      <c r="G290" s="163"/>
      <c r="H290" s="163">
        <v>248</v>
      </c>
      <c r="I290" s="165">
        <v>248</v>
      </c>
      <c r="J290" s="135" t="s">
        <v>632</v>
      </c>
      <c r="K290" s="136">
        <f t="shared" si="92"/>
        <v>42</v>
      </c>
      <c r="L290" s="137">
        <f t="shared" si="93"/>
        <v>0.20388349514563106</v>
      </c>
      <c r="M290" s="132" t="s">
        <v>548</v>
      </c>
      <c r="N290" s="138">
        <v>44214</v>
      </c>
      <c r="O290" s="54"/>
      <c r="P290" s="54"/>
      <c r="Q290" s="198"/>
      <c r="R290" s="37" t="s">
        <v>1024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156</v>
      </c>
      <c r="B291" s="161">
        <v>44140</v>
      </c>
      <c r="C291" s="161"/>
      <c r="D291" s="162" t="s">
        <v>141</v>
      </c>
      <c r="E291" s="163" t="s">
        <v>546</v>
      </c>
      <c r="F291" s="163">
        <v>182.5</v>
      </c>
      <c r="G291" s="163"/>
      <c r="H291" s="163">
        <v>248</v>
      </c>
      <c r="I291" s="165">
        <v>248</v>
      </c>
      <c r="J291" s="135" t="s">
        <v>632</v>
      </c>
      <c r="K291" s="136">
        <f t="shared" si="92"/>
        <v>65.5</v>
      </c>
      <c r="L291" s="137">
        <f t="shared" si="93"/>
        <v>0.35890410958904112</v>
      </c>
      <c r="M291" s="132" t="s">
        <v>548</v>
      </c>
      <c r="N291" s="138">
        <v>44214</v>
      </c>
      <c r="O291" s="54"/>
      <c r="P291" s="54"/>
      <c r="Q291" s="198"/>
      <c r="R291" s="37" t="s">
        <v>1024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157</v>
      </c>
      <c r="B292" s="161">
        <v>44140</v>
      </c>
      <c r="C292" s="161"/>
      <c r="D292" s="162" t="s">
        <v>338</v>
      </c>
      <c r="E292" s="163" t="s">
        <v>546</v>
      </c>
      <c r="F292" s="163">
        <v>247.5</v>
      </c>
      <c r="G292" s="163"/>
      <c r="H292" s="163">
        <v>320</v>
      </c>
      <c r="I292" s="165">
        <v>320</v>
      </c>
      <c r="J292" s="135" t="s">
        <v>632</v>
      </c>
      <c r="K292" s="136">
        <f t="shared" si="92"/>
        <v>72.5</v>
      </c>
      <c r="L292" s="137">
        <f t="shared" si="93"/>
        <v>0.29292929292929293</v>
      </c>
      <c r="M292" s="132" t="s">
        <v>548</v>
      </c>
      <c r="N292" s="138">
        <v>44323</v>
      </c>
      <c r="O292" s="54"/>
      <c r="P292" s="54"/>
      <c r="Q292" s="198"/>
      <c r="R292" s="37" t="s">
        <v>1024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158</v>
      </c>
      <c r="B293" s="161">
        <v>44140</v>
      </c>
      <c r="C293" s="161"/>
      <c r="D293" s="162" t="s">
        <v>199</v>
      </c>
      <c r="E293" s="163" t="s">
        <v>546</v>
      </c>
      <c r="F293" s="133">
        <v>925</v>
      </c>
      <c r="G293" s="163"/>
      <c r="H293" s="163">
        <v>1095</v>
      </c>
      <c r="I293" s="165">
        <v>1093</v>
      </c>
      <c r="J293" s="135" t="s">
        <v>772</v>
      </c>
      <c r="K293" s="136">
        <f t="shared" si="92"/>
        <v>170</v>
      </c>
      <c r="L293" s="137">
        <f t="shared" si="93"/>
        <v>0.18378378378378379</v>
      </c>
      <c r="M293" s="132" t="s">
        <v>548</v>
      </c>
      <c r="N293" s="138">
        <v>44201</v>
      </c>
      <c r="O293" s="54"/>
      <c r="P293" s="54"/>
      <c r="Q293" s="198"/>
      <c r="R293" s="37" t="s">
        <v>1024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159</v>
      </c>
      <c r="B294" s="161">
        <v>44140</v>
      </c>
      <c r="C294" s="161"/>
      <c r="D294" s="162" t="s">
        <v>356</v>
      </c>
      <c r="E294" s="163" t="s">
        <v>546</v>
      </c>
      <c r="F294" s="133">
        <v>332.5</v>
      </c>
      <c r="G294" s="163"/>
      <c r="H294" s="163">
        <v>393</v>
      </c>
      <c r="I294" s="165">
        <v>406</v>
      </c>
      <c r="J294" s="135" t="s">
        <v>773</v>
      </c>
      <c r="K294" s="136">
        <f t="shared" si="92"/>
        <v>60.5</v>
      </c>
      <c r="L294" s="137">
        <f t="shared" si="93"/>
        <v>0.18195488721804512</v>
      </c>
      <c r="M294" s="132" t="s">
        <v>548</v>
      </c>
      <c r="N294" s="138">
        <v>44256</v>
      </c>
      <c r="O294" s="54"/>
      <c r="P294" s="54"/>
      <c r="Q294" s="198"/>
      <c r="R294" s="37" t="s">
        <v>1024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160</v>
      </c>
      <c r="B295" s="161">
        <v>44141</v>
      </c>
      <c r="C295" s="161"/>
      <c r="D295" s="162" t="s">
        <v>460</v>
      </c>
      <c r="E295" s="163" t="s">
        <v>546</v>
      </c>
      <c r="F295" s="133">
        <v>231</v>
      </c>
      <c r="G295" s="163"/>
      <c r="H295" s="163">
        <v>281</v>
      </c>
      <c r="I295" s="165">
        <v>281</v>
      </c>
      <c r="J295" s="135" t="s">
        <v>632</v>
      </c>
      <c r="K295" s="136">
        <f t="shared" si="92"/>
        <v>50</v>
      </c>
      <c r="L295" s="137">
        <f t="shared" si="93"/>
        <v>0.21645021645021645</v>
      </c>
      <c r="M295" s="132" t="s">
        <v>548</v>
      </c>
      <c r="N295" s="138">
        <v>44358</v>
      </c>
      <c r="O295" s="54"/>
      <c r="P295" s="54"/>
      <c r="Q295" s="198"/>
      <c r="R295" s="37" t="s">
        <v>1024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161</v>
      </c>
      <c r="B296" s="161">
        <v>44187</v>
      </c>
      <c r="C296" s="161"/>
      <c r="D296" s="162" t="s">
        <v>774</v>
      </c>
      <c r="E296" s="163" t="s">
        <v>546</v>
      </c>
      <c r="F296" s="133">
        <v>190</v>
      </c>
      <c r="G296" s="163"/>
      <c r="H296" s="163">
        <v>239</v>
      </c>
      <c r="I296" s="165">
        <v>239</v>
      </c>
      <c r="J296" s="135" t="s">
        <v>775</v>
      </c>
      <c r="K296" s="136">
        <f t="shared" si="92"/>
        <v>49</v>
      </c>
      <c r="L296" s="137">
        <f t="shared" si="93"/>
        <v>0.25789473684210529</v>
      </c>
      <c r="M296" s="132" t="s">
        <v>548</v>
      </c>
      <c r="N296" s="138">
        <v>44844</v>
      </c>
      <c r="O296" s="54"/>
      <c r="P296" s="54"/>
      <c r="Q296" s="198"/>
      <c r="R296" s="37" t="s">
        <v>1024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162</v>
      </c>
      <c r="B297" s="161">
        <v>44258</v>
      </c>
      <c r="C297" s="161"/>
      <c r="D297" s="162" t="s">
        <v>770</v>
      </c>
      <c r="E297" s="163" t="s">
        <v>546</v>
      </c>
      <c r="F297" s="133">
        <v>495</v>
      </c>
      <c r="G297" s="163"/>
      <c r="H297" s="163">
        <v>595</v>
      </c>
      <c r="I297" s="165">
        <v>590</v>
      </c>
      <c r="J297" s="135" t="s">
        <v>568</v>
      </c>
      <c r="K297" s="136">
        <f t="shared" si="92"/>
        <v>100</v>
      </c>
      <c r="L297" s="137">
        <f t="shared" si="93"/>
        <v>0.20202020202020202</v>
      </c>
      <c r="M297" s="132" t="s">
        <v>548</v>
      </c>
      <c r="N297" s="138">
        <v>44589</v>
      </c>
      <c r="O297" s="54"/>
      <c r="P297" s="54"/>
      <c r="Q297" s="198"/>
      <c r="R297" s="37" t="s">
        <v>1024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163</v>
      </c>
      <c r="B298" s="161">
        <v>44274</v>
      </c>
      <c r="C298" s="161"/>
      <c r="D298" s="162" t="s">
        <v>356</v>
      </c>
      <c r="E298" s="163" t="s">
        <v>546</v>
      </c>
      <c r="F298" s="133">
        <v>355</v>
      </c>
      <c r="G298" s="163"/>
      <c r="H298" s="163">
        <v>422.5</v>
      </c>
      <c r="I298" s="165">
        <v>420</v>
      </c>
      <c r="J298" s="135" t="s">
        <v>776</v>
      </c>
      <c r="K298" s="136">
        <f t="shared" si="92"/>
        <v>67.5</v>
      </c>
      <c r="L298" s="137">
        <f t="shared" si="93"/>
        <v>0.19014084507042253</v>
      </c>
      <c r="M298" s="132" t="s">
        <v>548</v>
      </c>
      <c r="N298" s="138">
        <v>44361</v>
      </c>
      <c r="O298" s="54"/>
      <c r="P298" s="54"/>
      <c r="R298" s="37" t="s">
        <v>1024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164</v>
      </c>
      <c r="B299" s="161">
        <v>44295</v>
      </c>
      <c r="C299" s="161"/>
      <c r="D299" s="162" t="s">
        <v>320</v>
      </c>
      <c r="E299" s="163" t="s">
        <v>546</v>
      </c>
      <c r="F299" s="133">
        <v>555</v>
      </c>
      <c r="G299" s="163"/>
      <c r="H299" s="163">
        <v>663</v>
      </c>
      <c r="I299" s="165">
        <v>663</v>
      </c>
      <c r="J299" s="135" t="s">
        <v>777</v>
      </c>
      <c r="K299" s="136">
        <f t="shared" si="92"/>
        <v>108</v>
      </c>
      <c r="L299" s="137">
        <f t="shared" si="93"/>
        <v>0.19459459459459461</v>
      </c>
      <c r="M299" s="132" t="s">
        <v>548</v>
      </c>
      <c r="N299" s="138">
        <v>44321</v>
      </c>
      <c r="O299" s="54"/>
      <c r="P299" s="54"/>
      <c r="Q299" s="198"/>
      <c r="R299" s="37" t="s">
        <v>1024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165</v>
      </c>
      <c r="B300" s="161">
        <v>44308</v>
      </c>
      <c r="C300" s="161"/>
      <c r="D300" s="162" t="s">
        <v>741</v>
      </c>
      <c r="E300" s="163" t="s">
        <v>546</v>
      </c>
      <c r="F300" s="133">
        <v>126.5</v>
      </c>
      <c r="G300" s="163"/>
      <c r="H300" s="163">
        <v>155</v>
      </c>
      <c r="I300" s="165">
        <v>155</v>
      </c>
      <c r="J300" s="135" t="s">
        <v>632</v>
      </c>
      <c r="K300" s="136">
        <f t="shared" si="92"/>
        <v>28.5</v>
      </c>
      <c r="L300" s="137">
        <f t="shared" si="93"/>
        <v>0.22529644268774704</v>
      </c>
      <c r="M300" s="132" t="s">
        <v>548</v>
      </c>
      <c r="N300" s="138">
        <v>44362</v>
      </c>
      <c r="O300" s="54"/>
      <c r="P300" s="54"/>
      <c r="R300" s="37" t="s">
        <v>1024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39">
        <v>166</v>
      </c>
      <c r="B301" s="170">
        <v>44368</v>
      </c>
      <c r="C301" s="170"/>
      <c r="D301" s="141" t="s">
        <v>778</v>
      </c>
      <c r="E301" s="143" t="s">
        <v>546</v>
      </c>
      <c r="F301" s="171">
        <v>287.5</v>
      </c>
      <c r="G301" s="143"/>
      <c r="H301" s="143">
        <v>245</v>
      </c>
      <c r="I301" s="144">
        <v>344</v>
      </c>
      <c r="J301" s="145" t="s">
        <v>779</v>
      </c>
      <c r="K301" s="146">
        <f t="shared" si="92"/>
        <v>-42.5</v>
      </c>
      <c r="L301" s="147">
        <f t="shared" si="93"/>
        <v>-0.14782608695652175</v>
      </c>
      <c r="M301" s="143" t="s">
        <v>558</v>
      </c>
      <c r="N301" s="140">
        <v>44508</v>
      </c>
      <c r="O301" s="54"/>
      <c r="P301" s="54"/>
      <c r="R301" s="37" t="s">
        <v>1024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167</v>
      </c>
      <c r="B302" s="161">
        <v>44368</v>
      </c>
      <c r="C302" s="161"/>
      <c r="D302" s="162" t="s">
        <v>460</v>
      </c>
      <c r="E302" s="163" t="s">
        <v>546</v>
      </c>
      <c r="F302" s="133">
        <v>241</v>
      </c>
      <c r="G302" s="163"/>
      <c r="H302" s="163">
        <v>298</v>
      </c>
      <c r="I302" s="165">
        <v>320</v>
      </c>
      <c r="J302" s="135" t="s">
        <v>632</v>
      </c>
      <c r="K302" s="136">
        <f t="shared" si="92"/>
        <v>57</v>
      </c>
      <c r="L302" s="137">
        <f t="shared" si="93"/>
        <v>0.23651452282157676</v>
      </c>
      <c r="M302" s="132" t="s">
        <v>548</v>
      </c>
      <c r="N302" s="138">
        <v>44802</v>
      </c>
      <c r="O302" s="54"/>
      <c r="P302" s="54"/>
      <c r="R302" s="37" t="s">
        <v>1024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168</v>
      </c>
      <c r="B303" s="161">
        <v>44406</v>
      </c>
      <c r="C303" s="161"/>
      <c r="D303" s="162" t="s">
        <v>741</v>
      </c>
      <c r="E303" s="163" t="s">
        <v>546</v>
      </c>
      <c r="F303" s="133">
        <v>162.5</v>
      </c>
      <c r="G303" s="163"/>
      <c r="H303" s="163">
        <v>200</v>
      </c>
      <c r="I303" s="165">
        <v>200</v>
      </c>
      <c r="J303" s="135" t="s">
        <v>632</v>
      </c>
      <c r="K303" s="136">
        <f t="shared" si="92"/>
        <v>37.5</v>
      </c>
      <c r="L303" s="137">
        <f t="shared" si="93"/>
        <v>0.23076923076923078</v>
      </c>
      <c r="M303" s="132" t="s">
        <v>548</v>
      </c>
      <c r="N303" s="138">
        <v>44802</v>
      </c>
      <c r="O303" s="54"/>
      <c r="P303" s="54"/>
      <c r="R303" s="37" t="s">
        <v>1024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169</v>
      </c>
      <c r="B304" s="161">
        <v>44462</v>
      </c>
      <c r="C304" s="161"/>
      <c r="D304" s="162" t="s">
        <v>424</v>
      </c>
      <c r="E304" s="163" t="s">
        <v>546</v>
      </c>
      <c r="F304" s="133">
        <v>1235</v>
      </c>
      <c r="G304" s="163"/>
      <c r="H304" s="163">
        <v>1505</v>
      </c>
      <c r="I304" s="165">
        <v>1500</v>
      </c>
      <c r="J304" s="135" t="s">
        <v>632</v>
      </c>
      <c r="K304" s="136">
        <f t="shared" si="92"/>
        <v>270</v>
      </c>
      <c r="L304" s="137">
        <f t="shared" si="93"/>
        <v>0.21862348178137653</v>
      </c>
      <c r="M304" s="132" t="s">
        <v>548</v>
      </c>
      <c r="N304" s="138">
        <v>44564</v>
      </c>
      <c r="O304" s="54"/>
      <c r="P304" s="54"/>
      <c r="R304" s="37" t="s">
        <v>1024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170</v>
      </c>
      <c r="B305" s="161">
        <v>44480</v>
      </c>
      <c r="C305" s="161"/>
      <c r="D305" s="162" t="s">
        <v>780</v>
      </c>
      <c r="E305" s="163" t="s">
        <v>546</v>
      </c>
      <c r="F305" s="133">
        <v>58.75</v>
      </c>
      <c r="G305" s="163"/>
      <c r="H305" s="163">
        <v>64.25</v>
      </c>
      <c r="I305" s="165"/>
      <c r="J305" s="135" t="s">
        <v>632</v>
      </c>
      <c r="K305" s="136">
        <f t="shared" si="92"/>
        <v>5.5</v>
      </c>
      <c r="L305" s="137">
        <f t="shared" si="93"/>
        <v>9.3617021276595741E-2</v>
      </c>
      <c r="M305" s="132" t="s">
        <v>548</v>
      </c>
      <c r="N305" s="138">
        <v>45322</v>
      </c>
      <c r="O305" s="54"/>
      <c r="P305" s="54"/>
      <c r="R305" s="37" t="s">
        <v>1024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29">
        <v>171</v>
      </c>
      <c r="B306" s="130">
        <v>44481</v>
      </c>
      <c r="C306" s="130"/>
      <c r="D306" s="131" t="s">
        <v>273</v>
      </c>
      <c r="E306" s="132" t="s">
        <v>546</v>
      </c>
      <c r="F306" s="133">
        <v>315</v>
      </c>
      <c r="G306" s="132"/>
      <c r="H306" s="132">
        <v>335</v>
      </c>
      <c r="I306" s="134">
        <v>380</v>
      </c>
      <c r="J306" s="135" t="s">
        <v>824</v>
      </c>
      <c r="K306" s="136">
        <f t="shared" si="92"/>
        <v>20</v>
      </c>
      <c r="L306" s="137">
        <f t="shared" si="93"/>
        <v>6.3492063492063489E-2</v>
      </c>
      <c r="M306" s="132" t="s">
        <v>548</v>
      </c>
      <c r="N306" s="138">
        <v>45297</v>
      </c>
      <c r="O306" s="54"/>
      <c r="P306" s="54"/>
      <c r="R306" s="37" t="s">
        <v>1024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29">
        <v>172</v>
      </c>
      <c r="B307" s="130">
        <v>44481</v>
      </c>
      <c r="C307" s="130"/>
      <c r="D307" s="131" t="s">
        <v>781</v>
      </c>
      <c r="E307" s="132" t="s">
        <v>546</v>
      </c>
      <c r="F307" s="133">
        <v>45.5</v>
      </c>
      <c r="G307" s="132"/>
      <c r="H307" s="132">
        <v>56.5</v>
      </c>
      <c r="I307" s="134">
        <v>56</v>
      </c>
      <c r="J307" s="135" t="s">
        <v>632</v>
      </c>
      <c r="K307" s="136">
        <f t="shared" si="92"/>
        <v>11</v>
      </c>
      <c r="L307" s="137">
        <f t="shared" si="93"/>
        <v>0.24175824175824176</v>
      </c>
      <c r="M307" s="132" t="s">
        <v>548</v>
      </c>
      <c r="N307" s="138">
        <v>44881</v>
      </c>
      <c r="O307" s="54"/>
      <c r="P307" s="54"/>
      <c r="R307" s="37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29">
        <v>173</v>
      </c>
      <c r="B308" s="130">
        <v>44551</v>
      </c>
      <c r="C308" s="130"/>
      <c r="D308" s="131" t="s">
        <v>128</v>
      </c>
      <c r="E308" s="132" t="s">
        <v>546</v>
      </c>
      <c r="F308" s="133">
        <v>2300</v>
      </c>
      <c r="G308" s="132"/>
      <c r="H308" s="132">
        <f>(2820+2200)/2</f>
        <v>2510</v>
      </c>
      <c r="I308" s="134">
        <v>3000</v>
      </c>
      <c r="J308" s="135" t="s">
        <v>782</v>
      </c>
      <c r="K308" s="136">
        <f t="shared" si="92"/>
        <v>210</v>
      </c>
      <c r="L308" s="137">
        <f t="shared" si="93"/>
        <v>9.1304347826086957E-2</v>
      </c>
      <c r="M308" s="132" t="s">
        <v>548</v>
      </c>
      <c r="N308" s="138">
        <v>44649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29">
        <v>174</v>
      </c>
      <c r="B309" s="130">
        <v>44606</v>
      </c>
      <c r="C309" s="130"/>
      <c r="D309" s="131" t="s">
        <v>414</v>
      </c>
      <c r="E309" s="132" t="s">
        <v>546</v>
      </c>
      <c r="F309" s="133">
        <v>635</v>
      </c>
      <c r="G309" s="132"/>
      <c r="H309" s="132">
        <v>700</v>
      </c>
      <c r="I309" s="134">
        <v>764</v>
      </c>
      <c r="J309" s="135" t="s">
        <v>808</v>
      </c>
      <c r="K309" s="136">
        <f t="shared" si="92"/>
        <v>65</v>
      </c>
      <c r="L309" s="137">
        <f t="shared" si="93"/>
        <v>0.10236220472440945</v>
      </c>
      <c r="M309" s="132" t="s">
        <v>548</v>
      </c>
      <c r="N309" s="138">
        <v>45159</v>
      </c>
      <c r="O309" s="54"/>
      <c r="P309" s="54"/>
      <c r="R309" s="37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29">
        <v>175</v>
      </c>
      <c r="B310" s="130">
        <v>44613</v>
      </c>
      <c r="C310" s="130"/>
      <c r="D310" s="131" t="s">
        <v>424</v>
      </c>
      <c r="E310" s="132" t="s">
        <v>546</v>
      </c>
      <c r="F310" s="133">
        <v>1255</v>
      </c>
      <c r="G310" s="132"/>
      <c r="H310" s="132">
        <v>1515</v>
      </c>
      <c r="I310" s="134">
        <v>1510</v>
      </c>
      <c r="J310" s="135" t="s">
        <v>632</v>
      </c>
      <c r="K310" s="136">
        <f t="shared" si="92"/>
        <v>260</v>
      </c>
      <c r="L310" s="137">
        <f t="shared" si="93"/>
        <v>0.20717131474103587</v>
      </c>
      <c r="M310" s="132" t="s">
        <v>548</v>
      </c>
      <c r="N310" s="138">
        <v>44834</v>
      </c>
      <c r="O310" s="54"/>
      <c r="P310" s="54"/>
      <c r="R310" s="37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271">
        <v>176</v>
      </c>
      <c r="B311" s="262">
        <v>44670</v>
      </c>
      <c r="C311" s="262"/>
      <c r="D311" s="263" t="s">
        <v>511</v>
      </c>
      <c r="E311" s="264" t="s">
        <v>546</v>
      </c>
      <c r="F311" s="265">
        <v>445</v>
      </c>
      <c r="G311" s="265"/>
      <c r="H311" s="265">
        <v>460</v>
      </c>
      <c r="I311" s="265">
        <v>553</v>
      </c>
      <c r="J311" s="266" t="s">
        <v>857</v>
      </c>
      <c r="K311" s="267">
        <f t="shared" ref="K311" si="94">H311-F311</f>
        <v>15</v>
      </c>
      <c r="L311" s="268">
        <f t="shared" ref="L311" si="95">K311/F311</f>
        <v>3.3707865168539325E-2</v>
      </c>
      <c r="M311" s="269" t="s">
        <v>565</v>
      </c>
      <c r="N311" s="270">
        <v>45397</v>
      </c>
      <c r="O311" s="54"/>
      <c r="P311" s="54"/>
      <c r="R311" s="37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177</v>
      </c>
      <c r="B312" s="161">
        <v>44746</v>
      </c>
      <c r="C312" s="161"/>
      <c r="D312" s="162" t="s">
        <v>783</v>
      </c>
      <c r="E312" s="163" t="s">
        <v>546</v>
      </c>
      <c r="F312" s="163">
        <v>207.5</v>
      </c>
      <c r="G312" s="163"/>
      <c r="H312" s="163">
        <v>254</v>
      </c>
      <c r="I312" s="165">
        <v>254</v>
      </c>
      <c r="J312" s="135" t="s">
        <v>632</v>
      </c>
      <c r="K312" s="136">
        <f t="shared" ref="K312:K322" si="96">H312-F312</f>
        <v>46.5</v>
      </c>
      <c r="L312" s="137">
        <f t="shared" ref="L312:L322" si="97">K312/F312</f>
        <v>0.22409638554216868</v>
      </c>
      <c r="M312" s="132" t="s">
        <v>548</v>
      </c>
      <c r="N312" s="138">
        <v>44792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178</v>
      </c>
      <c r="B313" s="161">
        <v>44775</v>
      </c>
      <c r="C313" s="161"/>
      <c r="D313" s="162" t="s">
        <v>462</v>
      </c>
      <c r="E313" s="163" t="s">
        <v>546</v>
      </c>
      <c r="F313" s="163">
        <v>31.25</v>
      </c>
      <c r="G313" s="163"/>
      <c r="H313" s="163">
        <v>38.75</v>
      </c>
      <c r="I313" s="165">
        <v>38</v>
      </c>
      <c r="J313" s="135" t="s">
        <v>632</v>
      </c>
      <c r="K313" s="136">
        <f t="shared" si="96"/>
        <v>7.5</v>
      </c>
      <c r="L313" s="137">
        <f t="shared" si="97"/>
        <v>0.24</v>
      </c>
      <c r="M313" s="132" t="s">
        <v>548</v>
      </c>
      <c r="N313" s="138">
        <v>44844</v>
      </c>
      <c r="O313" s="54"/>
      <c r="P313" s="54"/>
      <c r="R313" s="37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179</v>
      </c>
      <c r="B314" s="161">
        <v>44841</v>
      </c>
      <c r="C314" s="161"/>
      <c r="D314" s="162" t="s">
        <v>784</v>
      </c>
      <c r="E314" s="163" t="s">
        <v>546</v>
      </c>
      <c r="F314" s="133">
        <v>665</v>
      </c>
      <c r="G314" s="163"/>
      <c r="H314" s="163">
        <v>807.5</v>
      </c>
      <c r="I314" s="165">
        <v>840</v>
      </c>
      <c r="J314" s="135" t="s">
        <v>782</v>
      </c>
      <c r="K314" s="136">
        <f t="shared" si="96"/>
        <v>142.5</v>
      </c>
      <c r="L314" s="137">
        <f t="shared" si="97"/>
        <v>0.21428571428571427</v>
      </c>
      <c r="M314" s="132" t="s">
        <v>548</v>
      </c>
      <c r="N314" s="138">
        <v>45097</v>
      </c>
      <c r="O314" s="54"/>
      <c r="P314" s="54"/>
      <c r="R314" s="37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180</v>
      </c>
      <c r="B315" s="161">
        <v>44844</v>
      </c>
      <c r="C315" s="161"/>
      <c r="D315" s="162" t="s">
        <v>416</v>
      </c>
      <c r="E315" s="163" t="s">
        <v>546</v>
      </c>
      <c r="F315" s="133">
        <v>227.5</v>
      </c>
      <c r="G315" s="163"/>
      <c r="H315" s="163">
        <v>270</v>
      </c>
      <c r="I315" s="165">
        <v>291</v>
      </c>
      <c r="J315" s="135" t="s">
        <v>810</v>
      </c>
      <c r="K315" s="136">
        <f t="shared" si="96"/>
        <v>42.5</v>
      </c>
      <c r="L315" s="137">
        <f t="shared" si="97"/>
        <v>0.18681318681318682</v>
      </c>
      <c r="M315" s="132" t="s">
        <v>548</v>
      </c>
      <c r="N315" s="138">
        <v>45160</v>
      </c>
      <c r="O315" s="54"/>
      <c r="P315" s="54"/>
      <c r="R315" s="37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181</v>
      </c>
      <c r="B316" s="161">
        <v>44845</v>
      </c>
      <c r="C316" s="161"/>
      <c r="D316" s="162" t="s">
        <v>414</v>
      </c>
      <c r="E316" s="163" t="s">
        <v>546</v>
      </c>
      <c r="F316" s="133">
        <v>555</v>
      </c>
      <c r="G316" s="163"/>
      <c r="H316" s="163">
        <v>700</v>
      </c>
      <c r="I316" s="165">
        <v>765</v>
      </c>
      <c r="J316" s="135" t="s">
        <v>809</v>
      </c>
      <c r="K316" s="136">
        <f t="shared" si="96"/>
        <v>145</v>
      </c>
      <c r="L316" s="137">
        <f t="shared" si="97"/>
        <v>0.26126126126126126</v>
      </c>
      <c r="M316" s="132" t="s">
        <v>548</v>
      </c>
      <c r="N316" s="138">
        <v>45159</v>
      </c>
      <c r="O316" s="54"/>
      <c r="P316" s="54"/>
      <c r="R316" s="37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182</v>
      </c>
      <c r="B317" s="161">
        <v>44981</v>
      </c>
      <c r="C317" s="161"/>
      <c r="D317" s="162" t="s">
        <v>429</v>
      </c>
      <c r="E317" s="163" t="s">
        <v>546</v>
      </c>
      <c r="F317" s="133">
        <v>1675</v>
      </c>
      <c r="G317" s="163"/>
      <c r="H317" s="163">
        <v>2080</v>
      </c>
      <c r="I317" s="165">
        <v>2080</v>
      </c>
      <c r="J317" s="135" t="s">
        <v>632</v>
      </c>
      <c r="K317" s="136">
        <f t="shared" si="96"/>
        <v>405</v>
      </c>
      <c r="L317" s="137">
        <f t="shared" si="97"/>
        <v>0.2417910447761194</v>
      </c>
      <c r="M317" s="132" t="s">
        <v>548</v>
      </c>
      <c r="N317" s="138">
        <v>45119</v>
      </c>
      <c r="O317" s="54"/>
      <c r="P317" s="54"/>
      <c r="R317" s="37" t="s">
        <v>1027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183</v>
      </c>
      <c r="B318" s="161">
        <v>44986</v>
      </c>
      <c r="C318" s="161"/>
      <c r="D318" s="162" t="s">
        <v>462</v>
      </c>
      <c r="E318" s="163" t="s">
        <v>546</v>
      </c>
      <c r="F318" s="133">
        <v>57.5</v>
      </c>
      <c r="G318" s="163"/>
      <c r="H318" s="163">
        <v>120</v>
      </c>
      <c r="I318" s="165">
        <v>120</v>
      </c>
      <c r="J318" s="135" t="s">
        <v>632</v>
      </c>
      <c r="K318" s="136">
        <f t="shared" si="96"/>
        <v>62.5</v>
      </c>
      <c r="L318" s="137">
        <f t="shared" si="97"/>
        <v>1.0869565217391304</v>
      </c>
      <c r="M318" s="132" t="s">
        <v>548</v>
      </c>
      <c r="N318" s="138">
        <v>45049</v>
      </c>
      <c r="O318" s="54"/>
      <c r="P318" s="54"/>
      <c r="R318" s="37" t="s">
        <v>1027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184</v>
      </c>
      <c r="B319" s="161">
        <v>45008</v>
      </c>
      <c r="C319" s="161"/>
      <c r="D319" s="162" t="s">
        <v>476</v>
      </c>
      <c r="E319" s="163" t="s">
        <v>546</v>
      </c>
      <c r="F319" s="133">
        <v>2765</v>
      </c>
      <c r="G319" s="163"/>
      <c r="H319" s="163">
        <v>3547.5</v>
      </c>
      <c r="I319" s="165">
        <v>3523</v>
      </c>
      <c r="J319" s="135" t="s">
        <v>632</v>
      </c>
      <c r="K319" s="136">
        <f t="shared" si="96"/>
        <v>782.5</v>
      </c>
      <c r="L319" s="137">
        <f t="shared" si="97"/>
        <v>0.28300180831826399</v>
      </c>
      <c r="M319" s="132" t="s">
        <v>548</v>
      </c>
      <c r="N319" s="138">
        <v>45177</v>
      </c>
      <c r="O319" s="54"/>
      <c r="P319" s="54"/>
      <c r="R319" s="37" t="s">
        <v>1027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185</v>
      </c>
      <c r="B320" s="161">
        <v>45027</v>
      </c>
      <c r="C320" s="161"/>
      <c r="D320" s="162" t="s">
        <v>785</v>
      </c>
      <c r="E320" s="163" t="s">
        <v>546</v>
      </c>
      <c r="F320" s="163">
        <v>460</v>
      </c>
      <c r="G320" s="163"/>
      <c r="H320" s="163">
        <v>825</v>
      </c>
      <c r="I320" s="165">
        <v>810</v>
      </c>
      <c r="J320" s="135" t="s">
        <v>632</v>
      </c>
      <c r="K320" s="136">
        <f t="shared" si="96"/>
        <v>365</v>
      </c>
      <c r="L320" s="137">
        <f t="shared" si="97"/>
        <v>0.79347826086956519</v>
      </c>
      <c r="M320" s="132" t="s">
        <v>548</v>
      </c>
      <c r="N320" s="138">
        <v>45155</v>
      </c>
      <c r="O320" s="54"/>
      <c r="P320" s="54"/>
      <c r="R320" s="37" t="s">
        <v>1027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A321" s="160">
        <v>186</v>
      </c>
      <c r="B321" s="161">
        <v>45050</v>
      </c>
      <c r="C321" s="161"/>
      <c r="D321" s="162" t="s">
        <v>41</v>
      </c>
      <c r="E321" s="163" t="s">
        <v>546</v>
      </c>
      <c r="F321" s="163">
        <v>3630</v>
      </c>
      <c r="G321" s="163"/>
      <c r="H321" s="163">
        <v>5150</v>
      </c>
      <c r="I321" s="165">
        <v>5040</v>
      </c>
      <c r="J321" s="135" t="s">
        <v>632</v>
      </c>
      <c r="K321" s="136">
        <f t="shared" si="96"/>
        <v>1520</v>
      </c>
      <c r="L321" s="137">
        <f t="shared" si="97"/>
        <v>0.41873278236914602</v>
      </c>
      <c r="M321" s="132" t="s">
        <v>548</v>
      </c>
      <c r="N321" s="138">
        <v>45344</v>
      </c>
      <c r="O321" s="54"/>
      <c r="P321" s="54"/>
      <c r="R321" s="37" t="s">
        <v>1027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8" ht="12.75" customHeight="1">
      <c r="A322" s="160">
        <v>187</v>
      </c>
      <c r="B322" s="161">
        <v>45075</v>
      </c>
      <c r="C322" s="161"/>
      <c r="D322" s="162" t="s">
        <v>786</v>
      </c>
      <c r="E322" s="163" t="s">
        <v>546</v>
      </c>
      <c r="F322" s="133">
        <v>585</v>
      </c>
      <c r="G322" s="163"/>
      <c r="H322" s="163">
        <v>732</v>
      </c>
      <c r="I322" s="165">
        <v>732</v>
      </c>
      <c r="J322" s="135" t="s">
        <v>632</v>
      </c>
      <c r="K322" s="136">
        <f t="shared" si="96"/>
        <v>147</v>
      </c>
      <c r="L322" s="137">
        <f t="shared" si="97"/>
        <v>0.25128205128205128</v>
      </c>
      <c r="M322" s="132" t="s">
        <v>548</v>
      </c>
      <c r="N322" s="138">
        <v>45152</v>
      </c>
      <c r="O322" s="54"/>
      <c r="P322" s="54"/>
      <c r="R322" s="37" t="s">
        <v>1027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F322" s="37"/>
      <c r="AG322" s="54"/>
      <c r="AI322" s="37"/>
      <c r="AK322" s="37"/>
      <c r="AL322" s="54"/>
    </row>
    <row r="323" spans="1:38" ht="12.75" customHeight="1">
      <c r="A323" s="178">
        <v>188</v>
      </c>
      <c r="B323" s="179">
        <v>45078</v>
      </c>
      <c r="C323" s="53"/>
      <c r="D323" s="53" t="s">
        <v>501</v>
      </c>
      <c r="E323" s="180" t="s">
        <v>546</v>
      </c>
      <c r="F323" s="51" t="s">
        <v>787</v>
      </c>
      <c r="G323" s="51"/>
      <c r="H323" s="51"/>
      <c r="I323" s="51">
        <v>4300</v>
      </c>
      <c r="J323" s="51" t="s">
        <v>547</v>
      </c>
      <c r="K323" s="51"/>
      <c r="L323" s="51"/>
      <c r="M323" s="51"/>
      <c r="N323" s="51"/>
      <c r="O323" s="54"/>
      <c r="P323" s="54"/>
      <c r="R323" s="37" t="s">
        <v>1027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F323" s="37"/>
      <c r="AG323" s="54"/>
      <c r="AI323" s="37"/>
      <c r="AK323" s="37"/>
      <c r="AL323" s="54"/>
    </row>
    <row r="324" spans="1:38" ht="12.75" customHeight="1">
      <c r="A324" s="160">
        <v>189</v>
      </c>
      <c r="B324" s="161">
        <v>45103</v>
      </c>
      <c r="C324" s="161"/>
      <c r="D324" s="162" t="s">
        <v>805</v>
      </c>
      <c r="E324" s="163" t="s">
        <v>546</v>
      </c>
      <c r="F324" s="133">
        <v>282.5</v>
      </c>
      <c r="G324" s="163"/>
      <c r="H324" s="163">
        <v>383</v>
      </c>
      <c r="I324" s="165">
        <v>383</v>
      </c>
      <c r="J324" s="135" t="s">
        <v>632</v>
      </c>
      <c r="K324" s="136">
        <f>H324-F324</f>
        <v>100.5</v>
      </c>
      <c r="L324" s="137">
        <f>K324/F324</f>
        <v>0.35575221238938054</v>
      </c>
      <c r="M324" s="132" t="s">
        <v>548</v>
      </c>
      <c r="N324" s="138">
        <v>45265</v>
      </c>
      <c r="O324" s="54"/>
      <c r="P324" s="54"/>
      <c r="R324" s="37" t="s">
        <v>1027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F324" s="37"/>
      <c r="AG324" s="54"/>
      <c r="AI324" s="37"/>
      <c r="AK324" s="37"/>
      <c r="AL324" s="54"/>
    </row>
    <row r="325" spans="1:38" ht="12.75" customHeight="1">
      <c r="A325" s="160">
        <v>190</v>
      </c>
      <c r="B325" s="161">
        <v>45120</v>
      </c>
      <c r="C325" s="161"/>
      <c r="D325" s="162" t="s">
        <v>500</v>
      </c>
      <c r="E325" s="163" t="s">
        <v>546</v>
      </c>
      <c r="F325" s="133">
        <v>2312.5</v>
      </c>
      <c r="G325" s="163"/>
      <c r="H325" s="163">
        <v>2935</v>
      </c>
      <c r="I325" s="165">
        <v>2935</v>
      </c>
      <c r="J325" s="135" t="s">
        <v>632</v>
      </c>
      <c r="K325" s="136">
        <f>H325-F325</f>
        <v>622.5</v>
      </c>
      <c r="L325" s="137">
        <f>K325/F325</f>
        <v>0.26918918918918922</v>
      </c>
      <c r="M325" s="132" t="s">
        <v>548</v>
      </c>
      <c r="N325" s="138">
        <v>45177</v>
      </c>
      <c r="O325" s="54"/>
      <c r="P325" s="54"/>
      <c r="R325" s="37" t="s">
        <v>1027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F325" s="37"/>
      <c r="AG325" s="54"/>
      <c r="AI325" s="37"/>
      <c r="AK325" s="37"/>
      <c r="AL325" s="54"/>
    </row>
    <row r="326" spans="1:38" ht="12.75" customHeight="1">
      <c r="A326" s="160">
        <v>191</v>
      </c>
      <c r="B326" s="161">
        <v>45125</v>
      </c>
      <c r="C326" s="161"/>
      <c r="D326" s="162" t="s">
        <v>199</v>
      </c>
      <c r="E326" s="163" t="s">
        <v>546</v>
      </c>
      <c r="F326" s="133">
        <v>3980</v>
      </c>
      <c r="G326" s="163"/>
      <c r="H326" s="163">
        <v>4895</v>
      </c>
      <c r="I326" s="165">
        <v>4895</v>
      </c>
      <c r="J326" s="135" t="s">
        <v>632</v>
      </c>
      <c r="K326" s="136">
        <f>H326-F326</f>
        <v>915</v>
      </c>
      <c r="L326" s="137">
        <f>K326/F326</f>
        <v>0.22989949748743718</v>
      </c>
      <c r="M326" s="132" t="s">
        <v>548</v>
      </c>
      <c r="N326" s="138">
        <v>45155</v>
      </c>
      <c r="O326" s="54"/>
      <c r="P326" s="54"/>
      <c r="R326" s="37" t="s">
        <v>1027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60">
        <v>192</v>
      </c>
      <c r="B327" s="161">
        <v>45145</v>
      </c>
      <c r="C327" s="161"/>
      <c r="D327" s="162" t="s">
        <v>807</v>
      </c>
      <c r="E327" s="163" t="s">
        <v>546</v>
      </c>
      <c r="F327" s="133">
        <v>565</v>
      </c>
      <c r="G327" s="163"/>
      <c r="H327" s="163">
        <v>725</v>
      </c>
      <c r="I327" s="165">
        <v>725</v>
      </c>
      <c r="J327" s="135" t="s">
        <v>632</v>
      </c>
      <c r="K327" s="136">
        <f>H327-F327</f>
        <v>160</v>
      </c>
      <c r="L327" s="137">
        <f>K327/F327</f>
        <v>0.2831858407079646</v>
      </c>
      <c r="M327" s="132" t="s">
        <v>548</v>
      </c>
      <c r="N327" s="138">
        <v>45169</v>
      </c>
      <c r="O327" s="54"/>
      <c r="P327" s="54"/>
      <c r="R327" s="37" t="s">
        <v>1027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2">
        <v>193</v>
      </c>
      <c r="B328" s="233">
        <v>45167</v>
      </c>
      <c r="C328" s="233"/>
      <c r="D328" s="234" t="s">
        <v>811</v>
      </c>
      <c r="E328" s="235" t="s">
        <v>546</v>
      </c>
      <c r="F328" s="133">
        <v>700</v>
      </c>
      <c r="G328" s="235"/>
      <c r="H328" s="235">
        <v>950</v>
      </c>
      <c r="I328" s="236">
        <v>950</v>
      </c>
      <c r="J328" s="237" t="s">
        <v>632</v>
      </c>
      <c r="K328" s="136">
        <f>H328-F328</f>
        <v>250</v>
      </c>
      <c r="L328" s="137">
        <f>K328/F328</f>
        <v>0.35714285714285715</v>
      </c>
      <c r="M328" s="132" t="s">
        <v>548</v>
      </c>
      <c r="N328" s="138">
        <v>45261</v>
      </c>
      <c r="O328" s="54"/>
      <c r="P328" s="54"/>
      <c r="R328" s="37" t="s">
        <v>1027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>
        <v>194</v>
      </c>
      <c r="B329" s="179">
        <v>45184</v>
      </c>
      <c r="C329" s="53"/>
      <c r="D329" s="53" t="s">
        <v>503</v>
      </c>
      <c r="E329" s="180" t="s">
        <v>546</v>
      </c>
      <c r="F329" s="51" t="s">
        <v>812</v>
      </c>
      <c r="G329" s="51"/>
      <c r="H329" s="51"/>
      <c r="I329" s="51">
        <v>480</v>
      </c>
      <c r="J329" s="51" t="s">
        <v>547</v>
      </c>
      <c r="K329" s="51"/>
      <c r="L329" s="51"/>
      <c r="M329" s="51"/>
      <c r="N329" s="51"/>
      <c r="O329" s="54"/>
      <c r="P329" s="54"/>
      <c r="R329" s="37" t="s">
        <v>1027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195</v>
      </c>
      <c r="B330" s="233">
        <v>45203</v>
      </c>
      <c r="C330" s="233"/>
      <c r="D330" s="234" t="s">
        <v>172</v>
      </c>
      <c r="E330" s="235" t="s">
        <v>546</v>
      </c>
      <c r="F330" s="133">
        <v>992.5</v>
      </c>
      <c r="G330" s="235"/>
      <c r="H330" s="235">
        <v>1198</v>
      </c>
      <c r="I330" s="236">
        <v>1198</v>
      </c>
      <c r="J330" s="237" t="s">
        <v>632</v>
      </c>
      <c r="K330" s="136">
        <f>H330-F330</f>
        <v>205.5</v>
      </c>
      <c r="L330" s="137">
        <f>K330/F330</f>
        <v>0.2070528967254408</v>
      </c>
      <c r="M330" s="132" t="s">
        <v>548</v>
      </c>
      <c r="N330" s="138">
        <v>45392</v>
      </c>
      <c r="O330" s="54"/>
      <c r="P330" s="54"/>
      <c r="R330" s="37" t="s">
        <v>1028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2">
        <v>196</v>
      </c>
      <c r="B331" s="233">
        <v>45216</v>
      </c>
      <c r="C331" s="233"/>
      <c r="D331" s="234" t="s">
        <v>104</v>
      </c>
      <c r="E331" s="235" t="s">
        <v>546</v>
      </c>
      <c r="F331" s="133">
        <v>5425</v>
      </c>
      <c r="G331" s="235"/>
      <c r="H331" s="235">
        <v>6880</v>
      </c>
      <c r="I331" s="236">
        <v>6870</v>
      </c>
      <c r="J331" s="237" t="s">
        <v>632</v>
      </c>
      <c r="K331" s="136">
        <f>H331-F331</f>
        <v>1455</v>
      </c>
      <c r="L331" s="137">
        <f>K331/F331</f>
        <v>0.26820276497695855</v>
      </c>
      <c r="M331" s="132" t="s">
        <v>548</v>
      </c>
      <c r="N331" s="138">
        <v>45342</v>
      </c>
      <c r="O331" s="54"/>
      <c r="P331" s="54"/>
      <c r="R331" s="37" t="s">
        <v>1028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232">
        <v>197</v>
      </c>
      <c r="B332" s="233">
        <v>45216</v>
      </c>
      <c r="C332" s="233"/>
      <c r="D332" s="234" t="s">
        <v>813</v>
      </c>
      <c r="E332" s="235" t="s">
        <v>546</v>
      </c>
      <c r="F332" s="133">
        <v>1090</v>
      </c>
      <c r="G332" s="235"/>
      <c r="H332" s="235">
        <v>1415</v>
      </c>
      <c r="I332" s="236">
        <v>1415</v>
      </c>
      <c r="J332" s="237" t="s">
        <v>632</v>
      </c>
      <c r="K332" s="136">
        <f>H332-F332</f>
        <v>325</v>
      </c>
      <c r="L332" s="137">
        <f>K332/F332</f>
        <v>0.29816513761467889</v>
      </c>
      <c r="M332" s="132" t="s">
        <v>548</v>
      </c>
      <c r="N332" s="138">
        <v>45282</v>
      </c>
      <c r="O332" s="54"/>
      <c r="P332" s="54"/>
      <c r="R332" s="37" t="s">
        <v>1027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198</v>
      </c>
      <c r="B333" s="233">
        <v>45236</v>
      </c>
      <c r="C333" s="233"/>
      <c r="D333" s="234" t="s">
        <v>816</v>
      </c>
      <c r="E333" s="235" t="s">
        <v>546</v>
      </c>
      <c r="F333" s="133">
        <v>1270</v>
      </c>
      <c r="G333" s="235"/>
      <c r="H333" s="235">
        <v>1613</v>
      </c>
      <c r="I333" s="236">
        <v>1613</v>
      </c>
      <c r="J333" s="237" t="s">
        <v>632</v>
      </c>
      <c r="K333" s="136">
        <f>H333-F333</f>
        <v>343</v>
      </c>
      <c r="L333" s="137">
        <f>K333/F333</f>
        <v>0.27007874015748029</v>
      </c>
      <c r="M333" s="132" t="s">
        <v>548</v>
      </c>
      <c r="N333" s="138">
        <v>45246</v>
      </c>
      <c r="O333" s="54"/>
      <c r="P333" s="54"/>
      <c r="R333" s="37" t="s">
        <v>1028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178">
        <v>199</v>
      </c>
      <c r="B334" s="179">
        <v>45251</v>
      </c>
      <c r="C334" s="53"/>
      <c r="D334" s="53" t="s">
        <v>817</v>
      </c>
      <c r="E334" s="180" t="s">
        <v>546</v>
      </c>
      <c r="F334" s="51" t="s">
        <v>818</v>
      </c>
      <c r="G334" s="51"/>
      <c r="H334" s="51"/>
      <c r="I334" s="51">
        <v>1490</v>
      </c>
      <c r="J334" s="51" t="s">
        <v>547</v>
      </c>
      <c r="K334" s="51"/>
      <c r="L334" s="51"/>
      <c r="M334" s="51"/>
      <c r="N334" s="51"/>
      <c r="O334" s="54"/>
      <c r="P334" s="54"/>
      <c r="R334" s="37" t="s">
        <v>1027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>
        <v>200</v>
      </c>
      <c r="B335" s="179">
        <v>45254</v>
      </c>
      <c r="C335" s="53"/>
      <c r="D335" s="53" t="s">
        <v>816</v>
      </c>
      <c r="E335" s="180" t="s">
        <v>546</v>
      </c>
      <c r="F335" s="51" t="s">
        <v>819</v>
      </c>
      <c r="G335" s="51"/>
      <c r="H335" s="51"/>
      <c r="I335" s="51">
        <v>1806</v>
      </c>
      <c r="J335" s="51" t="s">
        <v>547</v>
      </c>
      <c r="K335" s="51"/>
      <c r="L335" s="51"/>
      <c r="M335" s="51"/>
      <c r="N335" s="51"/>
      <c r="O335" s="54"/>
      <c r="P335" s="54"/>
      <c r="R335" s="37" t="s">
        <v>1028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232">
        <v>201</v>
      </c>
      <c r="B336" s="233">
        <v>45265</v>
      </c>
      <c r="C336" s="233"/>
      <c r="D336" s="234" t="s">
        <v>504</v>
      </c>
      <c r="E336" s="235" t="s">
        <v>546</v>
      </c>
      <c r="F336" s="133">
        <v>435</v>
      </c>
      <c r="G336" s="235"/>
      <c r="H336" s="235">
        <v>558</v>
      </c>
      <c r="I336" s="236">
        <v>558</v>
      </c>
      <c r="J336" s="237" t="s">
        <v>632</v>
      </c>
      <c r="K336" s="136">
        <f>H336-F336</f>
        <v>123</v>
      </c>
      <c r="L336" s="137">
        <f>K336/F336</f>
        <v>0.28275862068965518</v>
      </c>
      <c r="M336" s="132" t="s">
        <v>548</v>
      </c>
      <c r="N336" s="138">
        <v>45378</v>
      </c>
      <c r="O336" s="54"/>
      <c r="P336" s="54"/>
      <c r="R336" s="37" t="s">
        <v>1027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232">
        <v>202</v>
      </c>
      <c r="B337" s="233">
        <v>45272</v>
      </c>
      <c r="C337" s="233"/>
      <c r="D337" s="234" t="s">
        <v>821</v>
      </c>
      <c r="E337" s="235" t="s">
        <v>546</v>
      </c>
      <c r="F337" s="133">
        <v>4225</v>
      </c>
      <c r="G337" s="235"/>
      <c r="H337" s="235">
        <v>5512</v>
      </c>
      <c r="I337" s="236">
        <v>5512</v>
      </c>
      <c r="J337" s="237" t="s">
        <v>632</v>
      </c>
      <c r="K337" s="136">
        <f>H337-F337</f>
        <v>1287</v>
      </c>
      <c r="L337" s="137">
        <f>K337/F337</f>
        <v>0.30461538461538462</v>
      </c>
      <c r="M337" s="132" t="s">
        <v>548</v>
      </c>
      <c r="N337" s="138">
        <v>45329</v>
      </c>
      <c r="O337" s="54"/>
      <c r="P337" s="54"/>
      <c r="R337" s="37" t="s">
        <v>1028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78">
        <v>203</v>
      </c>
      <c r="B338" s="179">
        <v>45292</v>
      </c>
      <c r="C338" s="53"/>
      <c r="D338" s="53" t="s">
        <v>309</v>
      </c>
      <c r="E338" s="180" t="s">
        <v>546</v>
      </c>
      <c r="F338" s="51" t="s">
        <v>822</v>
      </c>
      <c r="G338" s="51"/>
      <c r="H338" s="51"/>
      <c r="I338" s="51">
        <v>4909</v>
      </c>
      <c r="J338" s="51" t="s">
        <v>547</v>
      </c>
      <c r="K338" s="51"/>
      <c r="L338" s="51"/>
      <c r="M338" s="51"/>
      <c r="N338" s="51"/>
      <c r="O338" s="54"/>
      <c r="P338" s="54"/>
      <c r="R338" s="37" t="s">
        <v>1028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204</v>
      </c>
      <c r="B339" s="179">
        <v>45294</v>
      </c>
      <c r="C339" s="53"/>
      <c r="D339" s="53" t="s">
        <v>502</v>
      </c>
      <c r="E339" s="180" t="s">
        <v>546</v>
      </c>
      <c r="F339" s="51" t="s">
        <v>823</v>
      </c>
      <c r="G339" s="51"/>
      <c r="H339" s="51"/>
      <c r="I339" s="51">
        <v>1080</v>
      </c>
      <c r="J339" s="51" t="s">
        <v>547</v>
      </c>
      <c r="K339" s="51"/>
      <c r="L339" s="51"/>
      <c r="M339" s="51"/>
      <c r="N339" s="51"/>
      <c r="O339" s="54"/>
      <c r="P339" s="54"/>
      <c r="R339" s="37" t="s">
        <v>1027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178">
        <v>205</v>
      </c>
      <c r="B340" s="179">
        <v>45315</v>
      </c>
      <c r="C340" s="53"/>
      <c r="D340" s="53" t="s">
        <v>310</v>
      </c>
      <c r="E340" s="180" t="s">
        <v>546</v>
      </c>
      <c r="F340" s="51" t="s">
        <v>825</v>
      </c>
      <c r="G340" s="51"/>
      <c r="H340" s="51"/>
      <c r="I340" s="51">
        <v>2077</v>
      </c>
      <c r="J340" s="51" t="s">
        <v>547</v>
      </c>
      <c r="K340" s="51"/>
      <c r="L340" s="51"/>
      <c r="M340" s="51"/>
      <c r="N340" s="51"/>
      <c r="O340" s="54"/>
      <c r="P340" s="54"/>
      <c r="R340" s="37" t="s">
        <v>1028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78">
        <v>206</v>
      </c>
      <c r="B341" s="179">
        <v>45320</v>
      </c>
      <c r="C341" s="53"/>
      <c r="D341" s="53" t="s">
        <v>826</v>
      </c>
      <c r="E341" s="180" t="s">
        <v>546</v>
      </c>
      <c r="F341" s="51" t="s">
        <v>827</v>
      </c>
      <c r="G341" s="51"/>
      <c r="H341" s="51"/>
      <c r="I341" s="51">
        <v>2906</v>
      </c>
      <c r="J341" s="51" t="s">
        <v>547</v>
      </c>
      <c r="K341" s="51"/>
      <c r="L341" s="51"/>
      <c r="M341" s="51"/>
      <c r="N341" s="51"/>
      <c r="O341" s="54"/>
      <c r="P341" s="54"/>
      <c r="R341" s="37" t="s">
        <v>1027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232">
        <v>207</v>
      </c>
      <c r="B342" s="233">
        <v>45331</v>
      </c>
      <c r="C342" s="233"/>
      <c r="D342" s="234" t="s">
        <v>500</v>
      </c>
      <c r="E342" s="235" t="s">
        <v>546</v>
      </c>
      <c r="F342" s="133">
        <v>3270</v>
      </c>
      <c r="G342" s="235"/>
      <c r="H342" s="235">
        <v>4096</v>
      </c>
      <c r="I342" s="236">
        <v>4096</v>
      </c>
      <c r="J342" s="237" t="s">
        <v>632</v>
      </c>
      <c r="K342" s="136">
        <f>H342-F342</f>
        <v>826</v>
      </c>
      <c r="L342" s="137">
        <f>K342/F342</f>
        <v>0.25259938837920487</v>
      </c>
      <c r="M342" s="132" t="s">
        <v>548</v>
      </c>
      <c r="N342" s="138">
        <v>45377</v>
      </c>
      <c r="O342" s="54"/>
      <c r="P342" s="54"/>
      <c r="R342" s="37" t="s">
        <v>1027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178">
        <v>208</v>
      </c>
      <c r="B343" s="179">
        <v>45345</v>
      </c>
      <c r="C343" s="53"/>
      <c r="D343" s="53" t="s">
        <v>59</v>
      </c>
      <c r="E343" s="180" t="s">
        <v>546</v>
      </c>
      <c r="F343" s="51" t="s">
        <v>842</v>
      </c>
      <c r="G343" s="51"/>
      <c r="H343" s="51"/>
      <c r="I343" s="51">
        <v>2627</v>
      </c>
      <c r="J343" s="51" t="s">
        <v>547</v>
      </c>
      <c r="K343" s="51"/>
      <c r="L343" s="51"/>
      <c r="M343" s="51"/>
      <c r="N343" s="53"/>
      <c r="O343" s="54"/>
      <c r="P343" s="54"/>
      <c r="R343" s="37" t="s">
        <v>1028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78">
        <v>209</v>
      </c>
      <c r="B344" s="179">
        <v>45356</v>
      </c>
      <c r="C344" s="53"/>
      <c r="D344" s="53" t="s">
        <v>811</v>
      </c>
      <c r="E344" s="180" t="s">
        <v>546</v>
      </c>
      <c r="F344" s="51" t="s">
        <v>844</v>
      </c>
      <c r="G344" s="51"/>
      <c r="H344" s="51"/>
      <c r="I344" s="51">
        <v>1170</v>
      </c>
      <c r="J344" s="51" t="s">
        <v>547</v>
      </c>
      <c r="K344" s="51"/>
      <c r="L344" s="51"/>
      <c r="M344" s="51"/>
      <c r="N344" s="53"/>
      <c r="O344" s="54"/>
      <c r="P344" s="54"/>
      <c r="R344" s="37" t="s">
        <v>1029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232">
        <v>210</v>
      </c>
      <c r="B345" s="233">
        <v>45372</v>
      </c>
      <c r="C345" s="233"/>
      <c r="D345" s="234" t="s">
        <v>476</v>
      </c>
      <c r="E345" s="235" t="s">
        <v>546</v>
      </c>
      <c r="F345" s="133">
        <v>2910</v>
      </c>
      <c r="G345" s="235"/>
      <c r="H345" s="235">
        <v>3696</v>
      </c>
      <c r="I345" s="236">
        <v>3696</v>
      </c>
      <c r="J345" s="237" t="s">
        <v>632</v>
      </c>
      <c r="K345" s="136">
        <f>H345-F345</f>
        <v>786</v>
      </c>
      <c r="L345" s="137">
        <f>K345/F345</f>
        <v>0.27010309278350514</v>
      </c>
      <c r="M345" s="132" t="s">
        <v>548</v>
      </c>
      <c r="N345" s="138">
        <v>45412</v>
      </c>
      <c r="O345" s="54"/>
      <c r="P345" s="54"/>
      <c r="R345" s="37" t="s">
        <v>1029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78">
        <v>211</v>
      </c>
      <c r="B346" s="179">
        <v>45387</v>
      </c>
      <c r="C346" s="53"/>
      <c r="D346" s="53" t="s">
        <v>506</v>
      </c>
      <c r="E346" s="180" t="s">
        <v>546</v>
      </c>
      <c r="F346" s="51" t="s">
        <v>853</v>
      </c>
      <c r="G346" s="51"/>
      <c r="H346" s="51"/>
      <c r="I346" s="51">
        <v>938</v>
      </c>
      <c r="J346" s="51" t="s">
        <v>547</v>
      </c>
      <c r="K346" s="51"/>
      <c r="L346" s="51"/>
      <c r="M346" s="51"/>
      <c r="N346" s="53"/>
      <c r="O346" s="54"/>
      <c r="P346" s="54"/>
      <c r="R346" s="43" t="s">
        <v>1028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178">
        <v>212</v>
      </c>
      <c r="B347" s="179">
        <v>45407</v>
      </c>
      <c r="C347" s="53"/>
      <c r="D347" s="53" t="s">
        <v>813</v>
      </c>
      <c r="E347" s="180" t="s">
        <v>546</v>
      </c>
      <c r="F347" s="51" t="s">
        <v>860</v>
      </c>
      <c r="G347" s="51"/>
      <c r="H347" s="51"/>
      <c r="I347" s="51">
        <v>1675</v>
      </c>
      <c r="J347" s="51" t="s">
        <v>547</v>
      </c>
      <c r="K347" s="51"/>
      <c r="L347" s="51"/>
      <c r="M347" s="51"/>
      <c r="N347" s="53"/>
      <c r="O347" s="54"/>
      <c r="P347" s="54"/>
      <c r="R347" s="43" t="s">
        <v>1028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178">
        <v>213</v>
      </c>
      <c r="B348" s="179">
        <v>45426</v>
      </c>
      <c r="C348" s="53"/>
      <c r="D348" s="53" t="s">
        <v>790</v>
      </c>
      <c r="E348" s="180" t="s">
        <v>546</v>
      </c>
      <c r="F348" s="51" t="s">
        <v>993</v>
      </c>
      <c r="G348" s="51"/>
      <c r="H348" s="51"/>
      <c r="I348" s="51">
        <v>617</v>
      </c>
      <c r="J348" s="51" t="s">
        <v>547</v>
      </c>
      <c r="K348" s="51"/>
      <c r="L348" s="51"/>
      <c r="M348" s="51"/>
      <c r="N348" s="53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178"/>
      <c r="B349" s="179"/>
      <c r="C349" s="53"/>
      <c r="D349" s="53"/>
      <c r="E349" s="180"/>
      <c r="F349" s="51"/>
      <c r="G349" s="51"/>
      <c r="H349" s="51"/>
      <c r="I349" s="51"/>
      <c r="J349" s="51"/>
      <c r="K349" s="51"/>
      <c r="L349" s="51"/>
      <c r="M349" s="51"/>
      <c r="N349" s="53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5" customHeight="1">
      <c r="A350" s="178"/>
      <c r="B350" s="179"/>
      <c r="C350" s="53"/>
      <c r="D350" s="53"/>
      <c r="E350" s="180"/>
      <c r="F350" s="51"/>
      <c r="G350" s="51"/>
      <c r="H350" s="51"/>
      <c r="I350" s="51"/>
      <c r="J350" s="51"/>
      <c r="K350" s="51"/>
      <c r="L350" s="51"/>
      <c r="M350" s="51"/>
      <c r="N350" s="53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B351" s="181" t="s">
        <v>788</v>
      </c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182"/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0" ht="12.75" customHeight="1">
      <c r="A353" s="182"/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1:30" ht="12.75" customHeight="1">
      <c r="A354" s="51"/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1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1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1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1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1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1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1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1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1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1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1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1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1:30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1:30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5" customHeight="1">
      <c r="F527" s="54"/>
      <c r="G527" s="54"/>
      <c r="H527" s="54"/>
      <c r="I527" s="54"/>
      <c r="J527" s="37"/>
      <c r="K527" s="54"/>
      <c r="L527" s="54"/>
      <c r="M527" s="54"/>
      <c r="O527" s="37"/>
    </row>
  </sheetData>
  <mergeCells count="87">
    <mergeCell ref="A110:A111"/>
    <mergeCell ref="B110:B111"/>
    <mergeCell ref="J110:J111"/>
    <mergeCell ref="M110:M111"/>
    <mergeCell ref="O110:O111"/>
    <mergeCell ref="P69:P70"/>
    <mergeCell ref="J69:J70"/>
    <mergeCell ref="M75:M76"/>
    <mergeCell ref="O75:O76"/>
    <mergeCell ref="J79:J80"/>
    <mergeCell ref="M79:M80"/>
    <mergeCell ref="O79:O80"/>
    <mergeCell ref="P79:P80"/>
    <mergeCell ref="P71:P72"/>
    <mergeCell ref="J75:J76"/>
    <mergeCell ref="P75:P76"/>
    <mergeCell ref="P77:P78"/>
    <mergeCell ref="O69:O70"/>
    <mergeCell ref="O71:O72"/>
    <mergeCell ref="J77:J78"/>
    <mergeCell ref="J86:J87"/>
    <mergeCell ref="A86:A87"/>
    <mergeCell ref="B86:B87"/>
    <mergeCell ref="M90:M91"/>
    <mergeCell ref="A104:A105"/>
    <mergeCell ref="B104:B105"/>
    <mergeCell ref="J104:J105"/>
    <mergeCell ref="A90:A91"/>
    <mergeCell ref="B90:B91"/>
    <mergeCell ref="J90:J91"/>
    <mergeCell ref="A92:A93"/>
    <mergeCell ref="B92:B93"/>
    <mergeCell ref="J92:J93"/>
    <mergeCell ref="A69:A70"/>
    <mergeCell ref="B69:B70"/>
    <mergeCell ref="A71:A72"/>
    <mergeCell ref="B71:B72"/>
    <mergeCell ref="M69:M70"/>
    <mergeCell ref="M71:M72"/>
    <mergeCell ref="J71:J72"/>
    <mergeCell ref="A75:A76"/>
    <mergeCell ref="B75:B76"/>
    <mergeCell ref="A77:A78"/>
    <mergeCell ref="B77:B78"/>
    <mergeCell ref="A79:A80"/>
    <mergeCell ref="B79:B80"/>
    <mergeCell ref="A55:A56"/>
    <mergeCell ref="B55:B56"/>
    <mergeCell ref="J55:J56"/>
    <mergeCell ref="O55:O56"/>
    <mergeCell ref="P55:P56"/>
    <mergeCell ref="M55:M56"/>
    <mergeCell ref="A112:A113"/>
    <mergeCell ref="B112:B113"/>
    <mergeCell ref="A114:A115"/>
    <mergeCell ref="B114:B115"/>
    <mergeCell ref="O95:O96"/>
    <mergeCell ref="M95:M96"/>
    <mergeCell ref="M104:M105"/>
    <mergeCell ref="M106:M107"/>
    <mergeCell ref="B106:B107"/>
    <mergeCell ref="A106:A107"/>
    <mergeCell ref="J106:J107"/>
    <mergeCell ref="O104:O105"/>
    <mergeCell ref="O106:O107"/>
    <mergeCell ref="A95:A96"/>
    <mergeCell ref="B95:B96"/>
    <mergeCell ref="J95:J96"/>
    <mergeCell ref="J114:J115"/>
    <mergeCell ref="P114:P115"/>
    <mergeCell ref="M92:M93"/>
    <mergeCell ref="P106:P107"/>
    <mergeCell ref="P95:P96"/>
    <mergeCell ref="K114:K115"/>
    <mergeCell ref="O114:O115"/>
    <mergeCell ref="M114:M115"/>
    <mergeCell ref="P104:P105"/>
    <mergeCell ref="P92:P93"/>
    <mergeCell ref="O92:O93"/>
    <mergeCell ref="P110:P111"/>
    <mergeCell ref="O86:O87"/>
    <mergeCell ref="P86:P87"/>
    <mergeCell ref="O90:O91"/>
    <mergeCell ref="O77:O78"/>
    <mergeCell ref="M77:M78"/>
    <mergeCell ref="M86:M87"/>
    <mergeCell ref="P90:P9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1:K72 K76 K80 K87 K42 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2024-05-21T15:08:04Z</dcterms:modified>
</cp:coreProperties>
</file>