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harma\Downloads\"/>
    </mc:Choice>
  </mc:AlternateContent>
  <bookViews>
    <workbookView xWindow="0" yWindow="0" windowWidth="20490" windowHeight="750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2" i="6" l="1"/>
  <c r="M112" i="6" s="1"/>
  <c r="L57" i="6"/>
  <c r="K57" i="6"/>
  <c r="L59" i="6"/>
  <c r="K59" i="6"/>
  <c r="M59" i="6" s="1"/>
  <c r="L26" i="6"/>
  <c r="K26" i="6"/>
  <c r="K111" i="6"/>
  <c r="M111" i="6" s="1"/>
  <c r="L60" i="6"/>
  <c r="K60" i="6"/>
  <c r="P29" i="6"/>
  <c r="P28" i="6"/>
  <c r="M60" i="6" l="1"/>
  <c r="M26" i="6"/>
  <c r="M57" i="6"/>
  <c r="K95" i="6"/>
  <c r="K94" i="6"/>
  <c r="M106" i="6"/>
  <c r="K107" i="6"/>
  <c r="K106" i="6"/>
  <c r="L58" i="6"/>
  <c r="K58" i="6"/>
  <c r="K110" i="6"/>
  <c r="M110" i="6" s="1"/>
  <c r="K329" i="6"/>
  <c r="L329" i="6" s="1"/>
  <c r="L56" i="6"/>
  <c r="K56" i="6"/>
  <c r="M56" i="6" s="1"/>
  <c r="K86" i="6"/>
  <c r="K87" i="6"/>
  <c r="M58" i="6" l="1"/>
  <c r="K105" i="6"/>
  <c r="M105" i="6" s="1"/>
  <c r="L52" i="6"/>
  <c r="K52" i="6"/>
  <c r="K102" i="6"/>
  <c r="K101" i="6"/>
  <c r="L55" i="6"/>
  <c r="K55" i="6"/>
  <c r="L48" i="6"/>
  <c r="K48" i="6"/>
  <c r="M48" i="6" s="1"/>
  <c r="L53" i="6"/>
  <c r="K53" i="6"/>
  <c r="L54" i="6"/>
  <c r="K54" i="6"/>
  <c r="K97" i="6"/>
  <c r="K96" i="6"/>
  <c r="P27" i="6"/>
  <c r="K100" i="6"/>
  <c r="L118" i="6"/>
  <c r="K118" i="6"/>
  <c r="K46" i="6"/>
  <c r="L46" i="6"/>
  <c r="L20" i="6"/>
  <c r="K20" i="6"/>
  <c r="M20" i="6" l="1"/>
  <c r="M53" i="6"/>
  <c r="M52" i="6"/>
  <c r="M55" i="6"/>
  <c r="M54" i="6"/>
  <c r="M118" i="6"/>
  <c r="M100" i="6"/>
  <c r="M46" i="6"/>
  <c r="L49" i="6"/>
  <c r="K49" i="6"/>
  <c r="K50" i="6"/>
  <c r="K51" i="6"/>
  <c r="L50" i="6"/>
  <c r="M49" i="6" l="1"/>
  <c r="K99" i="6"/>
  <c r="K98" i="6"/>
  <c r="L24" i="6" l="1"/>
  <c r="K24" i="6"/>
  <c r="K47" i="6"/>
  <c r="L47" i="6"/>
  <c r="K93" i="6"/>
  <c r="K92" i="6"/>
  <c r="K89" i="6"/>
  <c r="K88" i="6"/>
  <c r="M24" i="6" l="1"/>
  <c r="M47" i="6"/>
  <c r="K74" i="6"/>
  <c r="K73" i="6"/>
  <c r="K91" i="6"/>
  <c r="K90" i="6"/>
  <c r="K85" i="6"/>
  <c r="K84" i="6"/>
  <c r="P23" i="6"/>
  <c r="P25" i="6"/>
  <c r="L11" i="6"/>
  <c r="K11" i="6"/>
  <c r="L17" i="6"/>
  <c r="K17" i="6"/>
  <c r="M17" i="6" l="1"/>
  <c r="M11" i="6"/>
  <c r="K83" i="6"/>
  <c r="M83" i="6" s="1"/>
  <c r="K45" i="6"/>
  <c r="L45" i="6"/>
  <c r="K81" i="6"/>
  <c r="M81" i="6" s="1"/>
  <c r="L14" i="6"/>
  <c r="K14" i="6"/>
  <c r="P15" i="6"/>
  <c r="M45" i="6" l="1"/>
  <c r="M14" i="6"/>
  <c r="L44" i="6"/>
  <c r="K44" i="6"/>
  <c r="M44" i="6" l="1"/>
  <c r="L10" i="6"/>
  <c r="K10" i="6"/>
  <c r="K335" i="6"/>
  <c r="L335" i="6" s="1"/>
  <c r="M10" i="6" l="1"/>
  <c r="P22" i="6"/>
  <c r="K82" i="6"/>
  <c r="M82" i="6" s="1"/>
  <c r="L117" i="6"/>
  <c r="K117" i="6"/>
  <c r="K43" i="6"/>
  <c r="L43" i="6"/>
  <c r="M117" i="6" l="1"/>
  <c r="M43" i="6"/>
  <c r="L119" i="6"/>
  <c r="K119" i="6"/>
  <c r="K80" i="6"/>
  <c r="K79" i="6"/>
  <c r="M119" i="6" l="1"/>
  <c r="P21" i="6"/>
  <c r="K78" i="6"/>
  <c r="M78" i="6" s="1"/>
  <c r="K77" i="6"/>
  <c r="M77" i="6" s="1"/>
  <c r="K76" i="6"/>
  <c r="M76" i="6" s="1"/>
  <c r="L13" i="6"/>
  <c r="K13" i="6"/>
  <c r="L19" i="6"/>
  <c r="K19" i="6"/>
  <c r="K75" i="6"/>
  <c r="M75" i="6" s="1"/>
  <c r="K72" i="6"/>
  <c r="M72" i="6" s="1"/>
  <c r="K69" i="6"/>
  <c r="M69" i="6" s="1"/>
  <c r="L16" i="6"/>
  <c r="K16" i="6"/>
  <c r="M16" i="6" l="1"/>
  <c r="M19" i="6"/>
  <c r="M13" i="6"/>
  <c r="K70" i="6"/>
  <c r="M70" i="6" s="1"/>
  <c r="K71" i="6"/>
  <c r="M71" i="6" s="1"/>
  <c r="L12" i="6"/>
  <c r="K12" i="6"/>
  <c r="M12" i="6" l="1"/>
  <c r="K303" i="6"/>
  <c r="L303" i="6" s="1"/>
  <c r="P18" i="6" l="1"/>
  <c r="K304" i="6" l="1"/>
  <c r="L304" i="6" s="1"/>
  <c r="K330" i="6" l="1"/>
  <c r="L330" i="6" s="1"/>
  <c r="K322" i="6" l="1"/>
  <c r="L322" i="6" s="1"/>
  <c r="K326" i="6" l="1"/>
  <c r="L326" i="6" s="1"/>
  <c r="K331" i="6" l="1"/>
  <c r="L331" i="6" s="1"/>
  <c r="K323" i="6" l="1"/>
  <c r="L323" i="6" s="1"/>
  <c r="K317" i="6"/>
  <c r="L317" i="6" s="1"/>
  <c r="K325" i="6" l="1"/>
  <c r="L325" i="6" s="1"/>
  <c r="K313" i="6" l="1"/>
  <c r="L313" i="6" s="1"/>
  <c r="K314" i="6" l="1"/>
  <c r="L314" i="6" s="1"/>
  <c r="K307" i="6"/>
  <c r="L307" i="6" s="1"/>
  <c r="K324" i="6" l="1"/>
  <c r="L324" i="6" s="1"/>
  <c r="K318" i="6"/>
  <c r="L318" i="6" s="1"/>
  <c r="K320" i="6" l="1"/>
  <c r="L320" i="6" s="1"/>
  <c r="L6" i="2" l="1"/>
  <c r="K6" i="3"/>
  <c r="D7" i="5" l="1"/>
  <c r="M7" i="6"/>
  <c r="K315" i="6" l="1"/>
  <c r="L315" i="6" s="1"/>
  <c r="K312" i="6" l="1"/>
  <c r="L312" i="6" s="1"/>
  <c r="K316" i="6" l="1"/>
  <c r="L316" i="6" s="1"/>
  <c r="K311" i="6"/>
  <c r="L311" i="6" s="1"/>
  <c r="K310" i="6"/>
  <c r="L310" i="6" s="1"/>
  <c r="K308" i="6"/>
  <c r="L308" i="6" s="1"/>
  <c r="H306" i="6"/>
  <c r="K306" i="6" s="1"/>
  <c r="L306" i="6" s="1"/>
  <c r="K305" i="6"/>
  <c r="L305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F274" i="6"/>
  <c r="K274" i="6" s="1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F268" i="6"/>
  <c r="K268" i="6" s="1"/>
  <c r="L268" i="6" s="1"/>
  <c r="F267" i="6"/>
  <c r="K267" i="6" s="1"/>
  <c r="L267" i="6" s="1"/>
  <c r="K266" i="6"/>
  <c r="L266" i="6" s="1"/>
  <c r="F265" i="6"/>
  <c r="K265" i="6" s="1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49" i="6"/>
  <c r="L249" i="6" s="1"/>
  <c r="K247" i="6"/>
  <c r="L247" i="6" s="1"/>
  <c r="K246" i="6"/>
  <c r="L246" i="6" s="1"/>
  <c r="F245" i="6"/>
  <c r="K245" i="6" s="1"/>
  <c r="L245" i="6" s="1"/>
  <c r="K244" i="6"/>
  <c r="L244" i="6" s="1"/>
  <c r="K241" i="6"/>
  <c r="L241" i="6" s="1"/>
  <c r="K240" i="6"/>
  <c r="L240" i="6" s="1"/>
  <c r="K239" i="6"/>
  <c r="L239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7" i="6"/>
  <c r="L217" i="6" s="1"/>
  <c r="K215" i="6"/>
  <c r="L215" i="6" s="1"/>
  <c r="K213" i="6"/>
  <c r="L213" i="6" s="1"/>
  <c r="K212" i="6"/>
  <c r="L212" i="6" s="1"/>
  <c r="K211" i="6"/>
  <c r="L211" i="6" s="1"/>
  <c r="K209" i="6"/>
  <c r="L209" i="6" s="1"/>
  <c r="K208" i="6"/>
  <c r="L208" i="6" s="1"/>
  <c r="K207" i="6"/>
  <c r="L207" i="6" s="1"/>
  <c r="K206" i="6"/>
  <c r="K205" i="6"/>
  <c r="L205" i="6" s="1"/>
  <c r="K204" i="6"/>
  <c r="L204" i="6" s="1"/>
  <c r="K202" i="6"/>
  <c r="L202" i="6" s="1"/>
  <c r="K201" i="6"/>
  <c r="L201" i="6" s="1"/>
  <c r="K200" i="6"/>
  <c r="L200" i="6" s="1"/>
  <c r="K199" i="6"/>
  <c r="L199" i="6" s="1"/>
  <c r="K198" i="6"/>
  <c r="L198" i="6" s="1"/>
  <c r="F197" i="6"/>
  <c r="K197" i="6" s="1"/>
  <c r="L197" i="6" s="1"/>
  <c r="H196" i="6"/>
  <c r="K196" i="6" s="1"/>
  <c r="L196" i="6" s="1"/>
  <c r="K193" i="6"/>
  <c r="L193" i="6" s="1"/>
  <c r="K192" i="6"/>
  <c r="L192" i="6" s="1"/>
  <c r="K191" i="6"/>
  <c r="L191" i="6" s="1"/>
  <c r="K190" i="6"/>
  <c r="L190" i="6" s="1"/>
  <c r="K189" i="6"/>
  <c r="L189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H162" i="6"/>
  <c r="K162" i="6" s="1"/>
  <c r="L162" i="6" s="1"/>
  <c r="F161" i="6"/>
  <c r="K161" i="6" s="1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6" i="4"/>
</calcChain>
</file>

<file path=xl/sharedStrings.xml><?xml version="1.0" encoding="utf-8"?>
<sst xmlns="http://schemas.openxmlformats.org/spreadsheetml/2006/main" count="3548" uniqueCount="1304">
  <si>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</si>
  <si>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</si>
  <si>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</si>
  <si>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</si>
  <si>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</si>
  <si>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</si>
  <si>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</si>
  <si>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</si>
  <si>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</si>
  <si>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</si>
  <si>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</si>
  <si>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</si>
  <si>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</si>
  <si>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</si>
  <si>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</si>
  <si>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</si>
  <si>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</si>
  <si>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</si>
  <si>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</si>
  <si>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</si>
  <si>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</si>
  <si>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</si>
  <si>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</si>
  <si>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</si>
  <si>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</si>
  <si>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</si>
  <si>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</si>
  <si>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</si>
  <si>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</si>
  <si>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</si>
  <si>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</si>
  <si>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</si>
  <si>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</si>
  <si>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</si>
  <si>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</si>
  <si>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</si>
  <si>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</si>
  <si>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</si>
  <si>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</si>
  <si>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</si>
  <si>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</si>
  <si>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</si>
  <si>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</si>
  <si>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</si>
  <si>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</si>
  <si>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</si>
  <si>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</si>
  <si>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</si>
  <si>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</si>
  <si>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</si>
  <si>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</si>
  <si>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</si>
  <si>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</si>
  <si>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</si>
  <si>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</si>
  <si>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</si>
  <si>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</si>
  <si>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</si>
  <si>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</si>
  <si>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</si>
  <si>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</si>
  <si>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</si>
  <si>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</si>
  <si>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</si>
  <si>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</si>
  <si>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</si>
  <si>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</si>
  <si>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</si>
  <si>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</si>
  <si>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</si>
  <si>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</si>
  <si>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</si>
  <si>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</si>
  <si>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</si>
  <si>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</si>
  <si>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</si>
  <si>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</si>
  <si>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</si>
  <si>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</si>
  <si>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</si>
  <si>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</si>
  <si>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</si>
  <si>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</si>
  <si>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</si>
  <si>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</si>
  <si>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</si>
  <si>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</si>
  <si>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</si>
  <si>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</si>
  <si>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</si>
  <si>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</si>
  <si>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</si>
  <si>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</si>
  <si>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</si>
  <si>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</si>
  <si>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</si>
  <si>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</si>
  <si>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</si>
  <si>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</si>
  <si>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</si>
  <si>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</si>
  <si>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</si>
  <si>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</si>
  <si>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</si>
  <si>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</si>
  <si>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</si>
  <si>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</si>
  <si>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</si>
  <si>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</si>
  <si>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</si>
  <si>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</si>
  <si>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</si>
  <si>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</si>
  <si>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</si>
  <si>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</si>
  <si>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</si>
  <si>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</si>
  <si>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</si>
  <si>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</si>
  <si>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</si>
  <si>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</si>
  <si>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</si>
  <si>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</si>
  <si>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</si>
  <si>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</si>
  <si>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</si>
  <si>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</si>
  <si>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</si>
  <si>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</si>
  <si>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</si>
  <si>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</si>
  <si>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</si>
  <si>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</si>
  <si>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</si>
  <si>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</si>
  <si>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</si>
  <si>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</si>
  <si>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</si>
  <si>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</si>
  <si>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</si>
  <si>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</si>
  <si>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</si>
  <si>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</si>
  <si>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</si>
  <si>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</si>
  <si>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</si>
  <si>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</si>
  <si>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</si>
  <si>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</si>
  <si>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</si>
  <si>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</si>
  <si>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</si>
  <si>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</si>
  <si>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</si>
  <si>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</si>
  <si>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</si>
  <si>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</si>
  <si>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</si>
  <si>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</si>
  <si>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</si>
  <si>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</si>
  <si>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</si>
  <si>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</si>
  <si>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</si>
  <si>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</si>
  <si>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</si>
  <si>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</si>
  <si>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</si>
  <si>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</si>
  <si>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</si>
  <si>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</si>
  <si>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</si>
  <si>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</si>
  <si>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</si>
  <si>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</si>
  <si>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</si>
  <si>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</si>
  <si>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</si>
  <si>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</si>
  <si>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</si>
  <si>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</si>
  <si>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</si>
  <si>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</si>
  <si>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</si>
  <si>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</si>
  <si>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</si>
  <si>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</si>
  <si>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</si>
  <si>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</si>
  <si>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</si>
  <si>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</si>
  <si>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</si>
  <si>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</si>
  <si>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</si>
  <si>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</si>
  <si>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</si>
  <si>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</si>
  <si>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</si>
  <si>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</si>
  <si>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</si>
  <si>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</si>
  <si>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</si>
  <si>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</si>
  <si>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</si>
  <si>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</si>
  <si>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</si>
  <si>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</si>
  <si>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</si>
  <si>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</si>
  <si>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</si>
  <si>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</si>
  <si>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</si>
  <si>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</si>
  <si>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</si>
  <si>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</si>
  <si>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</si>
  <si>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</si>
  <si>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</si>
  <si>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</si>
  <si>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</si>
  <si>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</si>
  <si>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</si>
  <si>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</si>
  <si>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</si>
  <si>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</si>
  <si>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</si>
  <si>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</si>
  <si>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</si>
  <si>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</si>
  <si>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</si>
  <si>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</si>
  <si>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</si>
  <si>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</si>
  <si>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</si>
  <si>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</si>
  <si>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</si>
  <si>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</si>
  <si>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</si>
  <si>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</si>
  <si>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</si>
  <si>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</si>
  <si>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</si>
  <si>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</si>
  <si>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</si>
  <si>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</si>
  <si>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</si>
  <si>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</si>
  <si>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</si>
  <si>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</si>
  <si>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</si>
  <si>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</si>
  <si>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</si>
  <si>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</si>
  <si>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</si>
  <si>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</si>
  <si>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</si>
  <si>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</si>
  <si>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</si>
  <si>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</si>
  <si>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</si>
  <si>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</si>
  <si>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</si>
  <si>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</si>
  <si>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</si>
  <si>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</si>
  <si>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</si>
  <si>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</si>
  <si>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</si>
  <si>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</si>
  <si>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</si>
  <si>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</si>
  <si>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</si>
  <si>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</si>
  <si>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</si>
  <si>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</si>
  <si>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</si>
  <si>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</si>
  <si>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</si>
  <si>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</si>
  <si>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</si>
  <si>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</si>
  <si>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</si>
  <si>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</si>
  <si>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</si>
  <si>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</si>
  <si>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</si>
  <si>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</si>
  <si>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</si>
  <si>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</si>
  <si>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</si>
  <si>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</si>
  <si>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</si>
  <si>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</si>
  <si>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</si>
  <si>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</si>
  <si>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</si>
  <si>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</si>
  <si>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</si>
  <si>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</si>
  <si>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</si>
  <si>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</si>
  <si>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</si>
  <si>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</si>
  <si>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</si>
  <si>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</si>
  <si>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</si>
  <si>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</si>
  <si>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</si>
  <si>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</si>
  <si>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</si>
  <si>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</si>
  <si>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</si>
  <si>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</si>
  <si>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</si>
  <si>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</si>
  <si>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</si>
  <si>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</si>
  <si>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</si>
  <si>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</si>
  <si>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</si>
  <si>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</si>
  <si>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</si>
  <si>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</si>
  <si>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</si>
  <si>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</si>
  <si>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</si>
  <si>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</si>
  <si>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</si>
  <si>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</si>
  <si>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</si>
  <si>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</si>
  <si>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</si>
  <si>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</si>
  <si>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</si>
  <si>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</si>
  <si>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</si>
  <si>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</si>
  <si>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</si>
  <si>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</si>
  <si>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</si>
  <si>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</si>
  <si>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</si>
  <si>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</si>
  <si>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</si>
  <si>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</si>
  <si>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</si>
  <si>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</si>
  <si>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</si>
  <si>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</si>
  <si>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</si>
  <si>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</si>
  <si>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</si>
  <si>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</si>
  <si>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</si>
  <si>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</si>
  <si>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</si>
  <si>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</si>
  <si>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</si>
  <si>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</si>
  <si>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</si>
  <si>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</si>
  <si>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</si>
  <si>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</si>
  <si>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</si>
  <si>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</si>
  <si>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</si>
  <si>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</si>
  <si>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</si>
  <si>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</si>
  <si>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</si>
  <si>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</si>
  <si>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</si>
  <si>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</si>
  <si>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</si>
  <si>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</si>
  <si>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</si>
  <si>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</si>
  <si>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</si>
  <si>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</si>
  <si>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</si>
  <si>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</si>
  <si>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</si>
  <si>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</si>
  <si>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</si>
  <si>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</si>
  <si>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</si>
  <si>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</si>
  <si>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</si>
  <si>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</si>
  <si>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</si>
  <si>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</si>
  <si>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</si>
  <si>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</si>
  <si>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</si>
  <si>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</si>
  <si>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</si>
  <si>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</si>
  <si>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</si>
  <si>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</si>
  <si>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</si>
  <si>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</si>
  <si>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</si>
  <si>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</si>
  <si>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</si>
  <si>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</si>
  <si>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</si>
  <si>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</si>
  <si>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</si>
  <si>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</si>
  <si>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</si>
  <si>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</si>
  <si>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</si>
  <si>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</si>
  <si>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</si>
  <si>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</si>
  <si>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</si>
  <si>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</si>
  <si>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</si>
  <si>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</si>
  <si>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</si>
  <si>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</si>
  <si>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</si>
  <si>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</si>
  <si>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</si>
  <si>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</si>
  <si>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</si>
  <si>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</si>
  <si>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</si>
  <si>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</si>
  <si>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</si>
  <si>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</si>
  <si>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</si>
  <si>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</si>
  <si>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</si>
  <si>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</si>
  <si>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</si>
  <si>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</si>
  <si>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</si>
  <si>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</si>
  <si>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</si>
  <si>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</si>
  <si>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</si>
  <si>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</si>
  <si>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</si>
  <si>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</si>
  <si>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</si>
  <si>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</si>
  <si>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</si>
  <si>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</si>
  <si>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</si>
  <si>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</si>
  <si>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</si>
  <si>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</si>
  <si>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</si>
  <si>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</si>
  <si>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</si>
  <si>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</si>
  <si>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</si>
  <si>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</si>
  <si>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</si>
  <si>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</si>
  <si>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</si>
  <si>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</si>
  <si>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</si>
  <si>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</si>
  <si>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</si>
  <si>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</si>
  <si>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</si>
  <si>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</si>
  <si>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</si>
  <si>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</si>
  <si>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</si>
  <si>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</si>
  <si>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</si>
  <si>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</si>
  <si>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</si>
  <si>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</si>
  <si>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</si>
  <si>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</si>
  <si>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</si>
  <si>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</si>
  <si>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</si>
  <si>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</si>
  <si>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</si>
  <si>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</si>
  <si>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</si>
  <si>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</si>
  <si>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</si>
  <si>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</si>
  <si>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</si>
  <si>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</si>
  <si>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</si>
  <si>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</si>
  <si>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</si>
  <si>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</si>
  <si>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</si>
  <si>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</si>
  <si>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</si>
  <si>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</si>
  <si>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</si>
  <si>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</si>
  <si>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</si>
  <si>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</si>
  <si>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</si>
  <si>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</si>
  <si>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</si>
  <si>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</si>
  <si>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</si>
  <si>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</si>
  <si>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</si>
  <si>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</si>
  <si>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</si>
  <si>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</si>
  <si>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</si>
  <si>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</si>
  <si>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</si>
  <si>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</si>
  <si>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</si>
  <si>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</si>
  <si>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</si>
  <si>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</si>
  <si>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</si>
  <si>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</si>
  <si>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</si>
  <si>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</si>
  <si>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</si>
  <si>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</si>
  <si>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</si>
  <si>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</si>
  <si>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</si>
  <si>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</si>
  <si>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</si>
  <si>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</si>
  <si>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</si>
  <si>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</si>
  <si>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</si>
  <si>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</si>
  <si>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</si>
  <si>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</si>
  <si>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</si>
  <si>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</si>
  <si>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</si>
  <si>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</si>
  <si>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</si>
  <si>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</si>
  <si>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</si>
  <si>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</si>
  <si>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</si>
  <si>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</si>
  <si>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</si>
  <si>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</si>
  <si>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</si>
  <si>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</si>
  <si>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</si>
  <si>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</si>
  <si>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</si>
  <si>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</si>
  <si>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</si>
  <si>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</si>
  <si>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</si>
  <si>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</si>
  <si>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</si>
  <si>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</si>
  <si>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</si>
  <si>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</si>
  <si>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</si>
  <si>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</si>
  <si>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</si>
  <si>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</si>
  <si>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</si>
  <si>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</si>
  <si>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</si>
  <si>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</si>
  <si>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</si>
  <si>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</si>
  <si>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</si>
  <si>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</si>
  <si>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</si>
  <si>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</si>
  <si>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</si>
  <si>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</si>
  <si>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</si>
  <si>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</si>
  <si>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</si>
  <si>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</si>
  <si>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</si>
  <si>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</si>
  <si>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</si>
  <si>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</si>
  <si>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</si>
  <si>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</si>
  <si>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</si>
  <si>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</si>
  <si>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</si>
  <si>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</si>
  <si>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</si>
  <si>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</si>
  <si>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</si>
  <si>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</si>
  <si>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</si>
  <si>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</si>
  <si>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</si>
  <si>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</si>
  <si>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</si>
  <si>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</si>
  <si>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</si>
  <si>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</si>
  <si>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</si>
  <si>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</si>
  <si>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</si>
  <si>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</si>
  <si>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</si>
  <si>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</si>
  <si>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</si>
  <si>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</si>
  <si>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</si>
  <si>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</si>
  <si>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</si>
  <si>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</si>
  <si>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</si>
  <si>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</si>
  <si>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</si>
  <si>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</si>
  <si>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</si>
  <si>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</si>
  <si>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</si>
  <si>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</si>
  <si>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</si>
  <si>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</si>
  <si>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</si>
  <si>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</si>
  <si>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</si>
  <si>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</si>
  <si>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</si>
  <si>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</si>
  <si>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</si>
  <si>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</si>
  <si>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</si>
  <si>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</si>
  <si>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</si>
  <si>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</si>
  <si>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</si>
  <si>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</si>
  <si>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</si>
  <si>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</si>
  <si>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</si>
  <si>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</si>
  <si>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</si>
  <si>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</si>
  <si>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</si>
  <si>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</si>
  <si>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</si>
  <si>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</si>
  <si>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</si>
  <si>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</si>
  <si>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</si>
  <si>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</si>
  <si>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</si>
  <si>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</si>
  <si>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</si>
  <si>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</si>
  <si>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</si>
  <si>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</si>
  <si>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</si>
  <si>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</si>
  <si>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</si>
  <si>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</si>
  <si>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</si>
  <si>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</si>
  <si>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</si>
  <si>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</si>
  <si>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</si>
  <si>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</si>
  <si>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</si>
  <si>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</si>
  <si>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</si>
  <si>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</si>
  <si>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</si>
  <si>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</si>
  <si>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</si>
  <si>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</si>
  <si>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</si>
  <si>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</si>
  <si>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</si>
  <si>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</si>
  <si>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</si>
  <si>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</si>
  <si>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</si>
  <si>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</si>
  <si>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</si>
  <si>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</si>
  <si>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</si>
  <si>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</si>
  <si>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</si>
  <si>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</si>
  <si>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</si>
  <si>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</si>
  <si>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</si>
  <si>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</si>
  <si>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</si>
  <si>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</si>
  <si>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</si>
  <si>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</si>
  <si>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</si>
  <si>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</si>
  <si>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</si>
  <si>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</si>
  <si>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</si>
  <si>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</si>
  <si>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</si>
  <si>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</si>
  <si>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</si>
  <si>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</si>
  <si>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</si>
  <si>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</si>
  <si>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</si>
  <si>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</si>
  <si>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</si>
  <si>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</si>
  <si>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</si>
  <si>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</si>
  <si>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</si>
  <si>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</si>
  <si>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</si>
  <si>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</si>
  <si>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</si>
  <si>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</si>
  <si>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</si>
  <si>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</si>
  <si>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</si>
  <si>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</si>
  <si>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</si>
  <si>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</si>
  <si>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</si>
  <si>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</si>
  <si>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</si>
  <si>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</si>
  <si>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</si>
  <si>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</si>
  <si>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</si>
  <si>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</si>
  <si>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</si>
  <si>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</si>
  <si>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</si>
  <si>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</si>
  <si>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</si>
  <si>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</si>
  <si>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</si>
  <si>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</si>
  <si>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</si>
  <si>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</si>
  <si>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</si>
  <si>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</si>
  <si>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</si>
  <si>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</si>
  <si>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</si>
  <si>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</si>
  <si>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</si>
  <si>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</si>
  <si>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</si>
  <si>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</si>
  <si>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</si>
  <si>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</si>
  <si>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</si>
  <si>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</si>
  <si>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</si>
  <si>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</si>
  <si>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</si>
  <si>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</si>
  <si>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</si>
  <si>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</si>
  <si>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</si>
  <si>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</si>
  <si>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</si>
  <si>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</si>
  <si>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</si>
  <si>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</si>
  <si>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</si>
  <si>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</si>
  <si>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</si>
  <si>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</si>
  <si>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</si>
  <si>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</si>
  <si>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</si>
  <si>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</si>
  <si>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</si>
  <si>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</si>
  <si>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</si>
  <si>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</si>
  <si>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</si>
  <si>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</si>
  <si>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</si>
  <si>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</si>
  <si>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</si>
  <si>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</si>
  <si>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</si>
  <si>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</si>
  <si>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</si>
  <si>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</si>
  <si>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</si>
  <si>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</si>
  <si>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</si>
  <si>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</si>
  <si>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</si>
  <si>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</si>
  <si>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</si>
  <si>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</si>
  <si>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</si>
  <si>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</si>
  <si>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</si>
  <si>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</si>
  <si>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</si>
  <si>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</si>
  <si>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</si>
  <si>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</si>
  <si>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</si>
  <si>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</si>
  <si>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</si>
  <si>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</si>
  <si>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</si>
  <si>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</si>
  <si>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</si>
  <si>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</si>
  <si>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</si>
  <si>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</si>
  <si>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</si>
  <si>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</si>
  <si>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</si>
  <si>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</si>
  <si>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</si>
  <si>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</si>
  <si>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</si>
  <si>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</si>
  <si>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</si>
  <si>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</si>
  <si>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</si>
  <si>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</si>
  <si>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</si>
  <si>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</si>
  <si>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</si>
  <si>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</si>
  <si>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</si>
  <si>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</si>
  <si>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</si>
  <si>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</si>
  <si>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</si>
  <si>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</si>
  <si>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</si>
  <si>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</si>
  <si>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</si>
  <si>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</si>
  <si>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</si>
  <si>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</si>
  <si>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</si>
  <si>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</si>
  <si>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</si>
  <si>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</si>
  <si>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</si>
  <si>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</si>
  <si>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</si>
  <si>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</si>
  <si>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HRTI PRIVATE LIMITED</t>
  </si>
  <si>
    <t>AHLUCONT</t>
  </si>
  <si>
    <t>800-815</t>
  </si>
  <si>
    <t>3100-3300</t>
  </si>
  <si>
    <t>1500-1520</t>
  </si>
  <si>
    <t>600-650</t>
  </si>
  <si>
    <t>Sell</t>
  </si>
  <si>
    <t>430-440</t>
  </si>
  <si>
    <t>545-625</t>
  </si>
  <si>
    <t>POWERMECH</t>
  </si>
  <si>
    <t>680-720</t>
  </si>
  <si>
    <t>1860-1960</t>
  </si>
  <si>
    <t xml:space="preserve">CAPACITE </t>
  </si>
  <si>
    <t>3650-3690</t>
  </si>
  <si>
    <t>10700-11200</t>
  </si>
  <si>
    <t>825-835</t>
  </si>
  <si>
    <t>Profiit of Rs.20/-</t>
  </si>
  <si>
    <t>555-575</t>
  </si>
  <si>
    <t>300-330</t>
  </si>
  <si>
    <t>1495-1505</t>
  </si>
  <si>
    <t>305-325</t>
  </si>
  <si>
    <t>3395-3575</t>
  </si>
  <si>
    <t>3900-4200</t>
  </si>
  <si>
    <t>1650-1750</t>
  </si>
  <si>
    <t>AUTOAXLES</t>
  </si>
  <si>
    <t>2120-2130</t>
  </si>
  <si>
    <t>2870-2790</t>
  </si>
  <si>
    <t>3100-3200</t>
  </si>
  <si>
    <t>124-130</t>
  </si>
  <si>
    <t>NIFTY 21700 PE 08 FEB</t>
  </si>
  <si>
    <t>NIFTY 21450 PE 01 FEB</t>
  </si>
  <si>
    <t>Profit of Rs.472.5/-</t>
  </si>
  <si>
    <t>NIFTY 22500 CE 29 FEB</t>
  </si>
  <si>
    <t>Profit of Rs.35.5/-</t>
  </si>
  <si>
    <t>Retail Research Technical Calls &amp; Fundamental Performance Report for the month of February-2024</t>
  </si>
  <si>
    <t>2040-2140</t>
  </si>
  <si>
    <t>Profit of Rs.17/-</t>
  </si>
  <si>
    <t>Loss of Rs.70.5/-</t>
  </si>
  <si>
    <t>NIFTY 21900 PE 29 FEB</t>
  </si>
  <si>
    <t>NIFTY 21600 PE 29 FEB</t>
  </si>
  <si>
    <t>Loss of Rs.103.5/-</t>
  </si>
  <si>
    <t>SBIN 680 CE FEB</t>
  </si>
  <si>
    <t>16-19</t>
  </si>
  <si>
    <t>Loss of Rs.1.25/-</t>
  </si>
  <si>
    <t>FEDERALBNK FEB FUT</t>
  </si>
  <si>
    <t>149-151</t>
  </si>
  <si>
    <t>Loss of Rs.34.5/-</t>
  </si>
  <si>
    <t>Profit of Rs.50/-</t>
  </si>
  <si>
    <t>1740-1800</t>
  </si>
  <si>
    <t>2000-2100</t>
  </si>
  <si>
    <t>NIFTY 21750 PE 08 FEB</t>
  </si>
  <si>
    <t>140-200</t>
  </si>
  <si>
    <t>Profit of Rs.23.5/-</t>
  </si>
  <si>
    <t>BANKNIFTY 45700 PE 07 FEB</t>
  </si>
  <si>
    <t>400-500</t>
  </si>
  <si>
    <t>FINNIFTY 20200 PE 06 FEB</t>
  </si>
  <si>
    <t>FINNIFTY 20400 CE 06 FEB</t>
  </si>
  <si>
    <t>HEADSUP</t>
  </si>
  <si>
    <t>Heads UP Ventures Limited</t>
  </si>
  <si>
    <t>Profit of Rs.35/-</t>
  </si>
  <si>
    <t>Profit of Rs.29.5/-</t>
  </si>
  <si>
    <t>Profit of Rs.52.5/-</t>
  </si>
  <si>
    <t>Profit of Rs.1.75/-</t>
  </si>
  <si>
    <t>1065-1105</t>
  </si>
  <si>
    <t>1200-1280</t>
  </si>
  <si>
    <t>Profit of Rs.260/-</t>
  </si>
  <si>
    <t>NIFTY 21800 PE 08 FEB</t>
  </si>
  <si>
    <t>110-150</t>
  </si>
  <si>
    <t>Profit of Rs.20/-</t>
  </si>
  <si>
    <t>CIPLA FEB FUT</t>
  </si>
  <si>
    <t>1445-1461</t>
  </si>
  <si>
    <t>Profit of Rs.38/-</t>
  </si>
  <si>
    <t>TIJARIA</t>
  </si>
  <si>
    <t>Tijaria Polypipes Ltd</t>
  </si>
  <si>
    <t>Profit of Rs.7.5/-</t>
  </si>
  <si>
    <t>Profit of Rs.24.5/-</t>
  </si>
  <si>
    <t>Profit of Rs.7/-</t>
  </si>
  <si>
    <t>Profit of Rs.15/-</t>
  </si>
  <si>
    <t>NIFTY FEB FUT</t>
  </si>
  <si>
    <t>21800-21700</t>
  </si>
  <si>
    <t>Profit of Rs.110/-</t>
  </si>
  <si>
    <t>5200-5400</t>
  </si>
  <si>
    <t>5750-6050</t>
  </si>
  <si>
    <t>70-90</t>
  </si>
  <si>
    <t>Profit of Rs.26/-</t>
  </si>
  <si>
    <t>FINNIFTY 20150 CE 13 FEB</t>
  </si>
  <si>
    <t>FINNIFTY 20050 PE 13 FEB</t>
  </si>
  <si>
    <t>CAPACITE</t>
  </si>
  <si>
    <t>295-320</t>
  </si>
  <si>
    <t>1350-1400</t>
  </si>
  <si>
    <t>1500-1600</t>
  </si>
  <si>
    <t>HDFCBANK 1420 CE 29 FEB</t>
  </si>
  <si>
    <t>HDFCBANK 1460 CE 29 FEB</t>
  </si>
  <si>
    <t>NIFTY 21500 PE 15 FEB</t>
  </si>
  <si>
    <t>NIFTY 21200 PE 15 FEB</t>
  </si>
  <si>
    <t>FINNIFTY 20200 CE 13 FEB</t>
  </si>
  <si>
    <t>FINNIFTY 20000 PE 13 FEB</t>
  </si>
  <si>
    <t>Loss of Rs.3/-</t>
  </si>
  <si>
    <t>3260-3280</t>
  </si>
  <si>
    <t>N</t>
  </si>
  <si>
    <t>Loss of Rs.80/-</t>
  </si>
  <si>
    <t>Loss of Rs.102.5/-</t>
  </si>
  <si>
    <t>Profit of Rs.25.5/-</t>
  </si>
  <si>
    <t>PIDILITIND FEB FUT</t>
  </si>
  <si>
    <t>2702-2744</t>
  </si>
  <si>
    <t>LAURUSLABS FEB FUT</t>
  </si>
  <si>
    <t>400-406</t>
  </si>
  <si>
    <t>FINNIFTY 20050 CE 13 FEB</t>
  </si>
  <si>
    <t>FINNIFTY 19850 PE 13 FEB</t>
  </si>
  <si>
    <t>Profit of Rs.48/-</t>
  </si>
  <si>
    <t>Loss of Rs.0.75/-</t>
  </si>
  <si>
    <t>3000-3200</t>
  </si>
  <si>
    <t>Loss of Rs.19/-</t>
  </si>
  <si>
    <t>BAJFINANCE FEB FUT</t>
  </si>
  <si>
    <t>6720-6820</t>
  </si>
  <si>
    <t>HINDUNILVR FEB FUT</t>
  </si>
  <si>
    <t>2438-2473</t>
  </si>
  <si>
    <t>FINNIFTY 20600 CE 20 FEB</t>
  </si>
  <si>
    <t>FINNIFTY 19800 PE 20 FEB</t>
  </si>
  <si>
    <t>TOPGAIN FINANCE PRIVATE LIMITED</t>
  </si>
  <si>
    <t>905-975</t>
  </si>
  <si>
    <t>1100-1180</t>
  </si>
  <si>
    <t>SANSERA</t>
  </si>
  <si>
    <t>Loss of Rs.2/-</t>
  </si>
  <si>
    <t>NIFTY 22200 CE 29-FEB</t>
  </si>
  <si>
    <t>NIFTY 21000 PE 29-FEB</t>
  </si>
  <si>
    <t>BANKNIFTY 45700 PE 14-FEB</t>
  </si>
  <si>
    <t>BANKNIFTY 45600 PE 14-FEB</t>
  </si>
  <si>
    <t>NIFTY FUT 29-FEB</t>
  </si>
  <si>
    <t>NIFTY 21900 CE 15-FEB</t>
  </si>
  <si>
    <t>SHREESEC</t>
  </si>
  <si>
    <t>ANKITA VISHAL SHAH</t>
  </si>
  <si>
    <t>Profit of Rs.61.5/-</t>
  </si>
  <si>
    <t>Loss of Rs.40/-</t>
  </si>
  <si>
    <t>PANABYTE</t>
  </si>
  <si>
    <t>QE SECURITIES LLP</t>
  </si>
  <si>
    <t>DISHTV</t>
  </si>
  <si>
    <t>Dish TV India Limited</t>
  </si>
  <si>
    <t>SETU SECURITIES PVT LTD</t>
  </si>
  <si>
    <t>Profit of Rs.3/-</t>
  </si>
  <si>
    <t>FINNIFTY 20500 CE 20 FEB</t>
  </si>
  <si>
    <t>150-180</t>
  </si>
  <si>
    <t>Profit of Rs.29/-</t>
  </si>
  <si>
    <t>RELIANCE FEB FUT</t>
  </si>
  <si>
    <t>2975-3017</t>
  </si>
  <si>
    <t>METROPOLIS FEB FUT</t>
  </si>
  <si>
    <t>1805-1832</t>
  </si>
  <si>
    <t>SBILIFE FEB FUT</t>
  </si>
  <si>
    <t>1530-1550</t>
  </si>
  <si>
    <t>FINNIFTY 20300 PE 20 FEB</t>
  </si>
  <si>
    <t>FINNIFTY 20700 CE 20 FEB</t>
  </si>
  <si>
    <t>842-864</t>
  </si>
  <si>
    <t>920-960</t>
  </si>
  <si>
    <t>Loss of Rs.48/-</t>
  </si>
  <si>
    <t>Accu &lt;&gt;</t>
  </si>
  <si>
    <t>AFEL</t>
  </si>
  <si>
    <t>ANUPREET KAUR SARABJIT KEER</t>
  </si>
  <si>
    <t>CAMELLIA TRADEX PRIVATE LIMITED</t>
  </si>
  <si>
    <t>NCLRESE</t>
  </si>
  <si>
    <t>VIBRANT SECURITIES PRIVATE LIMITED</t>
  </si>
  <si>
    <t>SETU SECURITIES PVT. LTD.</t>
  </si>
  <si>
    <t>SAHASTRAA ADVISORS PRIVATE LIMITED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</si>
  <si>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</si>
  <si>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</si>
  <si>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</si>
  <si>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</si>
  <si>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</si>
  <si>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</si>
  <si>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</si>
  <si>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</si>
  <si>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</si>
  <si>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</si>
  <si>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</si>
  <si>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</si>
  <si>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</si>
  <si>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</si>
  <si>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</si>
  <si>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</si>
  <si>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</si>
  <si>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Rs.13/-</t>
  </si>
  <si>
    <t>Profit of Rs.22/-</t>
  </si>
  <si>
    <t>Profit of Rs.57.5/-</t>
  </si>
  <si>
    <t>WIPRO FEB FUT</t>
  </si>
  <si>
    <t>545-555</t>
  </si>
  <si>
    <t>Profit of Rs.6/-</t>
  </si>
  <si>
    <t>BAJAJ-AUTO 9200 CE 29 FEB</t>
  </si>
  <si>
    <t>BAJAJ-AUTO 8000 PE 29 FEB</t>
  </si>
  <si>
    <t>42-44</t>
  </si>
  <si>
    <t>43-45</t>
  </si>
  <si>
    <t>LT FEB FUT</t>
  </si>
  <si>
    <t>3380-3400</t>
  </si>
  <si>
    <t>ASIANPAINT FEB FUT</t>
  </si>
  <si>
    <t>3068-3121</t>
  </si>
  <si>
    <t>1478-1494</t>
  </si>
  <si>
    <t>FINNIFTY 20400 PE 20 FEB</t>
  </si>
  <si>
    <t>FINNIFTY 20650 CE 20 FEB</t>
  </si>
  <si>
    <t>BRIDGESE</t>
  </si>
  <si>
    <t>B.M. HOUSE (INDIA) LIMITED</t>
  </si>
  <si>
    <t>ENBETRD</t>
  </si>
  <si>
    <t>GALACTICO</t>
  </si>
  <si>
    <t>VIPUL DILEEP LATHI</t>
  </si>
  <si>
    <t>RISAINTL</t>
  </si>
  <si>
    <t>MANISH GYANDCHAND MEHTA</t>
  </si>
  <si>
    <t>TILAK</t>
  </si>
  <si>
    <t>AARTECH</t>
  </si>
  <si>
    <t>Aartech Solonics Limited</t>
  </si>
  <si>
    <t>GODHA</t>
  </si>
  <si>
    <t>Godha Cabcon Insulat Ltd</t>
  </si>
  <si>
    <t>SABALE HARSHAWARDHAN HANMANT</t>
  </si>
  <si>
    <t>MITTAL PUNEET</t>
  </si>
  <si>
    <t>SHILPAMED</t>
  </si>
  <si>
    <t>Shilpa Medicare Ltd</t>
  </si>
  <si>
    <t>Profit of Rs.2/-</t>
  </si>
  <si>
    <t>Profit of Rs.5.5/-</t>
  </si>
  <si>
    <t>NIFTY 22000 PE 29 FEB</t>
  </si>
  <si>
    <t>FINNIFTY 20700 PE 20 FEB</t>
  </si>
  <si>
    <t>BANKNIFTY FEB FUT</t>
  </si>
  <si>
    <t>NIFTY 21800 PE 29 FEB</t>
  </si>
  <si>
    <t>154-156</t>
  </si>
  <si>
    <t>94-96</t>
  </si>
  <si>
    <t>30-40</t>
  </si>
  <si>
    <t>Loss of Rs.14/-</t>
  </si>
  <si>
    <t>Loss of Rs.22.5/-</t>
  </si>
  <si>
    <t>SIEMENS FEB FUT</t>
  </si>
  <si>
    <t>4468-4506</t>
  </si>
  <si>
    <t>ABCGAS</t>
  </si>
  <si>
    <t>SYAMALPRASAD DWARKAPRASAD SHOREWALA</t>
  </si>
  <si>
    <t>ARJUN LEASING AND FINANCE PVT LTD .</t>
  </si>
  <si>
    <t>AMIT KUMAR JAIN HUF</t>
  </si>
  <si>
    <t>HARSHAD AMRUTLAL PANCHAL</t>
  </si>
  <si>
    <t>RADHASOAMI RESOURCES LIMITED</t>
  </si>
  <si>
    <t>PRESSURS</t>
  </si>
  <si>
    <t>RICHUNV</t>
  </si>
  <si>
    <t>KAVITA AGARWAL</t>
  </si>
  <si>
    <t>NIPPON INDIA MUTUAL FUND</t>
  </si>
  <si>
    <t>SBI MUTUAL FUND</t>
  </si>
  <si>
    <t>BGRENERGY</t>
  </si>
  <si>
    <t>BGR Energy Systems Ltd</t>
  </si>
  <si>
    <t>LAXMICOT</t>
  </si>
  <si>
    <t>Laxmi Cotspin Limited</t>
  </si>
  <si>
    <t>CITADEL SECURITIES INDIA MARKETS PRIVATE LIMITED</t>
  </si>
  <si>
    <t>NK SECURITIES RESEARCH PRIVATE LIMITED</t>
  </si>
  <si>
    <t>MTNL</t>
  </si>
  <si>
    <t>Maha Tel Nigam Ltd.</t>
  </si>
  <si>
    <t>SNOWMAN</t>
  </si>
  <si>
    <t>Snowman Logistics Ltd.</t>
  </si>
  <si>
    <t>SOLARA</t>
  </si>
  <si>
    <t>Solara Active Pha Sci Ltd</t>
  </si>
  <si>
    <t>PRASHANT GUPTA</t>
  </si>
  <si>
    <t>VETO</t>
  </si>
  <si>
    <t>Veto Switchgear Cable Ltd</t>
  </si>
  <si>
    <t>VIKASECO</t>
  </si>
  <si>
    <t>Vikas EcoTech Limited</t>
  </si>
  <si>
    <t>VISHWAS FINCAP SERVICES PRIVATE LIMITED</t>
  </si>
  <si>
    <t>Zee Entertain. Enterp.Ltd</t>
  </si>
  <si>
    <t>Zee News Limited</t>
  </si>
  <si>
    <t>BIREN PRAVIN GANDHI</t>
  </si>
  <si>
    <t>Profit of Rs.31/-</t>
  </si>
  <si>
    <t>1242-1282</t>
  </si>
  <si>
    <t>1380-1480</t>
  </si>
  <si>
    <t>171-189</t>
  </si>
  <si>
    <t>215-230</t>
  </si>
  <si>
    <t>Profit of Rs.92.5/-</t>
  </si>
  <si>
    <t>BANKNIFTY 47000 CE 21 FEB</t>
  </si>
  <si>
    <t>200-300</t>
  </si>
  <si>
    <t>Profit of Rs.62.5/-</t>
  </si>
  <si>
    <t>Profit of Rs.172/-</t>
  </si>
  <si>
    <t>3328-3331</t>
  </si>
  <si>
    <t>3368-3405</t>
  </si>
  <si>
    <t>Profit of Rs.130/-</t>
  </si>
  <si>
    <t>Profit of Rs.4.5/-</t>
  </si>
  <si>
    <t>BANKNIFTY 47000 PE 21 FEB</t>
  </si>
  <si>
    <t>70-100</t>
  </si>
  <si>
    <t>Loss of Rs.31/-</t>
  </si>
  <si>
    <t>PRIYA KABRA</t>
  </si>
  <si>
    <t>HENSEX SECURITIES PVT LTD</t>
  </si>
  <si>
    <t>ADVANCED ENERGY SYSTEMS LLP</t>
  </si>
  <si>
    <t>ADDIND</t>
  </si>
  <si>
    <t>NEHA MOHIT JALAN</t>
  </si>
  <si>
    <t>ALSTONE</t>
  </si>
  <si>
    <t>AVAIL FINANCIAL SERVICES LIMITED</t>
  </si>
  <si>
    <t>BRANDBUCKT</t>
  </si>
  <si>
    <t>JR SEAMLESS PRIVATE LIMITED</t>
  </si>
  <si>
    <t>YOGESH JOTIRAM KALE</t>
  </si>
  <si>
    <t>CGFL</t>
  </si>
  <si>
    <t>UDIT KATARIA</t>
  </si>
  <si>
    <t>AMAYSHA TEXTILES PRIVATE LIMITED</t>
  </si>
  <si>
    <t>CHROME</t>
  </si>
  <si>
    <t>SAURASHTRA SOLID INDUST P VT LTD</t>
  </si>
  <si>
    <t>ELIXIR</t>
  </si>
  <si>
    <t>VALIA BROTHERS PVT LTD</t>
  </si>
  <si>
    <t>NAREN PANDEY</t>
  </si>
  <si>
    <t>EUPHORIAIT</t>
  </si>
  <si>
    <t>MANSI SHARE &amp; STOCK ADVISORS PRIVATE LIMITED</t>
  </si>
  <si>
    <t>GARGFUR</t>
  </si>
  <si>
    <t>SECUROCROP SECURITIES INDIA PRIVATE LIMTED</t>
  </si>
  <si>
    <t>MASTER CAPITAL SERVICES LIMITED</t>
  </si>
  <si>
    <t>GIANLIFE</t>
  </si>
  <si>
    <t>DEVENDRA SUBHASH MAKODE</t>
  </si>
  <si>
    <t>GNRL</t>
  </si>
  <si>
    <t>RAVI OMPRAKASH AGRAWAL</t>
  </si>
  <si>
    <t>RAJASTHAN GASES LIMITED</t>
  </si>
  <si>
    <t>GPSL</t>
  </si>
  <si>
    <t>SHRENI SHARES LTD</t>
  </si>
  <si>
    <t>INNOVATIVE</t>
  </si>
  <si>
    <t>IBAD MAQSOOD SHAIKH</t>
  </si>
  <si>
    <t>JETINFRA</t>
  </si>
  <si>
    <t>RAJUL SHAH</t>
  </si>
  <si>
    <t>JETMALL</t>
  </si>
  <si>
    <t>R D SHAH STOCK BROKERS PRIVATE LIMITED</t>
  </si>
  <si>
    <t>PURVI KETAN SHAH</t>
  </si>
  <si>
    <t>KDL</t>
  </si>
  <si>
    <t>APURVAJAIN</t>
  </si>
  <si>
    <t>GLASTON MARIO MENEZES</t>
  </si>
  <si>
    <t>MILI MAHENDRAKUAMR SHAH</t>
  </si>
  <si>
    <t>MAFIA</t>
  </si>
  <si>
    <t>VIPINKHANDELWAL</t>
  </si>
  <si>
    <t>MLKFOOD</t>
  </si>
  <si>
    <t>JUPITER SOUTH ASIA INVESTMENT COMPANY LIMITED</t>
  </si>
  <si>
    <t>THE JUPITER GLOBAL FUND-JUPITER INDIA SELECT</t>
  </si>
  <si>
    <t>MMLF</t>
  </si>
  <si>
    <t>OSWAL INDUSTRIES LIMITED</t>
  </si>
  <si>
    <t>MNIL</t>
  </si>
  <si>
    <t>SAHIL KHANNA</t>
  </si>
  <si>
    <t>RANGANATHAN R NAIR</t>
  </si>
  <si>
    <t>NATHBIOGEN</t>
  </si>
  <si>
    <t>AGRI TECH INDIA LIMITED</t>
  </si>
  <si>
    <t>AKASH FARMS LLP</t>
  </si>
  <si>
    <t>OMNIAX</t>
  </si>
  <si>
    <t>AGROFTER VENTURES PRIVATE LIMITED</t>
  </si>
  <si>
    <t>SOBHA BALKRISHNAN POOPARAMBIL</t>
  </si>
  <si>
    <t>ONTIC</t>
  </si>
  <si>
    <t>RAGHAV KAMALAKSH RAO</t>
  </si>
  <si>
    <t>OSIAJEE</t>
  </si>
  <si>
    <t>REEMA SAROYA</t>
  </si>
  <si>
    <t>MUSAHUSAINJETHVA</t>
  </si>
  <si>
    <t>PACIFIC VENTURES LLP</t>
  </si>
  <si>
    <t>CORPWIS ADVISORS PRIVATE LIMITED</t>
  </si>
  <si>
    <t>PANORAMA</t>
  </si>
  <si>
    <t>SAMEER MAGAN BHUJBAL</t>
  </si>
  <si>
    <t>PCCOSMA</t>
  </si>
  <si>
    <t>KIFS ENTERPRISE</t>
  </si>
  <si>
    <t>LIGHTHOUSE INDIA III EQUITY INVESTORSLIMITED</t>
  </si>
  <si>
    <t>HANSABEN BHARATKUMAR PATEL</t>
  </si>
  <si>
    <t>QLL</t>
  </si>
  <si>
    <t>XTENDED BUSINESS REPORTING LIMITED</t>
  </si>
  <si>
    <t>RELIABVEN</t>
  </si>
  <si>
    <t>MAHENDRA GIRDHARILAL WADHWANI</t>
  </si>
  <si>
    <t>RELTD</t>
  </si>
  <si>
    <t>ROMARSOL LIMITED</t>
  </si>
  <si>
    <t>RONI</t>
  </si>
  <si>
    <t>SHAILESH SURESH BAJAJ</t>
  </si>
  <si>
    <t>PAVANSOPANMAHAJAN</t>
  </si>
  <si>
    <t>AJAY BHAGWAT THAKARE</t>
  </si>
  <si>
    <t>ARCHANA VEERENDRASINH PAWAR</t>
  </si>
  <si>
    <t>KISHOR RAGHUNATH DIXIT</t>
  </si>
  <si>
    <t>SHREE</t>
  </si>
  <si>
    <t>SVS</t>
  </si>
  <si>
    <t>FINVENTION FINVEST PRIVATE LIMITED</t>
  </si>
  <si>
    <t>SUNNY SURENDRAKUMAR SHARMA</t>
  </si>
  <si>
    <t>THINKINK</t>
  </si>
  <si>
    <t>TUSHARKUMAR ASHOKBHAI SOLANKI</t>
  </si>
  <si>
    <t>MUNISH KUMAR</t>
  </si>
  <si>
    <t>BANAS FINANCE LIMITED</t>
  </si>
  <si>
    <t>UHZAVERI</t>
  </si>
  <si>
    <t>HITESH MAHENDRAKUMAR SHAH</t>
  </si>
  <si>
    <t>KISHAN BHARATBHAI SUCHAK</t>
  </si>
  <si>
    <t>ANJNA DILIPBHAI SUCHAK</t>
  </si>
  <si>
    <t>VINABHEN ATULKUMAR SHAH</t>
  </si>
  <si>
    <t>BHAGYESH DILIPKUMAR PANDYA</t>
  </si>
  <si>
    <t>VIRINCHI</t>
  </si>
  <si>
    <t>MAGNUM HEALTH AND SAFETY PRIVATE LIMTED</t>
  </si>
  <si>
    <t>HENSEX SECURITIES PRIVATE LIMITED</t>
  </si>
  <si>
    <t>KABRA  PRIYA</t>
  </si>
  <si>
    <t>AKSHARCHEM</t>
  </si>
  <si>
    <t>AksharChem India Limited</t>
  </si>
  <si>
    <t>AVG</t>
  </si>
  <si>
    <t>AVG Logistics Limited</t>
  </si>
  <si>
    <t>BAJAJCON</t>
  </si>
  <si>
    <t>Bajaj Corp Limited</t>
  </si>
  <si>
    <t>Campus Activewear Limited</t>
  </si>
  <si>
    <t>COUNCODOS</t>
  </si>
  <si>
    <t>Country Condo's Limited</t>
  </si>
  <si>
    <t>YOGESH KUMAR SHUKLA</t>
  </si>
  <si>
    <t>Devyani International Ltd</t>
  </si>
  <si>
    <t>EXXARO</t>
  </si>
  <si>
    <t>Exxaro Tiles Limited</t>
  </si>
  <si>
    <t>YACOOBALI AIYUB MOHAMMED</t>
  </si>
  <si>
    <t>GOCLCORP</t>
  </si>
  <si>
    <t>Gulf Oil Corp. Ltd.</t>
  </si>
  <si>
    <t>DREAM ACHIEVER CONSULTANCY SERVICES PRIVATE LIMITED</t>
  </si>
  <si>
    <t>HFCL Limited</t>
  </si>
  <si>
    <t>IBREALEST</t>
  </si>
  <si>
    <t>Indiabulls Real Estate Li</t>
  </si>
  <si>
    <t>IPL</t>
  </si>
  <si>
    <t>India Pesticides Limited</t>
  </si>
  <si>
    <t>YASHWI SECURITIES PVT. LTD.</t>
  </si>
  <si>
    <t>VT CAPITAL MARKET PVT LTD</t>
  </si>
  <si>
    <t>LAL</t>
  </si>
  <si>
    <t>Lorenzini Apparels Ltd</t>
  </si>
  <si>
    <t>VIKAS LIFECARE LIMITED</t>
  </si>
  <si>
    <t>MHHL</t>
  </si>
  <si>
    <t>Mohini Health&amp;Hygiene Ltd</t>
  </si>
  <si>
    <t>SHREYASKAR CHAUDHARY</t>
  </si>
  <si>
    <t>NDRINVIT</t>
  </si>
  <si>
    <t>NDR INVIT Trust</t>
  </si>
  <si>
    <t>SUDHA GOPALAKRISHNAN</t>
  </si>
  <si>
    <t>ROHLTD</t>
  </si>
  <si>
    <t>Royal Orchid Hotels Limit</t>
  </si>
  <si>
    <t>SARVESHWAR</t>
  </si>
  <si>
    <t>Sarveshwar Foods Limited</t>
  </si>
  <si>
    <t>MANSI SHARE AND STOCK ADVISORS PVT LTD</t>
  </si>
  <si>
    <t>SOTAC</t>
  </si>
  <si>
    <t>Sotac Pharmaceuticals Ltd</t>
  </si>
  <si>
    <t>NAV CAPITAL VCC - NAV CAPITAL EMERGING STAR FUND</t>
  </si>
  <si>
    <t>HI GROWTH CORPORATE SERVICES PVT LTD</t>
  </si>
  <si>
    <t>KAMLESH NAVINCHANDRA SHAH</t>
  </si>
  <si>
    <t>AAKRAYA RESEARCH LLP</t>
  </si>
  <si>
    <t>WTICAB</t>
  </si>
  <si>
    <t>Wise Travel India Limited</t>
  </si>
  <si>
    <t>YUGA STOCKS AND COMMODITIES PRIVATE LIMITED  .</t>
  </si>
  <si>
    <t>SAKET AGRAWAL</t>
  </si>
  <si>
    <t>ZUARIIND</t>
  </si>
  <si>
    <t>Zuari Industries Limited</t>
  </si>
  <si>
    <t>SASIKALA RAGHUPATHY</t>
  </si>
  <si>
    <t>QRG INVESTMENTS AND HOLDINGS LIMITED</t>
  </si>
  <si>
    <t>SANTOSH SHARMA</t>
  </si>
  <si>
    <t>DELPHIFX</t>
  </si>
  <si>
    <t>DELPHI WORLD MONEY LTD</t>
  </si>
  <si>
    <t>YUM RESTAURANTS INDIA PVT LTD</t>
  </si>
  <si>
    <t>HINDUJA CAPITAL LIMITED</t>
  </si>
  <si>
    <t>GI ENGINEERING SOLUTIONS LIMITED</t>
  </si>
  <si>
    <t>PRERNA CHAUDHARY</t>
  </si>
  <si>
    <t>TRUST INVESTMENT ADVISORS PRIVATE LIMITED</t>
  </si>
  <si>
    <t>PIGL</t>
  </si>
  <si>
    <t>Power Instrument (G) Ltd</t>
  </si>
  <si>
    <t>DHAIRYA AMIT THAKKAR</t>
  </si>
  <si>
    <t>RHFL</t>
  </si>
  <si>
    <t>Reliance Home Finance Ltd</t>
  </si>
  <si>
    <t>SEITINVIT</t>
  </si>
  <si>
    <t>Sustainable Energy Infra</t>
  </si>
  <si>
    <t>NEO MARKETS SERVICES PRIVATE LIMITED</t>
  </si>
  <si>
    <t>SUNFLOWER BROKING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</si>
</sst>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0" fontId="42" fillId="0" borderId="33" applyNumberFormat="0" applyFill="0" applyAlignment="0" applyProtection="0"/>
    <xf numFmtId="0" fontId="46" fillId="15" borderId="34" applyNumberFormat="0" applyAlignment="0" applyProtection="0"/>
    <xf numFmtId="0" fontId="47" fillId="16" borderId="35" applyNumberFormat="0" applyAlignment="0" applyProtection="0"/>
    <xf numFmtId="0" fontId="48" fillId="16" borderId="34" applyNumberFormat="0" applyAlignment="0" applyProtection="0"/>
    <xf numFmtId="0" fontId="49" fillId="0" borderId="36" applyNumberFormat="0" applyFill="0" applyAlignment="0" applyProtection="0"/>
    <xf numFmtId="0" fontId="50" fillId="17" borderId="37" applyNumberFormat="0" applyAlignment="0" applyProtection="0"/>
    <xf numFmtId="0" fontId="53" fillId="0" borderId="39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8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8" borderId="38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20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3" fillId="0" borderId="22" xfId="0" applyFont="1" applyBorder="1" applyAlignment="1">
      <alignment horizontal="left"/>
    </xf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2" fontId="37" fillId="0" borderId="18" xfId="0" applyNumberFormat="1" applyFont="1" applyBorder="1" applyAlignment="1">
      <alignment horizontal="center" vertical="center"/>
    </xf>
    <xf numFmtId="166" fontId="37" fillId="0" borderId="29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5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43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7" fillId="6" borderId="29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0" fontId="36" fillId="44" borderId="5" xfId="0" applyFont="1" applyFill="1" applyBorder="1" applyAlignment="1">
      <alignment horizontal="center" vertical="center"/>
    </xf>
    <xf numFmtId="2" fontId="36" fillId="43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" fillId="43" borderId="29" xfId="0" applyFont="1" applyFill="1" applyBorder="1" applyAlignment="1">
      <alignment horizontal="center" vertical="center"/>
    </xf>
    <xf numFmtId="165" fontId="36" fillId="43" borderId="29" xfId="0" applyNumberFormat="1" applyFont="1" applyFill="1" applyBorder="1" applyAlignment="1">
      <alignment horizontal="center" vertical="center"/>
    </xf>
    <xf numFmtId="15" fontId="3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left"/>
    </xf>
    <xf numFmtId="43" fontId="36" fillId="43" borderId="29" xfId="0" applyNumberFormat="1" applyFont="1" applyFill="1" applyBorder="1" applyAlignment="1">
      <alignment horizontal="center" vertical="top"/>
    </xf>
    <xf numFmtId="0" fontId="36" fillId="44" borderId="29" xfId="0" applyFont="1" applyFill="1" applyBorder="1" applyAlignment="1">
      <alignment horizontal="center" vertical="center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6" borderId="25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6" fillId="43" borderId="29" xfId="0" applyNumberFormat="1" applyFont="1" applyFill="1" applyBorder="1" applyAlignment="1">
      <alignment horizontal="center" vertical="center"/>
    </xf>
    <xf numFmtId="2" fontId="36" fillId="11" borderId="29" xfId="0" applyNumberFormat="1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left"/>
    </xf>
    <xf numFmtId="0" fontId="36" fillId="45" borderId="29" xfId="0" applyFont="1" applyFill="1" applyBorder="1"/>
    <xf numFmtId="0" fontId="36" fillId="45" borderId="29" xfId="0" applyFont="1" applyFill="1" applyBorder="1" applyAlignment="1">
      <alignment horizontal="center" vertical="center"/>
    </xf>
    <xf numFmtId="0" fontId="37" fillId="45" borderId="29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5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6" fillId="46" borderId="29" xfId="0" applyFont="1" applyFill="1" applyBorder="1" applyAlignment="1">
      <alignment horizontal="center" vertical="center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0" fontId="37" fillId="6" borderId="28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0" borderId="30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16" fontId="36" fillId="11" borderId="40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7" fillId="6" borderId="40" xfId="0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42" xfId="0" applyNumberFormat="1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0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166" fontId="36" fillId="6" borderId="46" xfId="0" applyNumberFormat="1" applyFont="1" applyFill="1" applyBorder="1" applyAlignment="1">
      <alignment horizontal="center" vertical="center"/>
    </xf>
    <xf numFmtId="0" fontId="37" fillId="6" borderId="47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0" fontId="37" fillId="44" borderId="43" xfId="0" applyFont="1" applyFill="1" applyBorder="1" applyAlignment="1">
      <alignment horizontal="center" vertical="center"/>
    </xf>
    <xf numFmtId="0" fontId="37" fillId="44" borderId="44" xfId="0" applyFont="1" applyFill="1" applyBorder="1" applyAlignment="1">
      <alignment horizontal="center" vertical="center"/>
    </xf>
    <xf numFmtId="166" fontId="36" fillId="6" borderId="25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0" fillId="11" borderId="45" xfId="0" applyFill="1" applyBorder="1"/>
    <xf numFmtId="166" fontId="36" fillId="44" borderId="7" xfId="0" applyNumberFormat="1" applyFont="1" applyFill="1" applyBorder="1" applyAlignment="1">
      <alignment horizontal="center" vertical="center"/>
    </xf>
    <xf numFmtId="166" fontId="36" fillId="44" borderId="42" xfId="0" applyNumberFormat="1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5" xfId="0" applyNumberFormat="1" applyFont="1" applyFill="1" applyBorder="1" applyAlignment="1">
      <alignment horizontal="center" vertical="center"/>
    </xf>
    <xf numFmtId="166" fontId="36" fillId="44" borderId="46" xfId="0" applyNumberFormat="1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166" fontId="36" fillId="46" borderId="46" xfId="0" applyNumberFormat="1" applyFont="1" applyFill="1" applyBorder="1" applyAlignment="1">
      <alignment horizontal="center" vertical="center"/>
    </xf>
    <xf numFmtId="166" fontId="36" fillId="46" borderId="42" xfId="0" applyNumberFormat="1" applyFont="1" applyFill="1" applyBorder="1" applyAlignment="1">
      <alignment horizontal="center" vertical="center"/>
    </xf>
    <xf numFmtId="0" fontId="37" fillId="46" borderId="47" xfId="0" applyFont="1" applyFill="1" applyBorder="1" applyAlignment="1">
      <alignment horizontal="center" vertical="center"/>
    </xf>
    <xf numFmtId="0" fontId="37" fillId="46" borderId="44" xfId="0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11" borderId="40" xfId="0" applyFont="1" applyFill="1" applyBorder="1" applyAlignment="1">
      <alignment horizontal="center" vertical="center"/>
    </xf>
    <xf numFmtId="0" fontId="0" fillId="11" borderId="40" xfId="0" applyFill="1" applyBorder="1"/>
    <xf numFmtId="0" fontId="37" fillId="44" borderId="7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16" fontId="36" fillId="43" borderId="7" xfId="0" applyNumberFormat="1" applyFont="1" applyFill="1" applyBorder="1" applyAlignment="1">
      <alignment horizontal="center" vertical="center"/>
    </xf>
    <xf numFmtId="16" fontId="36" fillId="43" borderId="25" xfId="0" applyNumberFormat="1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19" sqref="C19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45344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8" zoomScaleNormal="100" workbookViewId="0">
      <pane ySplit="10" topLeftCell="A11" activePane="bottomLeft" state="frozen"/>
      <selection pane="bottomLeft" activeCell="G21" sqref="G2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45344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5" t="s">
        <v>16</v>
      </c>
      <c r="B9" s="357" t="s">
        <v>17</v>
      </c>
      <c r="C9" s="357" t="s">
        <v>18</v>
      </c>
      <c r="D9" s="357" t="s">
        <v>19</v>
      </c>
      <c r="E9" s="26" t="s">
        <v>20</v>
      </c>
      <c r="F9" s="26" t="s">
        <v>21</v>
      </c>
      <c r="G9" s="352" t="s">
        <v>22</v>
      </c>
      <c r="H9" s="353"/>
      <c r="I9" s="354"/>
      <c r="J9" s="352" t="s">
        <v>23</v>
      </c>
      <c r="K9" s="353"/>
      <c r="L9" s="354"/>
      <c r="M9" s="26"/>
      <c r="N9" s="27"/>
      <c r="O9" s="27"/>
      <c r="P9" s="27"/>
    </row>
    <row r="10" spans="1:16" ht="38.25">
      <c r="A10" s="356"/>
      <c r="B10" s="358"/>
      <c r="C10" s="358"/>
      <c r="D10" s="358"/>
      <c r="E10" s="28" t="s">
        <v>24</v>
      </c>
      <c r="F10" s="28" t="s">
        <v>24</v>
      </c>
      <c r="G10" s="241" t="s">
        <v>25</v>
      </c>
      <c r="H10" s="241" t="s">
        <v>26</v>
      </c>
      <c r="I10" s="241" t="s">
        <v>27</v>
      </c>
      <c r="J10" s="241" t="s">
        <v>28</v>
      </c>
      <c r="K10" s="241" t="s">
        <v>29</v>
      </c>
      <c r="L10" s="241" t="s">
        <v>30</v>
      </c>
      <c r="M10" s="241" t="s">
        <v>31</v>
      </c>
      <c r="N10" s="29" t="s">
        <v>32</v>
      </c>
      <c r="O10" s="29" t="s">
        <v>33</v>
      </c>
      <c r="P10" s="30" t="s">
        <v>842</v>
      </c>
    </row>
    <row r="11" spans="1:16" ht="12.75" customHeight="1">
      <c r="A11" s="248">
        <v>1</v>
      </c>
      <c r="B11" s="261" t="s">
        <v>34</v>
      </c>
      <c r="C11" s="238" t="s">
        <v>35</v>
      </c>
      <c r="D11" s="252">
        <v>45351</v>
      </c>
      <c r="E11" s="238">
        <v>22070.15</v>
      </c>
      <c r="F11" s="238">
        <v>22121.666666666668</v>
      </c>
      <c r="G11" s="237">
        <v>21971.333333333336</v>
      </c>
      <c r="H11" s="237">
        <v>21872.516666666666</v>
      </c>
      <c r="I11" s="237">
        <v>21722.183333333334</v>
      </c>
      <c r="J11" s="237">
        <v>22220.483333333337</v>
      </c>
      <c r="K11" s="237">
        <v>22370.816666666673</v>
      </c>
      <c r="L11" s="237">
        <v>22469.633333333339</v>
      </c>
      <c r="M11" s="236">
        <v>22272</v>
      </c>
      <c r="N11" s="236">
        <v>22022.85</v>
      </c>
      <c r="O11" s="236">
        <v>13573300</v>
      </c>
      <c r="P11" s="239">
        <v>1.0418101218236702E-2</v>
      </c>
    </row>
    <row r="12" spans="1:16" ht="12.75" customHeight="1">
      <c r="A12" s="248">
        <v>2</v>
      </c>
      <c r="B12" s="261" t="s">
        <v>34</v>
      </c>
      <c r="C12" s="238" t="s">
        <v>36</v>
      </c>
      <c r="D12" s="252">
        <v>45351</v>
      </c>
      <c r="E12" s="238">
        <v>47024.85</v>
      </c>
      <c r="F12" s="238">
        <v>47108.583333333336</v>
      </c>
      <c r="G12" s="237">
        <v>46817.116666666669</v>
      </c>
      <c r="H12" s="237">
        <v>46609.383333333331</v>
      </c>
      <c r="I12" s="237">
        <v>46317.916666666664</v>
      </c>
      <c r="J12" s="237">
        <v>47316.316666666673</v>
      </c>
      <c r="K12" s="237">
        <v>47607.783333333333</v>
      </c>
      <c r="L12" s="237">
        <v>47815.516666666677</v>
      </c>
      <c r="M12" s="236">
        <v>47400.05</v>
      </c>
      <c r="N12" s="236">
        <v>46900.85</v>
      </c>
      <c r="O12" s="236">
        <v>3246150</v>
      </c>
      <c r="P12" s="239">
        <v>3.5206888304233436E-2</v>
      </c>
    </row>
    <row r="13" spans="1:16" ht="12.75" customHeight="1">
      <c r="A13" s="248">
        <v>3</v>
      </c>
      <c r="B13" s="261" t="s">
        <v>34</v>
      </c>
      <c r="C13" s="260" t="s">
        <v>37</v>
      </c>
      <c r="D13" s="254">
        <v>45349</v>
      </c>
      <c r="E13" s="253">
        <v>20676.400000000001</v>
      </c>
      <c r="F13" s="253">
        <v>20738.466666666667</v>
      </c>
      <c r="G13" s="255">
        <v>20587.933333333334</v>
      </c>
      <c r="H13" s="255">
        <v>20499.466666666667</v>
      </c>
      <c r="I13" s="255">
        <v>20348.933333333334</v>
      </c>
      <c r="J13" s="255">
        <v>20826.933333333334</v>
      </c>
      <c r="K13" s="255">
        <v>20977.466666666667</v>
      </c>
      <c r="L13" s="255">
        <v>21065.933333333334</v>
      </c>
      <c r="M13" s="256">
        <v>20889</v>
      </c>
      <c r="N13" s="256">
        <v>20650</v>
      </c>
      <c r="O13" s="256">
        <v>101160</v>
      </c>
      <c r="P13" s="257">
        <v>-0.15952143569292124</v>
      </c>
    </row>
    <row r="14" spans="1:16" ht="12.75" customHeight="1">
      <c r="A14" s="248">
        <v>4</v>
      </c>
      <c r="B14" s="261" t="s">
        <v>34</v>
      </c>
      <c r="C14" s="260" t="s">
        <v>38</v>
      </c>
      <c r="D14" s="254">
        <v>45348</v>
      </c>
      <c r="E14" s="253">
        <v>10862.65</v>
      </c>
      <c r="F14" s="253">
        <v>10913.4</v>
      </c>
      <c r="G14" s="255">
        <v>10782.949999999999</v>
      </c>
      <c r="H14" s="255">
        <v>10703.25</v>
      </c>
      <c r="I14" s="255">
        <v>10572.8</v>
      </c>
      <c r="J14" s="255">
        <v>10993.099999999999</v>
      </c>
      <c r="K14" s="255">
        <v>11123.55</v>
      </c>
      <c r="L14" s="255">
        <v>11203.249999999998</v>
      </c>
      <c r="M14" s="256">
        <v>11043.85</v>
      </c>
      <c r="N14" s="256">
        <v>10833.7</v>
      </c>
      <c r="O14" s="256">
        <v>858150</v>
      </c>
      <c r="P14" s="257">
        <v>0.10904332654841524</v>
      </c>
    </row>
    <row r="15" spans="1:16" ht="12.75" customHeight="1">
      <c r="A15" s="248">
        <v>5</v>
      </c>
      <c r="B15" s="261" t="s">
        <v>39</v>
      </c>
      <c r="C15" s="253" t="s">
        <v>40</v>
      </c>
      <c r="D15" s="254">
        <v>45351</v>
      </c>
      <c r="E15" s="253">
        <v>688.8</v>
      </c>
      <c r="F15" s="253">
        <v>694.18333333333339</v>
      </c>
      <c r="G15" s="255">
        <v>677.36666666666679</v>
      </c>
      <c r="H15" s="255">
        <v>665.93333333333339</v>
      </c>
      <c r="I15" s="255">
        <v>649.11666666666679</v>
      </c>
      <c r="J15" s="255">
        <v>705.61666666666679</v>
      </c>
      <c r="K15" s="255">
        <v>722.43333333333339</v>
      </c>
      <c r="L15" s="255">
        <v>733.86666666666679</v>
      </c>
      <c r="M15" s="256">
        <v>711</v>
      </c>
      <c r="N15" s="256">
        <v>682.75</v>
      </c>
      <c r="O15" s="256">
        <v>13265000</v>
      </c>
      <c r="P15" s="257">
        <v>4.15358040201005E-2</v>
      </c>
    </row>
    <row r="16" spans="1:16" ht="12.75" customHeight="1">
      <c r="A16" s="248">
        <v>6</v>
      </c>
      <c r="B16" s="261" t="s">
        <v>41</v>
      </c>
      <c r="C16" s="258" t="s">
        <v>42</v>
      </c>
      <c r="D16" s="254">
        <v>45351</v>
      </c>
      <c r="E16" s="253">
        <v>4999.8</v>
      </c>
      <c r="F16" s="253">
        <v>4885.5999999999995</v>
      </c>
      <c r="G16" s="255">
        <v>4746.1999999999989</v>
      </c>
      <c r="H16" s="255">
        <v>4492.5999999999995</v>
      </c>
      <c r="I16" s="255">
        <v>4353.1999999999989</v>
      </c>
      <c r="J16" s="255">
        <v>5139.1999999999989</v>
      </c>
      <c r="K16" s="255">
        <v>5278.5999999999985</v>
      </c>
      <c r="L16" s="255">
        <v>5532.1999999999989</v>
      </c>
      <c r="M16" s="256">
        <v>5025</v>
      </c>
      <c r="N16" s="256">
        <v>4632</v>
      </c>
      <c r="O16" s="256">
        <v>1795375</v>
      </c>
      <c r="P16" s="257">
        <v>0.11600621600621601</v>
      </c>
    </row>
    <row r="17" spans="1:16" ht="12.75" customHeight="1">
      <c r="A17" s="248">
        <v>7</v>
      </c>
      <c r="B17" s="261" t="s">
        <v>43</v>
      </c>
      <c r="C17" s="258" t="s">
        <v>44</v>
      </c>
      <c r="D17" s="254">
        <v>45351</v>
      </c>
      <c r="E17" s="253">
        <v>29166.9</v>
      </c>
      <c r="F17" s="253">
        <v>29205.516666666666</v>
      </c>
      <c r="G17" s="255">
        <v>29011.133333333331</v>
      </c>
      <c r="H17" s="255">
        <v>28855.366666666665</v>
      </c>
      <c r="I17" s="255">
        <v>28660.98333333333</v>
      </c>
      <c r="J17" s="255">
        <v>29361.283333333333</v>
      </c>
      <c r="K17" s="255">
        <v>29555.666666666672</v>
      </c>
      <c r="L17" s="255">
        <v>29711.433333333334</v>
      </c>
      <c r="M17" s="256">
        <v>29399.9</v>
      </c>
      <c r="N17" s="256">
        <v>29049.75</v>
      </c>
      <c r="O17" s="256">
        <v>190840</v>
      </c>
      <c r="P17" s="257">
        <v>8.241758241758242E-3</v>
      </c>
    </row>
    <row r="18" spans="1:16" ht="12.75" customHeight="1">
      <c r="A18" s="248">
        <v>8</v>
      </c>
      <c r="B18" s="261" t="s">
        <v>45</v>
      </c>
      <c r="C18" s="259" t="s">
        <v>46</v>
      </c>
      <c r="D18" s="254">
        <v>45351</v>
      </c>
      <c r="E18" s="253">
        <v>182.65</v>
      </c>
      <c r="F18" s="253">
        <v>183.85</v>
      </c>
      <c r="G18" s="255">
        <v>180.79999999999998</v>
      </c>
      <c r="H18" s="255">
        <v>178.95</v>
      </c>
      <c r="I18" s="255">
        <v>175.89999999999998</v>
      </c>
      <c r="J18" s="255">
        <v>185.7</v>
      </c>
      <c r="K18" s="255">
        <v>188.75</v>
      </c>
      <c r="L18" s="255">
        <v>190.6</v>
      </c>
      <c r="M18" s="256">
        <v>186.9</v>
      </c>
      <c r="N18" s="256">
        <v>182</v>
      </c>
      <c r="O18" s="256">
        <v>66495600</v>
      </c>
      <c r="P18" s="257">
        <v>1.0089410220654581E-2</v>
      </c>
    </row>
    <row r="19" spans="1:16" ht="12.75" customHeight="1">
      <c r="A19" s="248">
        <v>9</v>
      </c>
      <c r="B19" s="261" t="s">
        <v>47</v>
      </c>
      <c r="C19" s="256" t="s">
        <v>48</v>
      </c>
      <c r="D19" s="254">
        <v>45351</v>
      </c>
      <c r="E19" s="253">
        <v>226.65</v>
      </c>
      <c r="F19" s="253">
        <v>230.86666666666665</v>
      </c>
      <c r="G19" s="255">
        <v>220.73333333333329</v>
      </c>
      <c r="H19" s="255">
        <v>214.81666666666663</v>
      </c>
      <c r="I19" s="255">
        <v>204.68333333333328</v>
      </c>
      <c r="J19" s="255">
        <v>236.7833333333333</v>
      </c>
      <c r="K19" s="255">
        <v>246.91666666666669</v>
      </c>
      <c r="L19" s="255">
        <v>252.83333333333331</v>
      </c>
      <c r="M19" s="256">
        <v>241</v>
      </c>
      <c r="N19" s="256">
        <v>224.95</v>
      </c>
      <c r="O19" s="256">
        <v>48594000</v>
      </c>
      <c r="P19" s="257">
        <v>0.12421052631578948</v>
      </c>
    </row>
    <row r="20" spans="1:16" ht="12.75" customHeight="1">
      <c r="A20" s="248">
        <v>10</v>
      </c>
      <c r="B20" s="261" t="s">
        <v>49</v>
      </c>
      <c r="C20" s="253" t="s">
        <v>50</v>
      </c>
      <c r="D20" s="254">
        <v>45351</v>
      </c>
      <c r="E20" s="253">
        <v>2672.65</v>
      </c>
      <c r="F20" s="253">
        <v>2687.9166666666665</v>
      </c>
      <c r="G20" s="255">
        <v>2643.9333333333329</v>
      </c>
      <c r="H20" s="255">
        <v>2615.2166666666662</v>
      </c>
      <c r="I20" s="255">
        <v>2571.2333333333327</v>
      </c>
      <c r="J20" s="255">
        <v>2716.6333333333332</v>
      </c>
      <c r="K20" s="255">
        <v>2760.6166666666668</v>
      </c>
      <c r="L20" s="255">
        <v>2789.3333333333335</v>
      </c>
      <c r="M20" s="256">
        <v>2731.9</v>
      </c>
      <c r="N20" s="256">
        <v>2659.2</v>
      </c>
      <c r="O20" s="256">
        <v>4808700</v>
      </c>
      <c r="P20" s="257">
        <v>1.0617037222083437E-3</v>
      </c>
    </row>
    <row r="21" spans="1:16" ht="12.75" customHeight="1">
      <c r="A21" s="248">
        <v>11</v>
      </c>
      <c r="B21" s="261" t="s">
        <v>45</v>
      </c>
      <c r="C21" s="253" t="s">
        <v>51</v>
      </c>
      <c r="D21" s="254">
        <v>45351</v>
      </c>
      <c r="E21" s="253">
        <v>3229.2</v>
      </c>
      <c r="F21" s="253">
        <v>3250.0666666666671</v>
      </c>
      <c r="G21" s="255">
        <v>3187.9333333333343</v>
      </c>
      <c r="H21" s="255">
        <v>3146.6666666666674</v>
      </c>
      <c r="I21" s="255">
        <v>3084.5333333333347</v>
      </c>
      <c r="J21" s="255">
        <v>3291.3333333333339</v>
      </c>
      <c r="K21" s="255">
        <v>3353.4666666666662</v>
      </c>
      <c r="L21" s="255">
        <v>3394.7333333333336</v>
      </c>
      <c r="M21" s="256">
        <v>3312.2</v>
      </c>
      <c r="N21" s="256">
        <v>3208.8</v>
      </c>
      <c r="O21" s="256">
        <v>15196500</v>
      </c>
      <c r="P21" s="257">
        <v>-1.3803442099524959E-2</v>
      </c>
    </row>
    <row r="22" spans="1:16" ht="12.75" customHeight="1">
      <c r="A22" s="248">
        <v>12</v>
      </c>
      <c r="B22" s="261" t="s">
        <v>45</v>
      </c>
      <c r="C22" s="253" t="s">
        <v>52</v>
      </c>
      <c r="D22" s="254">
        <v>45351</v>
      </c>
      <c r="E22" s="253">
        <v>1290.4000000000001</v>
      </c>
      <c r="F22" s="253">
        <v>1295.7166666666667</v>
      </c>
      <c r="G22" s="255">
        <v>1276.3333333333335</v>
      </c>
      <c r="H22" s="255">
        <v>1262.2666666666669</v>
      </c>
      <c r="I22" s="255">
        <v>1242.8833333333337</v>
      </c>
      <c r="J22" s="255">
        <v>1309.7833333333333</v>
      </c>
      <c r="K22" s="255">
        <v>1329.1666666666665</v>
      </c>
      <c r="L22" s="255">
        <v>1343.2333333333331</v>
      </c>
      <c r="M22" s="256">
        <v>1315.1</v>
      </c>
      <c r="N22" s="256">
        <v>1281.6500000000001</v>
      </c>
      <c r="O22" s="256">
        <v>38319200</v>
      </c>
      <c r="P22" s="257">
        <v>-1.6063762042686058E-2</v>
      </c>
    </row>
    <row r="23" spans="1:16" ht="12.75" customHeight="1">
      <c r="A23" s="248">
        <v>13</v>
      </c>
      <c r="B23" s="261" t="s">
        <v>43</v>
      </c>
      <c r="C23" s="253" t="s">
        <v>53</v>
      </c>
      <c r="D23" s="254">
        <v>45351</v>
      </c>
      <c r="E23" s="253">
        <v>5415.4</v>
      </c>
      <c r="F23" s="253">
        <v>5444.2833333333338</v>
      </c>
      <c r="G23" s="255">
        <v>5359.2666666666673</v>
      </c>
      <c r="H23" s="255">
        <v>5303.1333333333332</v>
      </c>
      <c r="I23" s="255">
        <v>5218.1166666666668</v>
      </c>
      <c r="J23" s="255">
        <v>5500.4166666666679</v>
      </c>
      <c r="K23" s="255">
        <v>5585.4333333333343</v>
      </c>
      <c r="L23" s="255">
        <v>5641.5666666666684</v>
      </c>
      <c r="M23" s="256">
        <v>5529.3</v>
      </c>
      <c r="N23" s="256">
        <v>5388.15</v>
      </c>
      <c r="O23" s="256">
        <v>1566800</v>
      </c>
      <c r="P23" s="257">
        <v>-9.482867619168037E-3</v>
      </c>
    </row>
    <row r="24" spans="1:16" ht="12.75" customHeight="1">
      <c r="A24" s="248">
        <v>14</v>
      </c>
      <c r="B24" s="261" t="s">
        <v>49</v>
      </c>
      <c r="C24" s="253" t="s">
        <v>54</v>
      </c>
      <c r="D24" s="254">
        <v>45351</v>
      </c>
      <c r="E24" s="253">
        <v>587.35</v>
      </c>
      <c r="F24" s="253">
        <v>589.21666666666658</v>
      </c>
      <c r="G24" s="255">
        <v>581.43333333333317</v>
      </c>
      <c r="H24" s="255">
        <v>575.51666666666654</v>
      </c>
      <c r="I24" s="255">
        <v>567.73333333333312</v>
      </c>
      <c r="J24" s="255">
        <v>595.13333333333321</v>
      </c>
      <c r="K24" s="255">
        <v>602.91666666666674</v>
      </c>
      <c r="L24" s="255">
        <v>608.83333333333326</v>
      </c>
      <c r="M24" s="256">
        <v>597</v>
      </c>
      <c r="N24" s="256">
        <v>583.29999999999995</v>
      </c>
      <c r="O24" s="256">
        <v>51339600</v>
      </c>
      <c r="P24" s="257">
        <v>-2.784689321381097E-2</v>
      </c>
    </row>
    <row r="25" spans="1:16" ht="12.75" customHeight="1">
      <c r="A25" s="248">
        <v>15</v>
      </c>
      <c r="B25" s="261" t="s">
        <v>45</v>
      </c>
      <c r="C25" s="253" t="s">
        <v>55</v>
      </c>
      <c r="D25" s="254">
        <v>45351</v>
      </c>
      <c r="E25" s="253">
        <v>6753.85</v>
      </c>
      <c r="F25" s="253">
        <v>6764.9333333333334</v>
      </c>
      <c r="G25" s="255">
        <v>6710.1166666666668</v>
      </c>
      <c r="H25" s="255">
        <v>6666.3833333333332</v>
      </c>
      <c r="I25" s="255">
        <v>6611.5666666666666</v>
      </c>
      <c r="J25" s="255">
        <v>6808.666666666667</v>
      </c>
      <c r="K25" s="255">
        <v>6863.4833333333345</v>
      </c>
      <c r="L25" s="255">
        <v>6907.2166666666672</v>
      </c>
      <c r="M25" s="256">
        <v>6819.75</v>
      </c>
      <c r="N25" s="256">
        <v>6721.2</v>
      </c>
      <c r="O25" s="256">
        <v>1867250</v>
      </c>
      <c r="P25" s="257">
        <v>-3.8676877533946843E-2</v>
      </c>
    </row>
    <row r="26" spans="1:16" ht="12.75" customHeight="1">
      <c r="A26" s="248">
        <v>16</v>
      </c>
      <c r="B26" s="261" t="s">
        <v>56</v>
      </c>
      <c r="C26" s="253" t="s">
        <v>57</v>
      </c>
      <c r="D26" s="254">
        <v>45351</v>
      </c>
      <c r="E26" s="253">
        <v>516.65</v>
      </c>
      <c r="F26" s="253">
        <v>518.76666666666665</v>
      </c>
      <c r="G26" s="255">
        <v>512.58333333333326</v>
      </c>
      <c r="H26" s="255">
        <v>508.51666666666665</v>
      </c>
      <c r="I26" s="255">
        <v>502.33333333333326</v>
      </c>
      <c r="J26" s="255">
        <v>522.83333333333326</v>
      </c>
      <c r="K26" s="255">
        <v>529.01666666666665</v>
      </c>
      <c r="L26" s="255">
        <v>533.08333333333326</v>
      </c>
      <c r="M26" s="256">
        <v>524.95000000000005</v>
      </c>
      <c r="N26" s="256">
        <v>514.70000000000005</v>
      </c>
      <c r="O26" s="256">
        <v>10560400</v>
      </c>
      <c r="P26" s="257">
        <v>-1.7676361883336013E-3</v>
      </c>
    </row>
    <row r="27" spans="1:16" ht="12.75" customHeight="1">
      <c r="A27" s="248">
        <v>17</v>
      </c>
      <c r="B27" s="261" t="s">
        <v>56</v>
      </c>
      <c r="C27" s="253" t="s">
        <v>58</v>
      </c>
      <c r="D27" s="254">
        <v>45351</v>
      </c>
      <c r="E27" s="253">
        <v>171.2</v>
      </c>
      <c r="F27" s="253">
        <v>173.20000000000002</v>
      </c>
      <c r="G27" s="255">
        <v>168.50000000000003</v>
      </c>
      <c r="H27" s="255">
        <v>165.8</v>
      </c>
      <c r="I27" s="255">
        <v>161.10000000000002</v>
      </c>
      <c r="J27" s="255">
        <v>175.90000000000003</v>
      </c>
      <c r="K27" s="255">
        <v>180.60000000000002</v>
      </c>
      <c r="L27" s="255">
        <v>183.30000000000004</v>
      </c>
      <c r="M27" s="256">
        <v>177.9</v>
      </c>
      <c r="N27" s="256">
        <v>170.5</v>
      </c>
      <c r="O27" s="256">
        <v>127115000</v>
      </c>
      <c r="P27" s="257">
        <v>0.20442486261133219</v>
      </c>
    </row>
    <row r="28" spans="1:16" ht="12.75" customHeight="1">
      <c r="A28" s="248">
        <v>18</v>
      </c>
      <c r="B28" s="261" t="s">
        <v>59</v>
      </c>
      <c r="C28" s="253" t="s">
        <v>60</v>
      </c>
      <c r="D28" s="254">
        <v>45351</v>
      </c>
      <c r="E28" s="253">
        <v>3000.4</v>
      </c>
      <c r="F28" s="253">
        <v>3003.5833333333335</v>
      </c>
      <c r="G28" s="255">
        <v>2979.2666666666669</v>
      </c>
      <c r="H28" s="255">
        <v>2958.1333333333332</v>
      </c>
      <c r="I28" s="255">
        <v>2933.8166666666666</v>
      </c>
      <c r="J28" s="255">
        <v>3024.7166666666672</v>
      </c>
      <c r="K28" s="255">
        <v>3049.0333333333338</v>
      </c>
      <c r="L28" s="255">
        <v>3070.1666666666674</v>
      </c>
      <c r="M28" s="256">
        <v>3027.9</v>
      </c>
      <c r="N28" s="256">
        <v>2982.45</v>
      </c>
      <c r="O28" s="256">
        <v>8338400</v>
      </c>
      <c r="P28" s="257">
        <v>-2.0601846414057177E-2</v>
      </c>
    </row>
    <row r="29" spans="1:16" ht="12.75" customHeight="1">
      <c r="A29" s="248">
        <v>19</v>
      </c>
      <c r="B29" s="261" t="s">
        <v>45</v>
      </c>
      <c r="C29" s="253" t="s">
        <v>61</v>
      </c>
      <c r="D29" s="254">
        <v>45351</v>
      </c>
      <c r="E29" s="253">
        <v>1935</v>
      </c>
      <c r="F29" s="253">
        <v>1944.5</v>
      </c>
      <c r="G29" s="255">
        <v>1918.5</v>
      </c>
      <c r="H29" s="255">
        <v>1902</v>
      </c>
      <c r="I29" s="255">
        <v>1876</v>
      </c>
      <c r="J29" s="255">
        <v>1961</v>
      </c>
      <c r="K29" s="255">
        <v>1987</v>
      </c>
      <c r="L29" s="255">
        <v>2003.5</v>
      </c>
      <c r="M29" s="256">
        <v>1970.5</v>
      </c>
      <c r="N29" s="256">
        <v>1928</v>
      </c>
      <c r="O29" s="256">
        <v>3162806</v>
      </c>
      <c r="P29" s="257">
        <v>-7.8286898457287594E-3</v>
      </c>
    </row>
    <row r="30" spans="1:16" ht="12.75" customHeight="1">
      <c r="A30" s="248">
        <v>20</v>
      </c>
      <c r="B30" s="261" t="s">
        <v>45</v>
      </c>
      <c r="C30" s="258" t="s">
        <v>62</v>
      </c>
      <c r="D30" s="254">
        <v>45351</v>
      </c>
      <c r="E30" s="253">
        <v>6324.15</v>
      </c>
      <c r="F30" s="253">
        <v>6348.55</v>
      </c>
      <c r="G30" s="255">
        <v>6287.2000000000007</v>
      </c>
      <c r="H30" s="255">
        <v>6250.2500000000009</v>
      </c>
      <c r="I30" s="255">
        <v>6188.9000000000015</v>
      </c>
      <c r="J30" s="255">
        <v>6385.5</v>
      </c>
      <c r="K30" s="255">
        <v>6446.85</v>
      </c>
      <c r="L30" s="255">
        <v>6483.7999999999993</v>
      </c>
      <c r="M30" s="256">
        <v>6409.9</v>
      </c>
      <c r="N30" s="256">
        <v>6311.6</v>
      </c>
      <c r="O30" s="256">
        <v>349500</v>
      </c>
      <c r="P30" s="257">
        <v>8.2215491129381223E-3</v>
      </c>
    </row>
    <row r="31" spans="1:16" ht="12.75" customHeight="1">
      <c r="A31" s="248">
        <v>21</v>
      </c>
      <c r="B31" s="261" t="s">
        <v>63</v>
      </c>
      <c r="C31" s="253" t="s">
        <v>64</v>
      </c>
      <c r="D31" s="254">
        <v>45351</v>
      </c>
      <c r="E31" s="253">
        <v>589.45000000000005</v>
      </c>
      <c r="F31" s="253">
        <v>592.93333333333339</v>
      </c>
      <c r="G31" s="255">
        <v>582.01666666666677</v>
      </c>
      <c r="H31" s="255">
        <v>574.58333333333337</v>
      </c>
      <c r="I31" s="255">
        <v>563.66666666666674</v>
      </c>
      <c r="J31" s="255">
        <v>600.36666666666679</v>
      </c>
      <c r="K31" s="255">
        <v>611.2833333333333</v>
      </c>
      <c r="L31" s="255">
        <v>618.71666666666681</v>
      </c>
      <c r="M31" s="256">
        <v>603.85</v>
      </c>
      <c r="N31" s="256">
        <v>585.5</v>
      </c>
      <c r="O31" s="256">
        <v>25918000</v>
      </c>
      <c r="P31" s="257">
        <v>5.2849656741276355E-2</v>
      </c>
    </row>
    <row r="32" spans="1:16" ht="12.75" customHeight="1">
      <c r="A32" s="248">
        <v>22</v>
      </c>
      <c r="B32" s="261" t="s">
        <v>43</v>
      </c>
      <c r="C32" s="253" t="s">
        <v>65</v>
      </c>
      <c r="D32" s="254">
        <v>45351</v>
      </c>
      <c r="E32" s="253">
        <v>1040.25</v>
      </c>
      <c r="F32" s="253">
        <v>1046.0666666666666</v>
      </c>
      <c r="G32" s="255">
        <v>1030.2833333333333</v>
      </c>
      <c r="H32" s="255">
        <v>1020.3166666666666</v>
      </c>
      <c r="I32" s="255">
        <v>1004.5333333333333</v>
      </c>
      <c r="J32" s="255">
        <v>1056.0333333333333</v>
      </c>
      <c r="K32" s="255">
        <v>1071.8166666666666</v>
      </c>
      <c r="L32" s="255">
        <v>1081.7833333333333</v>
      </c>
      <c r="M32" s="256">
        <v>1061.8499999999999</v>
      </c>
      <c r="N32" s="256">
        <v>1036.0999999999999</v>
      </c>
      <c r="O32" s="256">
        <v>22388300</v>
      </c>
      <c r="P32" s="257">
        <v>-1.2948593598448108E-2</v>
      </c>
    </row>
    <row r="33" spans="1:16" ht="12.75" customHeight="1">
      <c r="A33" s="248">
        <v>23</v>
      </c>
      <c r="B33" s="261" t="s">
        <v>63</v>
      </c>
      <c r="C33" s="253" t="s">
        <v>66</v>
      </c>
      <c r="D33" s="254">
        <v>45351</v>
      </c>
      <c r="E33" s="253">
        <v>1082.9000000000001</v>
      </c>
      <c r="F33" s="253">
        <v>1084.3500000000001</v>
      </c>
      <c r="G33" s="255">
        <v>1074.0500000000002</v>
      </c>
      <c r="H33" s="255">
        <v>1065.2</v>
      </c>
      <c r="I33" s="255">
        <v>1054.9000000000001</v>
      </c>
      <c r="J33" s="255">
        <v>1093.2000000000003</v>
      </c>
      <c r="K33" s="255">
        <v>1103.5</v>
      </c>
      <c r="L33" s="255">
        <v>1112.3500000000004</v>
      </c>
      <c r="M33" s="256">
        <v>1094.6500000000001</v>
      </c>
      <c r="N33" s="256">
        <v>1075.5</v>
      </c>
      <c r="O33" s="256">
        <v>46826875</v>
      </c>
      <c r="P33" s="257">
        <v>-3.073778444740553E-2</v>
      </c>
    </row>
    <row r="34" spans="1:16" ht="12.75" customHeight="1">
      <c r="A34" s="248">
        <v>24</v>
      </c>
      <c r="B34" s="261" t="s">
        <v>56</v>
      </c>
      <c r="C34" s="253" t="s">
        <v>67</v>
      </c>
      <c r="D34" s="254">
        <v>45351</v>
      </c>
      <c r="E34" s="253">
        <v>8167.4</v>
      </c>
      <c r="F34" s="253">
        <v>8175.5166666666664</v>
      </c>
      <c r="G34" s="255">
        <v>8093.3333333333321</v>
      </c>
      <c r="H34" s="255">
        <v>8019.2666666666655</v>
      </c>
      <c r="I34" s="255">
        <v>7937.0833333333312</v>
      </c>
      <c r="J34" s="255">
        <v>8249.5833333333321</v>
      </c>
      <c r="K34" s="255">
        <v>8331.7666666666664</v>
      </c>
      <c r="L34" s="255">
        <v>8405.8333333333339</v>
      </c>
      <c r="M34" s="256">
        <v>8257.7000000000007</v>
      </c>
      <c r="N34" s="256">
        <v>8101.45</v>
      </c>
      <c r="O34" s="256">
        <v>2274250</v>
      </c>
      <c r="P34" s="257">
        <v>-1.1303119226171068E-2</v>
      </c>
    </row>
    <row r="35" spans="1:16" ht="12.75" customHeight="1">
      <c r="A35" s="248">
        <v>25</v>
      </c>
      <c r="B35" s="261" t="s">
        <v>68</v>
      </c>
      <c r="C35" s="253" t="s">
        <v>69</v>
      </c>
      <c r="D35" s="254">
        <v>45351</v>
      </c>
      <c r="E35" s="253">
        <v>1587.2</v>
      </c>
      <c r="F35" s="253">
        <v>1597.5</v>
      </c>
      <c r="G35" s="255">
        <v>1574</v>
      </c>
      <c r="H35" s="255">
        <v>1560.8</v>
      </c>
      <c r="I35" s="255">
        <v>1537.3</v>
      </c>
      <c r="J35" s="255">
        <v>1610.7</v>
      </c>
      <c r="K35" s="255">
        <v>1634.2</v>
      </c>
      <c r="L35" s="255">
        <v>1647.4</v>
      </c>
      <c r="M35" s="256">
        <v>1621</v>
      </c>
      <c r="N35" s="256">
        <v>1584.3</v>
      </c>
      <c r="O35" s="256">
        <v>9768000</v>
      </c>
      <c r="P35" s="257">
        <v>1.1808576755748913E-2</v>
      </c>
    </row>
    <row r="36" spans="1:16" ht="12.75" customHeight="1">
      <c r="A36" s="248">
        <v>26</v>
      </c>
      <c r="B36" s="261" t="s">
        <v>68</v>
      </c>
      <c r="C36" s="253" t="s">
        <v>70</v>
      </c>
      <c r="D36" s="254">
        <v>45351</v>
      </c>
      <c r="E36" s="253">
        <v>6685.8</v>
      </c>
      <c r="F36" s="253">
        <v>6715.5333333333328</v>
      </c>
      <c r="G36" s="255">
        <v>6637.6166666666659</v>
      </c>
      <c r="H36" s="255">
        <v>6589.4333333333334</v>
      </c>
      <c r="I36" s="255">
        <v>6511.5166666666664</v>
      </c>
      <c r="J36" s="255">
        <v>6763.7166666666653</v>
      </c>
      <c r="K36" s="255">
        <v>6841.6333333333332</v>
      </c>
      <c r="L36" s="255">
        <v>6889.8166666666648</v>
      </c>
      <c r="M36" s="256">
        <v>6793.45</v>
      </c>
      <c r="N36" s="256">
        <v>6667.35</v>
      </c>
      <c r="O36" s="256">
        <v>8574375</v>
      </c>
      <c r="P36" s="257">
        <v>2.1625485903221484E-2</v>
      </c>
    </row>
    <row r="37" spans="1:16" ht="12.75" customHeight="1">
      <c r="A37" s="248">
        <v>27</v>
      </c>
      <c r="B37" s="261" t="s">
        <v>56</v>
      </c>
      <c r="C37" s="253" t="s">
        <v>71</v>
      </c>
      <c r="D37" s="254">
        <v>45351</v>
      </c>
      <c r="E37" s="253">
        <v>2261.6</v>
      </c>
      <c r="F37" s="253">
        <v>2270.2333333333331</v>
      </c>
      <c r="G37" s="255">
        <v>2226.3666666666663</v>
      </c>
      <c r="H37" s="255">
        <v>2191.1333333333332</v>
      </c>
      <c r="I37" s="255">
        <v>2147.2666666666664</v>
      </c>
      <c r="J37" s="255">
        <v>2305.4666666666662</v>
      </c>
      <c r="K37" s="255">
        <v>2349.333333333333</v>
      </c>
      <c r="L37" s="255">
        <v>2384.5666666666662</v>
      </c>
      <c r="M37" s="256">
        <v>2314.1</v>
      </c>
      <c r="N37" s="256">
        <v>2235</v>
      </c>
      <c r="O37" s="256">
        <v>2664900</v>
      </c>
      <c r="P37" s="257">
        <v>4.6782936601461232E-2</v>
      </c>
    </row>
    <row r="38" spans="1:16" ht="12.75" customHeight="1">
      <c r="A38" s="248">
        <v>28</v>
      </c>
      <c r="B38" s="261" t="s">
        <v>45</v>
      </c>
      <c r="C38" s="259" t="s">
        <v>72</v>
      </c>
      <c r="D38" s="254">
        <v>45351</v>
      </c>
      <c r="E38" s="253">
        <v>380.9</v>
      </c>
      <c r="F38" s="253">
        <v>382.25</v>
      </c>
      <c r="G38" s="255">
        <v>377.5</v>
      </c>
      <c r="H38" s="255">
        <v>374.1</v>
      </c>
      <c r="I38" s="255">
        <v>369.35</v>
      </c>
      <c r="J38" s="255">
        <v>385.65</v>
      </c>
      <c r="K38" s="255">
        <v>390.4</v>
      </c>
      <c r="L38" s="255">
        <v>393.79999999999995</v>
      </c>
      <c r="M38" s="256">
        <v>387</v>
      </c>
      <c r="N38" s="256">
        <v>378.85</v>
      </c>
      <c r="O38" s="256">
        <v>13673600</v>
      </c>
      <c r="P38" s="257">
        <v>-4.1605921273971065E-2</v>
      </c>
    </row>
    <row r="39" spans="1:16" ht="12.75" customHeight="1">
      <c r="A39" s="248">
        <v>29</v>
      </c>
      <c r="B39" s="261" t="s">
        <v>63</v>
      </c>
      <c r="C39" s="253" t="s">
        <v>73</v>
      </c>
      <c r="D39" s="254">
        <v>45351</v>
      </c>
      <c r="E39" s="253">
        <v>199.8</v>
      </c>
      <c r="F39" s="253">
        <v>200.58333333333334</v>
      </c>
      <c r="G39" s="255">
        <v>196.2166666666667</v>
      </c>
      <c r="H39" s="255">
        <v>192.63333333333335</v>
      </c>
      <c r="I39" s="255">
        <v>188.26666666666671</v>
      </c>
      <c r="J39" s="255">
        <v>204.16666666666669</v>
      </c>
      <c r="K39" s="255">
        <v>208.5333333333333</v>
      </c>
      <c r="L39" s="255">
        <v>212.11666666666667</v>
      </c>
      <c r="M39" s="256">
        <v>204.95</v>
      </c>
      <c r="N39" s="256">
        <v>197</v>
      </c>
      <c r="O39" s="256">
        <v>102990000</v>
      </c>
      <c r="P39" s="257">
        <v>-1.2157398748291489E-2</v>
      </c>
    </row>
    <row r="40" spans="1:16" ht="12.75" customHeight="1">
      <c r="A40" s="248">
        <v>30</v>
      </c>
      <c r="B40" s="261" t="s">
        <v>63</v>
      </c>
      <c r="C40" s="253" t="s">
        <v>74</v>
      </c>
      <c r="D40" s="254">
        <v>45351</v>
      </c>
      <c r="E40" s="253">
        <v>275.35000000000002</v>
      </c>
      <c r="F40" s="253">
        <v>276.15000000000003</v>
      </c>
      <c r="G40" s="255">
        <v>272.40000000000009</v>
      </c>
      <c r="H40" s="255">
        <v>269.45000000000005</v>
      </c>
      <c r="I40" s="255">
        <v>265.7000000000001</v>
      </c>
      <c r="J40" s="255">
        <v>279.10000000000008</v>
      </c>
      <c r="K40" s="255">
        <v>282.84999999999997</v>
      </c>
      <c r="L40" s="255">
        <v>285.80000000000007</v>
      </c>
      <c r="M40" s="256">
        <v>279.89999999999998</v>
      </c>
      <c r="N40" s="256">
        <v>273.2</v>
      </c>
      <c r="O40" s="256">
        <v>141169275</v>
      </c>
      <c r="P40" s="257">
        <v>6.8215954606141525E-3</v>
      </c>
    </row>
    <row r="41" spans="1:16" ht="12.75" customHeight="1">
      <c r="A41" s="248">
        <v>31</v>
      </c>
      <c r="B41" s="261" t="s">
        <v>59</v>
      </c>
      <c r="C41" s="253" t="s">
        <v>75</v>
      </c>
      <c r="D41" s="254">
        <v>45351</v>
      </c>
      <c r="E41" s="253">
        <v>1425.15</v>
      </c>
      <c r="F41" s="253">
        <v>1432</v>
      </c>
      <c r="G41" s="255">
        <v>1414.15</v>
      </c>
      <c r="H41" s="255">
        <v>1403.15</v>
      </c>
      <c r="I41" s="255">
        <v>1385.3000000000002</v>
      </c>
      <c r="J41" s="255">
        <v>1443</v>
      </c>
      <c r="K41" s="255">
        <v>1460.85</v>
      </c>
      <c r="L41" s="255">
        <v>1471.85</v>
      </c>
      <c r="M41" s="256">
        <v>1449.85</v>
      </c>
      <c r="N41" s="256">
        <v>1421</v>
      </c>
      <c r="O41" s="256">
        <v>3316125</v>
      </c>
      <c r="P41" s="257">
        <v>4.5395436812862039E-2</v>
      </c>
    </row>
    <row r="42" spans="1:16" ht="12.75" customHeight="1">
      <c r="A42" s="248">
        <v>32</v>
      </c>
      <c r="B42" s="261" t="s">
        <v>41</v>
      </c>
      <c r="C42" s="253" t="s">
        <v>76</v>
      </c>
      <c r="D42" s="254">
        <v>45351</v>
      </c>
      <c r="E42" s="253">
        <v>188.8</v>
      </c>
      <c r="F42" s="253">
        <v>189.6</v>
      </c>
      <c r="G42" s="255">
        <v>186.35</v>
      </c>
      <c r="H42" s="255">
        <v>183.9</v>
      </c>
      <c r="I42" s="255">
        <v>180.65</v>
      </c>
      <c r="J42" s="255">
        <v>192.04999999999998</v>
      </c>
      <c r="K42" s="255">
        <v>195.29999999999998</v>
      </c>
      <c r="L42" s="255">
        <v>197.74999999999997</v>
      </c>
      <c r="M42" s="256">
        <v>192.85</v>
      </c>
      <c r="N42" s="256">
        <v>187.15</v>
      </c>
      <c r="O42" s="256">
        <v>117773400</v>
      </c>
      <c r="P42" s="257">
        <v>-9.064313462184068E-3</v>
      </c>
    </row>
    <row r="43" spans="1:16" ht="12.75" customHeight="1">
      <c r="A43" s="248">
        <v>33</v>
      </c>
      <c r="B43" s="261" t="s">
        <v>59</v>
      </c>
      <c r="C43" s="253" t="s">
        <v>77</v>
      </c>
      <c r="D43" s="254">
        <v>45351</v>
      </c>
      <c r="E43" s="253">
        <v>559.25</v>
      </c>
      <c r="F43" s="253">
        <v>558.66666666666663</v>
      </c>
      <c r="G43" s="255">
        <v>554.98333333333323</v>
      </c>
      <c r="H43" s="255">
        <v>550.71666666666658</v>
      </c>
      <c r="I43" s="255">
        <v>547.03333333333319</v>
      </c>
      <c r="J43" s="255">
        <v>562.93333333333328</v>
      </c>
      <c r="K43" s="255">
        <v>566.61666666666667</v>
      </c>
      <c r="L43" s="255">
        <v>570.88333333333333</v>
      </c>
      <c r="M43" s="256">
        <v>562.35</v>
      </c>
      <c r="N43" s="256">
        <v>554.4</v>
      </c>
      <c r="O43" s="256">
        <v>17220720</v>
      </c>
      <c r="P43" s="257">
        <v>4.0931939679246791E-2</v>
      </c>
    </row>
    <row r="44" spans="1:16" ht="12.75" customHeight="1">
      <c r="A44" s="248">
        <v>34</v>
      </c>
      <c r="B44" s="261" t="s">
        <v>56</v>
      </c>
      <c r="C44" s="253" t="s">
        <v>78</v>
      </c>
      <c r="D44" s="254">
        <v>45351</v>
      </c>
      <c r="E44" s="253">
        <v>1119.95</v>
      </c>
      <c r="F44" s="253">
        <v>1124.6166666666666</v>
      </c>
      <c r="G44" s="255">
        <v>1108.2333333333331</v>
      </c>
      <c r="H44" s="255">
        <v>1096.5166666666667</v>
      </c>
      <c r="I44" s="255">
        <v>1080.1333333333332</v>
      </c>
      <c r="J44" s="255">
        <v>1136.333333333333</v>
      </c>
      <c r="K44" s="255">
        <v>1152.7166666666667</v>
      </c>
      <c r="L44" s="255">
        <v>1164.4333333333329</v>
      </c>
      <c r="M44" s="256">
        <v>1141</v>
      </c>
      <c r="N44" s="256">
        <v>1112.9000000000001</v>
      </c>
      <c r="O44" s="256">
        <v>8351500</v>
      </c>
      <c r="P44" s="257">
        <v>-3.2831499710480605E-2</v>
      </c>
    </row>
    <row r="45" spans="1:16" ht="12.75" customHeight="1">
      <c r="A45" s="248">
        <v>35</v>
      </c>
      <c r="B45" s="261" t="s">
        <v>79</v>
      </c>
      <c r="C45" s="253" t="s">
        <v>80</v>
      </c>
      <c r="D45" s="254">
        <v>45351</v>
      </c>
      <c r="E45" s="253">
        <v>1142.8</v>
      </c>
      <c r="F45" s="253">
        <v>1146</v>
      </c>
      <c r="G45" s="255">
        <v>1132.45</v>
      </c>
      <c r="H45" s="255">
        <v>1122.1000000000001</v>
      </c>
      <c r="I45" s="255">
        <v>1108.5500000000002</v>
      </c>
      <c r="J45" s="255">
        <v>1156.3499999999999</v>
      </c>
      <c r="K45" s="255">
        <v>1169.9000000000001</v>
      </c>
      <c r="L45" s="255">
        <v>1180.2499999999998</v>
      </c>
      <c r="M45" s="256">
        <v>1159.55</v>
      </c>
      <c r="N45" s="256">
        <v>1135.6500000000001</v>
      </c>
      <c r="O45" s="256">
        <v>34058450</v>
      </c>
      <c r="P45" s="257">
        <v>3.6393158086279781E-3</v>
      </c>
    </row>
    <row r="46" spans="1:16" ht="12.75" customHeight="1">
      <c r="A46" s="248">
        <v>36</v>
      </c>
      <c r="B46" s="261" t="s">
        <v>41</v>
      </c>
      <c r="C46" s="253" t="s">
        <v>81</v>
      </c>
      <c r="D46" s="254">
        <v>45351</v>
      </c>
      <c r="E46" s="253">
        <v>222.2</v>
      </c>
      <c r="F46" s="253">
        <v>225.11666666666667</v>
      </c>
      <c r="G46" s="255">
        <v>217.48333333333335</v>
      </c>
      <c r="H46" s="255">
        <v>212.76666666666668</v>
      </c>
      <c r="I46" s="255">
        <v>205.13333333333335</v>
      </c>
      <c r="J46" s="255">
        <v>229.83333333333334</v>
      </c>
      <c r="K46" s="255">
        <v>237.46666666666667</v>
      </c>
      <c r="L46" s="255">
        <v>242.18333333333334</v>
      </c>
      <c r="M46" s="256">
        <v>232.75</v>
      </c>
      <c r="N46" s="256">
        <v>220.4</v>
      </c>
      <c r="O46" s="256">
        <v>96678750</v>
      </c>
      <c r="P46" s="257">
        <v>3.6413777577667721E-2</v>
      </c>
    </row>
    <row r="47" spans="1:16" ht="12.75" customHeight="1">
      <c r="A47" s="248">
        <v>37</v>
      </c>
      <c r="B47" s="261" t="s">
        <v>43</v>
      </c>
      <c r="C47" s="253" t="s">
        <v>82</v>
      </c>
      <c r="D47" s="254">
        <v>45351</v>
      </c>
      <c r="E47" s="253">
        <v>273.95</v>
      </c>
      <c r="F47" s="253">
        <v>276.16666666666669</v>
      </c>
      <c r="G47" s="255">
        <v>269.08333333333337</v>
      </c>
      <c r="H47" s="255">
        <v>264.2166666666667</v>
      </c>
      <c r="I47" s="255">
        <v>257.13333333333338</v>
      </c>
      <c r="J47" s="255">
        <v>281.03333333333336</v>
      </c>
      <c r="K47" s="255">
        <v>288.11666666666673</v>
      </c>
      <c r="L47" s="255">
        <v>292.98333333333335</v>
      </c>
      <c r="M47" s="256">
        <v>283.25</v>
      </c>
      <c r="N47" s="256">
        <v>271.3</v>
      </c>
      <c r="O47" s="256">
        <v>42417500</v>
      </c>
      <c r="P47" s="257">
        <v>-5.323363651581943E-2</v>
      </c>
    </row>
    <row r="48" spans="1:16" ht="12.75" customHeight="1">
      <c r="A48" s="248">
        <v>38</v>
      </c>
      <c r="B48" s="261" t="s">
        <v>56</v>
      </c>
      <c r="C48" s="253" t="s">
        <v>83</v>
      </c>
      <c r="D48" s="254">
        <v>45351</v>
      </c>
      <c r="E48" s="253">
        <v>27965.65</v>
      </c>
      <c r="F48" s="253">
        <v>28293.916666666668</v>
      </c>
      <c r="G48" s="255">
        <v>27556.733333333337</v>
      </c>
      <c r="H48" s="255">
        <v>27147.816666666669</v>
      </c>
      <c r="I48" s="255">
        <v>26410.633333333339</v>
      </c>
      <c r="J48" s="255">
        <v>28702.833333333336</v>
      </c>
      <c r="K48" s="255">
        <v>29440.016666666663</v>
      </c>
      <c r="L48" s="255">
        <v>29848.933333333334</v>
      </c>
      <c r="M48" s="256">
        <v>29031.1</v>
      </c>
      <c r="N48" s="256">
        <v>27885</v>
      </c>
      <c r="O48" s="256">
        <v>219700</v>
      </c>
      <c r="P48" s="257">
        <v>6.7282001457371871E-2</v>
      </c>
    </row>
    <row r="49" spans="1:16" ht="12.75" customHeight="1">
      <c r="A49" s="248">
        <v>39</v>
      </c>
      <c r="B49" s="261" t="s">
        <v>84</v>
      </c>
      <c r="C49" s="253" t="s">
        <v>85</v>
      </c>
      <c r="D49" s="254">
        <v>45351</v>
      </c>
      <c r="E49" s="253">
        <v>634.70000000000005</v>
      </c>
      <c r="F49" s="253">
        <v>644.66666666666663</v>
      </c>
      <c r="G49" s="255">
        <v>620.83333333333326</v>
      </c>
      <c r="H49" s="255">
        <v>606.96666666666658</v>
      </c>
      <c r="I49" s="255">
        <v>583.13333333333321</v>
      </c>
      <c r="J49" s="255">
        <v>658.5333333333333</v>
      </c>
      <c r="K49" s="255">
        <v>682.36666666666656</v>
      </c>
      <c r="L49" s="255">
        <v>696.23333333333335</v>
      </c>
      <c r="M49" s="256">
        <v>668.5</v>
      </c>
      <c r="N49" s="256">
        <v>630.79999999999995</v>
      </c>
      <c r="O49" s="256">
        <v>34243200</v>
      </c>
      <c r="P49" s="257">
        <v>3.4981774658614871E-2</v>
      </c>
    </row>
    <row r="50" spans="1:16" ht="12.75" customHeight="1">
      <c r="A50" s="248">
        <v>40</v>
      </c>
      <c r="B50" s="261" t="s">
        <v>59</v>
      </c>
      <c r="C50" s="253" t="s">
        <v>86</v>
      </c>
      <c r="D50" s="254">
        <v>45351</v>
      </c>
      <c r="E50" s="253">
        <v>4934.3999999999996</v>
      </c>
      <c r="F50" s="253">
        <v>4944.8</v>
      </c>
      <c r="G50" s="255">
        <v>4894.6000000000004</v>
      </c>
      <c r="H50" s="255">
        <v>4854.8</v>
      </c>
      <c r="I50" s="255">
        <v>4804.6000000000004</v>
      </c>
      <c r="J50" s="255">
        <v>4984.6000000000004</v>
      </c>
      <c r="K50" s="255">
        <v>5034.7999999999993</v>
      </c>
      <c r="L50" s="255">
        <v>5074.6000000000004</v>
      </c>
      <c r="M50" s="256">
        <v>4995</v>
      </c>
      <c r="N50" s="256">
        <v>4905</v>
      </c>
      <c r="O50" s="256">
        <v>2548400</v>
      </c>
      <c r="P50" s="257">
        <v>3.925571170605323E-4</v>
      </c>
    </row>
    <row r="51" spans="1:16" ht="12.75" customHeight="1">
      <c r="A51" s="248">
        <v>41</v>
      </c>
      <c r="B51" s="261" t="s">
        <v>87</v>
      </c>
      <c r="C51" s="258" t="s">
        <v>88</v>
      </c>
      <c r="D51" s="254">
        <v>45351</v>
      </c>
      <c r="E51" s="253">
        <v>796.8</v>
      </c>
      <c r="F51" s="253">
        <v>802.86666666666667</v>
      </c>
      <c r="G51" s="255">
        <v>787.2833333333333</v>
      </c>
      <c r="H51" s="255">
        <v>777.76666666666665</v>
      </c>
      <c r="I51" s="255">
        <v>762.18333333333328</v>
      </c>
      <c r="J51" s="255">
        <v>812.38333333333333</v>
      </c>
      <c r="K51" s="255">
        <v>827.96666666666658</v>
      </c>
      <c r="L51" s="255">
        <v>837.48333333333335</v>
      </c>
      <c r="M51" s="256">
        <v>818.45</v>
      </c>
      <c r="N51" s="256">
        <v>793.35</v>
      </c>
      <c r="O51" s="256">
        <v>7388000</v>
      </c>
      <c r="P51" s="257">
        <v>-1.8205980066445183E-2</v>
      </c>
    </row>
    <row r="52" spans="1:16" ht="12.75" customHeight="1">
      <c r="A52" s="248">
        <v>42</v>
      </c>
      <c r="B52" s="261" t="s">
        <v>63</v>
      </c>
      <c r="C52" s="253" t="s">
        <v>89</v>
      </c>
      <c r="D52" s="254">
        <v>45351</v>
      </c>
      <c r="E52" s="253">
        <v>567.1</v>
      </c>
      <c r="F52" s="253">
        <v>571.15</v>
      </c>
      <c r="G52" s="255">
        <v>559.94999999999993</v>
      </c>
      <c r="H52" s="255">
        <v>552.79999999999995</v>
      </c>
      <c r="I52" s="255">
        <v>541.59999999999991</v>
      </c>
      <c r="J52" s="255">
        <v>578.29999999999995</v>
      </c>
      <c r="K52" s="255">
        <v>589.5</v>
      </c>
      <c r="L52" s="255">
        <v>596.65</v>
      </c>
      <c r="M52" s="256">
        <v>582.35</v>
      </c>
      <c r="N52" s="256">
        <v>564</v>
      </c>
      <c r="O52" s="256">
        <v>47112300</v>
      </c>
      <c r="P52" s="257">
        <v>-4.6450625717252308E-2</v>
      </c>
    </row>
    <row r="53" spans="1:16" ht="12.75" customHeight="1">
      <c r="A53" s="248">
        <v>43</v>
      </c>
      <c r="B53" s="261" t="s">
        <v>68</v>
      </c>
      <c r="C53" s="260" t="s">
        <v>90</v>
      </c>
      <c r="D53" s="254">
        <v>45351</v>
      </c>
      <c r="E53" s="253">
        <v>787.45</v>
      </c>
      <c r="F53" s="253">
        <v>794.11666666666667</v>
      </c>
      <c r="G53" s="255">
        <v>777.73333333333335</v>
      </c>
      <c r="H53" s="255">
        <v>768.01666666666665</v>
      </c>
      <c r="I53" s="255">
        <v>751.63333333333333</v>
      </c>
      <c r="J53" s="255">
        <v>803.83333333333337</v>
      </c>
      <c r="K53" s="255">
        <v>820.21666666666681</v>
      </c>
      <c r="L53" s="255">
        <v>829.93333333333339</v>
      </c>
      <c r="M53" s="256">
        <v>810.5</v>
      </c>
      <c r="N53" s="256">
        <v>784.4</v>
      </c>
      <c r="O53" s="256">
        <v>4425525</v>
      </c>
      <c r="P53" s="257">
        <v>1.8855218855218854E-2</v>
      </c>
    </row>
    <row r="54" spans="1:16" ht="12.75" customHeight="1">
      <c r="A54" s="248">
        <v>44</v>
      </c>
      <c r="B54" s="261" t="s">
        <v>45</v>
      </c>
      <c r="C54" s="258" t="s">
        <v>91</v>
      </c>
      <c r="D54" s="254">
        <v>45351</v>
      </c>
      <c r="E54" s="253">
        <v>366</v>
      </c>
      <c r="F54" s="253">
        <v>368.23333333333335</v>
      </c>
      <c r="G54" s="255">
        <v>362.06666666666672</v>
      </c>
      <c r="H54" s="255">
        <v>358.13333333333338</v>
      </c>
      <c r="I54" s="255">
        <v>351.96666666666675</v>
      </c>
      <c r="J54" s="255">
        <v>372.16666666666669</v>
      </c>
      <c r="K54" s="255">
        <v>378.33333333333331</v>
      </c>
      <c r="L54" s="255">
        <v>382.26666666666665</v>
      </c>
      <c r="M54" s="256">
        <v>374.4</v>
      </c>
      <c r="N54" s="256">
        <v>364.3</v>
      </c>
      <c r="O54" s="256">
        <v>9059200</v>
      </c>
      <c r="P54" s="257">
        <v>-3.0303030303030304E-2</v>
      </c>
    </row>
    <row r="55" spans="1:16" ht="12.75" customHeight="1">
      <c r="A55" s="248">
        <v>45</v>
      </c>
      <c r="B55" s="261" t="s">
        <v>68</v>
      </c>
      <c r="C55" s="253" t="s">
        <v>92</v>
      </c>
      <c r="D55" s="254">
        <v>45351</v>
      </c>
      <c r="E55" s="253">
        <v>1089.5999999999999</v>
      </c>
      <c r="F55" s="253">
        <v>1095.7333333333333</v>
      </c>
      <c r="G55" s="255">
        <v>1078.0666666666666</v>
      </c>
      <c r="H55" s="255">
        <v>1066.5333333333333</v>
      </c>
      <c r="I55" s="255">
        <v>1048.8666666666666</v>
      </c>
      <c r="J55" s="255">
        <v>1107.2666666666667</v>
      </c>
      <c r="K55" s="255">
        <v>1124.9333333333332</v>
      </c>
      <c r="L55" s="255">
        <v>1136.4666666666667</v>
      </c>
      <c r="M55" s="256">
        <v>1113.4000000000001</v>
      </c>
      <c r="N55" s="256">
        <v>1084.2</v>
      </c>
      <c r="O55" s="256">
        <v>15031250</v>
      </c>
      <c r="P55" s="257">
        <v>4.7702025702461334E-2</v>
      </c>
    </row>
    <row r="56" spans="1:16" ht="12.75" customHeight="1">
      <c r="A56" s="248">
        <v>46</v>
      </c>
      <c r="B56" s="261" t="s">
        <v>43</v>
      </c>
      <c r="C56" s="253" t="s">
        <v>93</v>
      </c>
      <c r="D56" s="254">
        <v>45351</v>
      </c>
      <c r="E56" s="253">
        <v>1443.4</v>
      </c>
      <c r="F56" s="253">
        <v>1443.9833333333333</v>
      </c>
      <c r="G56" s="255">
        <v>1429.4666666666667</v>
      </c>
      <c r="H56" s="255">
        <v>1415.5333333333333</v>
      </c>
      <c r="I56" s="255">
        <v>1401.0166666666667</v>
      </c>
      <c r="J56" s="255">
        <v>1457.9166666666667</v>
      </c>
      <c r="K56" s="255">
        <v>1472.4333333333336</v>
      </c>
      <c r="L56" s="255">
        <v>1486.3666666666668</v>
      </c>
      <c r="M56" s="256">
        <v>1458.5</v>
      </c>
      <c r="N56" s="256">
        <v>1430.05</v>
      </c>
      <c r="O56" s="256">
        <v>9471150</v>
      </c>
      <c r="P56" s="257">
        <v>7.04955421936554E-3</v>
      </c>
    </row>
    <row r="57" spans="1:16" ht="12.75" customHeight="1">
      <c r="A57" s="248">
        <v>47</v>
      </c>
      <c r="B57" s="261" t="s">
        <v>45</v>
      </c>
      <c r="C57" s="253" t="s">
        <v>94</v>
      </c>
      <c r="D57" s="254">
        <v>45351</v>
      </c>
      <c r="E57" s="253">
        <v>434.1</v>
      </c>
      <c r="F57" s="253">
        <v>439.09999999999997</v>
      </c>
      <c r="G57" s="255">
        <v>427.19999999999993</v>
      </c>
      <c r="H57" s="255">
        <v>420.29999999999995</v>
      </c>
      <c r="I57" s="255">
        <v>408.39999999999992</v>
      </c>
      <c r="J57" s="255">
        <v>445.99999999999994</v>
      </c>
      <c r="K57" s="255">
        <v>457.89999999999992</v>
      </c>
      <c r="L57" s="255">
        <v>464.79999999999995</v>
      </c>
      <c r="M57" s="256">
        <v>451</v>
      </c>
      <c r="N57" s="256">
        <v>432.2</v>
      </c>
      <c r="O57" s="256">
        <v>68256300</v>
      </c>
      <c r="P57" s="257">
        <v>6.9564645101846068E-2</v>
      </c>
    </row>
    <row r="58" spans="1:16" ht="12.75" customHeight="1">
      <c r="A58" s="248">
        <v>48</v>
      </c>
      <c r="B58" s="261" t="s">
        <v>87</v>
      </c>
      <c r="C58" s="253" t="s">
        <v>95</v>
      </c>
      <c r="D58" s="254">
        <v>45351</v>
      </c>
      <c r="E58" s="253">
        <v>6541.35</v>
      </c>
      <c r="F58" s="253">
        <v>6582.1833333333334</v>
      </c>
      <c r="G58" s="255">
        <v>6466.3666666666668</v>
      </c>
      <c r="H58" s="255">
        <v>6391.3833333333332</v>
      </c>
      <c r="I58" s="255">
        <v>6275.5666666666666</v>
      </c>
      <c r="J58" s="255">
        <v>6657.166666666667</v>
      </c>
      <c r="K58" s="255">
        <v>6772.9833333333345</v>
      </c>
      <c r="L58" s="255">
        <v>6847.9666666666672</v>
      </c>
      <c r="M58" s="256">
        <v>6698</v>
      </c>
      <c r="N58" s="256">
        <v>6507.2</v>
      </c>
      <c r="O58" s="256">
        <v>1407750</v>
      </c>
      <c r="P58" s="257">
        <v>-9.5805833510751543E-4</v>
      </c>
    </row>
    <row r="59" spans="1:16" ht="12.75" customHeight="1">
      <c r="A59" s="248">
        <v>49</v>
      </c>
      <c r="B59" s="261" t="s">
        <v>59</v>
      </c>
      <c r="C59" s="253" t="s">
        <v>96</v>
      </c>
      <c r="D59" s="254">
        <v>45351</v>
      </c>
      <c r="E59" s="253">
        <v>2540.4</v>
      </c>
      <c r="F59" s="253">
        <v>2545.4500000000003</v>
      </c>
      <c r="G59" s="255">
        <v>2524.1000000000004</v>
      </c>
      <c r="H59" s="255">
        <v>2507.8000000000002</v>
      </c>
      <c r="I59" s="255">
        <v>2486.4500000000003</v>
      </c>
      <c r="J59" s="255">
        <v>2561.7500000000005</v>
      </c>
      <c r="K59" s="255">
        <v>2583.1</v>
      </c>
      <c r="L59" s="255">
        <v>2599.4000000000005</v>
      </c>
      <c r="M59" s="256">
        <v>2566.8000000000002</v>
      </c>
      <c r="N59" s="256">
        <v>2529.15</v>
      </c>
      <c r="O59" s="256">
        <v>3512950</v>
      </c>
      <c r="P59" s="257">
        <v>4.9058870644773725E-3</v>
      </c>
    </row>
    <row r="60" spans="1:16" ht="12.75" customHeight="1">
      <c r="A60" s="248">
        <v>50</v>
      </c>
      <c r="B60" s="261" t="s">
        <v>45</v>
      </c>
      <c r="C60" s="253" t="s">
        <v>97</v>
      </c>
      <c r="D60" s="254">
        <v>45351</v>
      </c>
      <c r="E60" s="253">
        <v>995.3</v>
      </c>
      <c r="F60" s="253">
        <v>1003.85</v>
      </c>
      <c r="G60" s="255">
        <v>980.65000000000009</v>
      </c>
      <c r="H60" s="255">
        <v>966.00000000000011</v>
      </c>
      <c r="I60" s="255">
        <v>942.80000000000018</v>
      </c>
      <c r="J60" s="255">
        <v>1018.5</v>
      </c>
      <c r="K60" s="255">
        <v>1041.7</v>
      </c>
      <c r="L60" s="255">
        <v>1056.3499999999999</v>
      </c>
      <c r="M60" s="256">
        <v>1027.05</v>
      </c>
      <c r="N60" s="256">
        <v>989.2</v>
      </c>
      <c r="O60" s="256">
        <v>17449000</v>
      </c>
      <c r="P60" s="257">
        <v>-2.0214498287382785E-2</v>
      </c>
    </row>
    <row r="61" spans="1:16" ht="12.75" customHeight="1">
      <c r="A61" s="248">
        <v>51</v>
      </c>
      <c r="B61" s="261" t="s">
        <v>45</v>
      </c>
      <c r="C61" s="260" t="s">
        <v>98</v>
      </c>
      <c r="D61" s="254">
        <v>45351</v>
      </c>
      <c r="E61" s="253">
        <v>1088</v>
      </c>
      <c r="F61" s="253">
        <v>1093.1000000000001</v>
      </c>
      <c r="G61" s="255">
        <v>1079.4500000000003</v>
      </c>
      <c r="H61" s="255">
        <v>1070.9000000000001</v>
      </c>
      <c r="I61" s="255">
        <v>1057.2500000000002</v>
      </c>
      <c r="J61" s="255">
        <v>1101.6500000000003</v>
      </c>
      <c r="K61" s="255">
        <v>1115.3000000000004</v>
      </c>
      <c r="L61" s="255">
        <v>1123.8500000000004</v>
      </c>
      <c r="M61" s="256">
        <v>1106.75</v>
      </c>
      <c r="N61" s="256">
        <v>1084.55</v>
      </c>
      <c r="O61" s="256">
        <v>1712900</v>
      </c>
      <c r="P61" s="257">
        <v>2.0475020475020475E-3</v>
      </c>
    </row>
    <row r="62" spans="1:16" ht="12.75" customHeight="1">
      <c r="A62" s="248">
        <v>52</v>
      </c>
      <c r="B62" s="261" t="s">
        <v>41</v>
      </c>
      <c r="C62" s="258" t="s">
        <v>99</v>
      </c>
      <c r="D62" s="254">
        <v>45351</v>
      </c>
      <c r="E62" s="253">
        <v>290.2</v>
      </c>
      <c r="F62" s="253">
        <v>290.2</v>
      </c>
      <c r="G62" s="255">
        <v>288.5</v>
      </c>
      <c r="H62" s="255">
        <v>286.8</v>
      </c>
      <c r="I62" s="255">
        <v>285.10000000000002</v>
      </c>
      <c r="J62" s="255">
        <v>291.89999999999998</v>
      </c>
      <c r="K62" s="255">
        <v>293.59999999999991</v>
      </c>
      <c r="L62" s="255">
        <v>295.29999999999995</v>
      </c>
      <c r="M62" s="256">
        <v>291.89999999999998</v>
      </c>
      <c r="N62" s="256">
        <v>288.5</v>
      </c>
      <c r="O62" s="256">
        <v>16824600</v>
      </c>
      <c r="P62" s="257">
        <v>-4.7913117546848384E-3</v>
      </c>
    </row>
    <row r="63" spans="1:16" ht="12.75" customHeight="1">
      <c r="A63" s="248">
        <v>53</v>
      </c>
      <c r="B63" s="261" t="s">
        <v>63</v>
      </c>
      <c r="C63" s="253" t="s">
        <v>100</v>
      </c>
      <c r="D63" s="254">
        <v>45351</v>
      </c>
      <c r="E63" s="253">
        <v>133.94999999999999</v>
      </c>
      <c r="F63" s="253">
        <v>135</v>
      </c>
      <c r="G63" s="255">
        <v>132.55000000000001</v>
      </c>
      <c r="H63" s="255">
        <v>131.15</v>
      </c>
      <c r="I63" s="255">
        <v>128.70000000000002</v>
      </c>
      <c r="J63" s="255">
        <v>136.4</v>
      </c>
      <c r="K63" s="255">
        <v>138.85</v>
      </c>
      <c r="L63" s="255">
        <v>140.25</v>
      </c>
      <c r="M63" s="256">
        <v>137.44999999999999</v>
      </c>
      <c r="N63" s="256">
        <v>133.6</v>
      </c>
      <c r="O63" s="256">
        <v>43995000</v>
      </c>
      <c r="P63" s="257">
        <v>2.456916627852818E-2</v>
      </c>
    </row>
    <row r="64" spans="1:16" ht="12.75" customHeight="1">
      <c r="A64" s="248">
        <v>54</v>
      </c>
      <c r="B64" s="261" t="s">
        <v>41</v>
      </c>
      <c r="C64" s="253" t="s">
        <v>101</v>
      </c>
      <c r="D64" s="254">
        <v>45351</v>
      </c>
      <c r="E64" s="253">
        <v>2610</v>
      </c>
      <c r="F64" s="253">
        <v>2616.4166666666665</v>
      </c>
      <c r="G64" s="255">
        <v>2588.6333333333332</v>
      </c>
      <c r="H64" s="255">
        <v>2567.2666666666669</v>
      </c>
      <c r="I64" s="255">
        <v>2539.4833333333336</v>
      </c>
      <c r="J64" s="255">
        <v>2637.7833333333328</v>
      </c>
      <c r="K64" s="255">
        <v>2665.5666666666666</v>
      </c>
      <c r="L64" s="255">
        <v>2686.9333333333325</v>
      </c>
      <c r="M64" s="256">
        <v>2644.2</v>
      </c>
      <c r="N64" s="256">
        <v>2595.0500000000002</v>
      </c>
      <c r="O64" s="256">
        <v>4358400</v>
      </c>
      <c r="P64" s="257">
        <v>-1.611810916971421E-2</v>
      </c>
    </row>
    <row r="65" spans="1:16" ht="12.75" customHeight="1">
      <c r="A65" s="248">
        <v>55</v>
      </c>
      <c r="B65" s="261" t="s">
        <v>59</v>
      </c>
      <c r="C65" s="253" t="s">
        <v>102</v>
      </c>
      <c r="D65" s="254">
        <v>45351</v>
      </c>
      <c r="E65" s="253">
        <v>546.95000000000005</v>
      </c>
      <c r="F65" s="253">
        <v>547.65</v>
      </c>
      <c r="G65" s="255">
        <v>544.29999999999995</v>
      </c>
      <c r="H65" s="255">
        <v>541.65</v>
      </c>
      <c r="I65" s="255">
        <v>538.29999999999995</v>
      </c>
      <c r="J65" s="255">
        <v>550.29999999999995</v>
      </c>
      <c r="K65" s="255">
        <v>553.65000000000009</v>
      </c>
      <c r="L65" s="255">
        <v>556.29999999999995</v>
      </c>
      <c r="M65" s="256">
        <v>551</v>
      </c>
      <c r="N65" s="256">
        <v>545</v>
      </c>
      <c r="O65" s="256">
        <v>22230000</v>
      </c>
      <c r="P65" s="257">
        <v>3.3286318758815234E-3</v>
      </c>
    </row>
    <row r="66" spans="1:16" ht="12.75" customHeight="1">
      <c r="A66" s="248">
        <v>56</v>
      </c>
      <c r="B66" s="261" t="s">
        <v>49</v>
      </c>
      <c r="C66" s="258" t="s">
        <v>103</v>
      </c>
      <c r="D66" s="254">
        <v>45351</v>
      </c>
      <c r="E66" s="253">
        <v>2086.35</v>
      </c>
      <c r="F66" s="253">
        <v>2096.35</v>
      </c>
      <c r="G66" s="255">
        <v>2065.75</v>
      </c>
      <c r="H66" s="255">
        <v>2045.15</v>
      </c>
      <c r="I66" s="255">
        <v>2014.5500000000002</v>
      </c>
      <c r="J66" s="255">
        <v>2116.9499999999998</v>
      </c>
      <c r="K66" s="255">
        <v>2147.5499999999993</v>
      </c>
      <c r="L66" s="255">
        <v>2168.1499999999996</v>
      </c>
      <c r="M66" s="256">
        <v>2126.9499999999998</v>
      </c>
      <c r="N66" s="256">
        <v>2075.75</v>
      </c>
      <c r="O66" s="256">
        <v>3301250</v>
      </c>
      <c r="P66" s="257">
        <v>-1.2857890408910817E-2</v>
      </c>
    </row>
    <row r="67" spans="1:16" ht="12.75" customHeight="1">
      <c r="A67" s="248">
        <v>57</v>
      </c>
      <c r="B67" s="261" t="s">
        <v>39</v>
      </c>
      <c r="C67" s="253" t="s">
        <v>104</v>
      </c>
      <c r="D67" s="254">
        <v>45351</v>
      </c>
      <c r="E67" s="253">
        <v>2329.1999999999998</v>
      </c>
      <c r="F67" s="253">
        <v>2339.65</v>
      </c>
      <c r="G67" s="255">
        <v>2301.3000000000002</v>
      </c>
      <c r="H67" s="255">
        <v>2273.4</v>
      </c>
      <c r="I67" s="255">
        <v>2235.0500000000002</v>
      </c>
      <c r="J67" s="255">
        <v>2367.5500000000002</v>
      </c>
      <c r="K67" s="255">
        <v>2405.8999999999996</v>
      </c>
      <c r="L67" s="255">
        <v>2433.8000000000002</v>
      </c>
      <c r="M67" s="256">
        <v>2378</v>
      </c>
      <c r="N67" s="256">
        <v>2311.75</v>
      </c>
      <c r="O67" s="256">
        <v>3073200</v>
      </c>
      <c r="P67" s="257">
        <v>1.9607843137254902E-2</v>
      </c>
    </row>
    <row r="68" spans="1:16" ht="12.75" customHeight="1">
      <c r="A68" s="248">
        <v>58</v>
      </c>
      <c r="B68" s="261" t="s">
        <v>45</v>
      </c>
      <c r="C68" s="258" t="s">
        <v>105</v>
      </c>
      <c r="D68" s="254">
        <v>45351</v>
      </c>
      <c r="E68" s="253">
        <v>142.69999999999999</v>
      </c>
      <c r="F68" s="253">
        <v>143.86666666666667</v>
      </c>
      <c r="G68" s="255">
        <v>140.33333333333334</v>
      </c>
      <c r="H68" s="255">
        <v>137.96666666666667</v>
      </c>
      <c r="I68" s="255">
        <v>134.43333333333334</v>
      </c>
      <c r="J68" s="255">
        <v>146.23333333333335</v>
      </c>
      <c r="K68" s="255">
        <v>149.76666666666665</v>
      </c>
      <c r="L68" s="255">
        <v>152.13333333333335</v>
      </c>
      <c r="M68" s="256">
        <v>147.4</v>
      </c>
      <c r="N68" s="256">
        <v>141.5</v>
      </c>
      <c r="O68" s="256">
        <v>15126000</v>
      </c>
      <c r="P68" s="257">
        <v>-3.0757400999615533E-2</v>
      </c>
    </row>
    <row r="69" spans="1:16" ht="12.75" customHeight="1">
      <c r="A69" s="248">
        <v>59</v>
      </c>
      <c r="B69" s="261" t="s">
        <v>43</v>
      </c>
      <c r="C69" s="253" t="s">
        <v>106</v>
      </c>
      <c r="D69" s="254">
        <v>45351</v>
      </c>
      <c r="E69" s="253">
        <v>3648.95</v>
      </c>
      <c r="F69" s="253">
        <v>3675.5499999999997</v>
      </c>
      <c r="G69" s="255">
        <v>3611.6499999999996</v>
      </c>
      <c r="H69" s="255">
        <v>3574.35</v>
      </c>
      <c r="I69" s="255">
        <v>3510.45</v>
      </c>
      <c r="J69" s="255">
        <v>3712.8499999999995</v>
      </c>
      <c r="K69" s="255">
        <v>3776.75</v>
      </c>
      <c r="L69" s="255">
        <v>3814.0499999999993</v>
      </c>
      <c r="M69" s="256">
        <v>3739.45</v>
      </c>
      <c r="N69" s="256">
        <v>3638.25</v>
      </c>
      <c r="O69" s="256">
        <v>3662600</v>
      </c>
      <c r="P69" s="257">
        <v>1.7049872264800623E-2</v>
      </c>
    </row>
    <row r="70" spans="1:16" ht="12.75" customHeight="1">
      <c r="A70" s="248">
        <v>60</v>
      </c>
      <c r="B70" s="261" t="s">
        <v>45</v>
      </c>
      <c r="C70" s="260" t="s">
        <v>107</v>
      </c>
      <c r="D70" s="254">
        <v>45351</v>
      </c>
      <c r="E70" s="253">
        <v>6749.8</v>
      </c>
      <c r="F70" s="253">
        <v>6768.2166666666672</v>
      </c>
      <c r="G70" s="255">
        <v>6682.5833333333339</v>
      </c>
      <c r="H70" s="255">
        <v>6615.3666666666668</v>
      </c>
      <c r="I70" s="255">
        <v>6529.7333333333336</v>
      </c>
      <c r="J70" s="255">
        <v>6835.4333333333343</v>
      </c>
      <c r="K70" s="255">
        <v>6921.0666666666675</v>
      </c>
      <c r="L70" s="255">
        <v>6988.2833333333347</v>
      </c>
      <c r="M70" s="256">
        <v>6853.85</v>
      </c>
      <c r="N70" s="256">
        <v>6701</v>
      </c>
      <c r="O70" s="256">
        <v>1461000</v>
      </c>
      <c r="P70" s="257">
        <v>-1.5896537787956352E-2</v>
      </c>
    </row>
    <row r="71" spans="1:16" ht="12.75" customHeight="1">
      <c r="A71" s="248">
        <v>61</v>
      </c>
      <c r="B71" s="261" t="s">
        <v>108</v>
      </c>
      <c r="C71" s="253" t="s">
        <v>109</v>
      </c>
      <c r="D71" s="254">
        <v>45351</v>
      </c>
      <c r="E71" s="253">
        <v>885.9</v>
      </c>
      <c r="F71" s="253">
        <v>881.5</v>
      </c>
      <c r="G71" s="255">
        <v>867.25</v>
      </c>
      <c r="H71" s="255">
        <v>848.6</v>
      </c>
      <c r="I71" s="255">
        <v>834.35</v>
      </c>
      <c r="J71" s="255">
        <v>900.15</v>
      </c>
      <c r="K71" s="255">
        <v>914.4</v>
      </c>
      <c r="L71" s="255">
        <v>933.05</v>
      </c>
      <c r="M71" s="256">
        <v>895.75</v>
      </c>
      <c r="N71" s="256">
        <v>862.85</v>
      </c>
      <c r="O71" s="256">
        <v>34742400</v>
      </c>
      <c r="P71" s="257">
        <v>-8.2893745290128114E-3</v>
      </c>
    </row>
    <row r="72" spans="1:16" ht="12.75" customHeight="1">
      <c r="A72" s="248">
        <v>62</v>
      </c>
      <c r="B72" s="261" t="s">
        <v>43</v>
      </c>
      <c r="C72" s="253" t="s">
        <v>110</v>
      </c>
      <c r="D72" s="254">
        <v>45351</v>
      </c>
      <c r="E72" s="253">
        <v>6336.8</v>
      </c>
      <c r="F72" s="253">
        <v>6334.7666666666664</v>
      </c>
      <c r="G72" s="255">
        <v>6299.5333333333328</v>
      </c>
      <c r="H72" s="255">
        <v>6262.2666666666664</v>
      </c>
      <c r="I72" s="255">
        <v>6227.0333333333328</v>
      </c>
      <c r="J72" s="255">
        <v>6372.0333333333328</v>
      </c>
      <c r="K72" s="255">
        <v>6407.2666666666664</v>
      </c>
      <c r="L72" s="255">
        <v>6444.5333333333328</v>
      </c>
      <c r="M72" s="256">
        <v>6370</v>
      </c>
      <c r="N72" s="256">
        <v>6297.5</v>
      </c>
      <c r="O72" s="256">
        <v>1863875</v>
      </c>
      <c r="P72" s="257">
        <v>1.9067796610169493E-2</v>
      </c>
    </row>
    <row r="73" spans="1:16" ht="12.75" customHeight="1">
      <c r="A73" s="248">
        <v>63</v>
      </c>
      <c r="B73" s="261" t="s">
        <v>56</v>
      </c>
      <c r="C73" s="253" t="s">
        <v>111</v>
      </c>
      <c r="D73" s="254">
        <v>45351</v>
      </c>
      <c r="E73" s="253">
        <v>3828.2</v>
      </c>
      <c r="F73" s="253">
        <v>3849.85</v>
      </c>
      <c r="G73" s="255">
        <v>3797.2</v>
      </c>
      <c r="H73" s="255">
        <v>3766.2</v>
      </c>
      <c r="I73" s="255">
        <v>3713.5499999999997</v>
      </c>
      <c r="J73" s="255">
        <v>3880.85</v>
      </c>
      <c r="K73" s="255">
        <v>3933.5000000000005</v>
      </c>
      <c r="L73" s="255">
        <v>3964.5</v>
      </c>
      <c r="M73" s="256">
        <v>3902.5</v>
      </c>
      <c r="N73" s="256">
        <v>3818.85</v>
      </c>
      <c r="O73" s="256">
        <v>3630550</v>
      </c>
      <c r="P73" s="257">
        <v>3.5797213622291023E-3</v>
      </c>
    </row>
    <row r="74" spans="1:16" ht="12.75" customHeight="1">
      <c r="A74" s="248">
        <v>64</v>
      </c>
      <c r="B74" s="261" t="s">
        <v>56</v>
      </c>
      <c r="C74" s="253" t="s">
        <v>112</v>
      </c>
      <c r="D74" s="254">
        <v>45351</v>
      </c>
      <c r="E74" s="253">
        <v>2914.55</v>
      </c>
      <c r="F74" s="253">
        <v>2921.2833333333333</v>
      </c>
      <c r="G74" s="255">
        <v>2888.3666666666668</v>
      </c>
      <c r="H74" s="255">
        <v>2862.1833333333334</v>
      </c>
      <c r="I74" s="255">
        <v>2829.2666666666669</v>
      </c>
      <c r="J74" s="255">
        <v>2947.4666666666667</v>
      </c>
      <c r="K74" s="255">
        <v>2980.3833333333337</v>
      </c>
      <c r="L74" s="255">
        <v>3006.5666666666666</v>
      </c>
      <c r="M74" s="256">
        <v>2954.2</v>
      </c>
      <c r="N74" s="256">
        <v>2895.1</v>
      </c>
      <c r="O74" s="256">
        <v>2450525</v>
      </c>
      <c r="P74" s="257">
        <v>-1.1865158571745398E-2</v>
      </c>
    </row>
    <row r="75" spans="1:16" ht="12.75" customHeight="1">
      <c r="A75" s="248">
        <v>65</v>
      </c>
      <c r="B75" s="261" t="s">
        <v>56</v>
      </c>
      <c r="C75" s="253" t="s">
        <v>113</v>
      </c>
      <c r="D75" s="254">
        <v>45351</v>
      </c>
      <c r="E75" s="253">
        <v>326.25</v>
      </c>
      <c r="F75" s="253">
        <v>328.68333333333334</v>
      </c>
      <c r="G75" s="255">
        <v>322.86666666666667</v>
      </c>
      <c r="H75" s="255">
        <v>319.48333333333335</v>
      </c>
      <c r="I75" s="255">
        <v>313.66666666666669</v>
      </c>
      <c r="J75" s="255">
        <v>332.06666666666666</v>
      </c>
      <c r="K75" s="255">
        <v>337.88333333333338</v>
      </c>
      <c r="L75" s="255">
        <v>341.26666666666665</v>
      </c>
      <c r="M75" s="256">
        <v>334.5</v>
      </c>
      <c r="N75" s="256">
        <v>325.3</v>
      </c>
      <c r="O75" s="256">
        <v>19350000</v>
      </c>
      <c r="P75" s="257">
        <v>1.8571157854841765E-2</v>
      </c>
    </row>
    <row r="76" spans="1:16" ht="12.75" customHeight="1">
      <c r="A76" s="248">
        <v>66</v>
      </c>
      <c r="B76" s="261" t="s">
        <v>63</v>
      </c>
      <c r="C76" s="253" t="s">
        <v>114</v>
      </c>
      <c r="D76" s="254">
        <v>45351</v>
      </c>
      <c r="E76" s="253">
        <v>153.80000000000001</v>
      </c>
      <c r="F76" s="253">
        <v>154.4</v>
      </c>
      <c r="G76" s="255">
        <v>152.80000000000001</v>
      </c>
      <c r="H76" s="255">
        <v>151.80000000000001</v>
      </c>
      <c r="I76" s="255">
        <v>150.20000000000002</v>
      </c>
      <c r="J76" s="255">
        <v>155.4</v>
      </c>
      <c r="K76" s="255">
        <v>156.99999999999997</v>
      </c>
      <c r="L76" s="255">
        <v>158</v>
      </c>
      <c r="M76" s="256">
        <v>156</v>
      </c>
      <c r="N76" s="256">
        <v>153.4</v>
      </c>
      <c r="O76" s="256">
        <v>91555000</v>
      </c>
      <c r="P76" s="257">
        <v>-2.9777989720765115E-2</v>
      </c>
    </row>
    <row r="77" spans="1:16" ht="12.75" customHeight="1">
      <c r="A77" s="248">
        <v>67</v>
      </c>
      <c r="B77" s="261" t="s">
        <v>84</v>
      </c>
      <c r="C77" s="253" t="s">
        <v>115</v>
      </c>
      <c r="D77" s="254">
        <v>45351</v>
      </c>
      <c r="E77" s="253">
        <v>180.75</v>
      </c>
      <c r="F77" s="253">
        <v>181.93333333333331</v>
      </c>
      <c r="G77" s="255">
        <v>178.56666666666661</v>
      </c>
      <c r="H77" s="255">
        <v>176.3833333333333</v>
      </c>
      <c r="I77" s="255">
        <v>173.01666666666659</v>
      </c>
      <c r="J77" s="255">
        <v>184.11666666666662</v>
      </c>
      <c r="K77" s="255">
        <v>187.48333333333335</v>
      </c>
      <c r="L77" s="255">
        <v>189.66666666666663</v>
      </c>
      <c r="M77" s="256">
        <v>185.3</v>
      </c>
      <c r="N77" s="256">
        <v>179.75</v>
      </c>
      <c r="O77" s="256">
        <v>132999825</v>
      </c>
      <c r="P77" s="257">
        <v>-4.997090734846151E-3</v>
      </c>
    </row>
    <row r="78" spans="1:16" ht="12.75" customHeight="1">
      <c r="A78" s="248">
        <v>68</v>
      </c>
      <c r="B78" s="261" t="s">
        <v>43</v>
      </c>
      <c r="C78" s="253" t="s">
        <v>116</v>
      </c>
      <c r="D78" s="254">
        <v>45351</v>
      </c>
      <c r="E78" s="253">
        <v>900.85</v>
      </c>
      <c r="F78" s="253">
        <v>900.63333333333333</v>
      </c>
      <c r="G78" s="255">
        <v>887.86666666666667</v>
      </c>
      <c r="H78" s="255">
        <v>874.88333333333333</v>
      </c>
      <c r="I78" s="255">
        <v>862.11666666666667</v>
      </c>
      <c r="J78" s="255">
        <v>913.61666666666667</v>
      </c>
      <c r="K78" s="255">
        <v>926.38333333333333</v>
      </c>
      <c r="L78" s="255">
        <v>939.36666666666667</v>
      </c>
      <c r="M78" s="256">
        <v>913.4</v>
      </c>
      <c r="N78" s="256">
        <v>887.65</v>
      </c>
      <c r="O78" s="256">
        <v>15260525</v>
      </c>
      <c r="P78" s="257">
        <v>-4.7283559506359641E-3</v>
      </c>
    </row>
    <row r="79" spans="1:16" ht="12.75" customHeight="1">
      <c r="A79" s="248">
        <v>69</v>
      </c>
      <c r="B79" s="261" t="s">
        <v>117</v>
      </c>
      <c r="C79" s="253" t="s">
        <v>118</v>
      </c>
      <c r="D79" s="254">
        <v>45351</v>
      </c>
      <c r="E79" s="253">
        <v>86.05</v>
      </c>
      <c r="F79" s="253">
        <v>86.816666666666663</v>
      </c>
      <c r="G79" s="255">
        <v>83.183333333333323</v>
      </c>
      <c r="H79" s="255">
        <v>80.316666666666663</v>
      </c>
      <c r="I79" s="255">
        <v>76.683333333333323</v>
      </c>
      <c r="J79" s="255">
        <v>89.683333333333323</v>
      </c>
      <c r="K79" s="255">
        <v>93.316666666666649</v>
      </c>
      <c r="L79" s="255">
        <v>96.183333333333323</v>
      </c>
      <c r="M79" s="256">
        <v>90.45</v>
      </c>
      <c r="N79" s="256">
        <v>83.95</v>
      </c>
      <c r="O79" s="256">
        <v>231783750</v>
      </c>
      <c r="P79" s="257">
        <v>-6.3074124602091858E-2</v>
      </c>
    </row>
    <row r="80" spans="1:16" ht="12.75" customHeight="1">
      <c r="A80" s="248">
        <v>70</v>
      </c>
      <c r="B80" s="261" t="s">
        <v>45</v>
      </c>
      <c r="C80" s="259" t="s">
        <v>119</v>
      </c>
      <c r="D80" s="254">
        <v>45351</v>
      </c>
      <c r="E80" s="253">
        <v>669.15</v>
      </c>
      <c r="F80" s="253">
        <v>673.2833333333333</v>
      </c>
      <c r="G80" s="255">
        <v>662.86666666666656</v>
      </c>
      <c r="H80" s="255">
        <v>656.58333333333326</v>
      </c>
      <c r="I80" s="255">
        <v>646.16666666666652</v>
      </c>
      <c r="J80" s="255">
        <v>679.56666666666661</v>
      </c>
      <c r="K80" s="255">
        <v>689.98333333333335</v>
      </c>
      <c r="L80" s="255">
        <v>696.26666666666665</v>
      </c>
      <c r="M80" s="256">
        <v>683.7</v>
      </c>
      <c r="N80" s="256">
        <v>667</v>
      </c>
      <c r="O80" s="256">
        <v>8651500</v>
      </c>
      <c r="P80" s="257">
        <v>-6.2411947027331639E-2</v>
      </c>
    </row>
    <row r="81" spans="1:16" ht="12.75" customHeight="1">
      <c r="A81" s="248">
        <v>71</v>
      </c>
      <c r="B81" s="261" t="s">
        <v>59</v>
      </c>
      <c r="C81" s="253" t="s">
        <v>120</v>
      </c>
      <c r="D81" s="254">
        <v>45351</v>
      </c>
      <c r="E81" s="253">
        <v>1235.8499999999999</v>
      </c>
      <c r="F81" s="253">
        <v>1236.6499999999999</v>
      </c>
      <c r="G81" s="255">
        <v>1224.2999999999997</v>
      </c>
      <c r="H81" s="255">
        <v>1212.7499999999998</v>
      </c>
      <c r="I81" s="255">
        <v>1200.3999999999996</v>
      </c>
      <c r="J81" s="255">
        <v>1248.1999999999998</v>
      </c>
      <c r="K81" s="255">
        <v>1260.5499999999997</v>
      </c>
      <c r="L81" s="255">
        <v>1272.0999999999999</v>
      </c>
      <c r="M81" s="256">
        <v>1249</v>
      </c>
      <c r="N81" s="256">
        <v>1225.0999999999999</v>
      </c>
      <c r="O81" s="256">
        <v>6657500</v>
      </c>
      <c r="P81" s="257">
        <v>-3.8697566962674172E-2</v>
      </c>
    </row>
    <row r="82" spans="1:16" ht="12.75" customHeight="1">
      <c r="A82" s="248">
        <v>72</v>
      </c>
      <c r="B82" s="261" t="s">
        <v>108</v>
      </c>
      <c r="C82" s="253" t="s">
        <v>121</v>
      </c>
      <c r="D82" s="254">
        <v>45351</v>
      </c>
      <c r="E82" s="253">
        <v>2342.15</v>
      </c>
      <c r="F82" s="253">
        <v>2340.3166666666671</v>
      </c>
      <c r="G82" s="255">
        <v>2308.1833333333343</v>
      </c>
      <c r="H82" s="255">
        <v>2274.2166666666672</v>
      </c>
      <c r="I82" s="255">
        <v>2242.0833333333344</v>
      </c>
      <c r="J82" s="255">
        <v>2374.2833333333342</v>
      </c>
      <c r="K82" s="255">
        <v>2406.4166666666665</v>
      </c>
      <c r="L82" s="255">
        <v>2440.3833333333341</v>
      </c>
      <c r="M82" s="256">
        <v>2372.4499999999998</v>
      </c>
      <c r="N82" s="256">
        <v>2306.35</v>
      </c>
      <c r="O82" s="256">
        <v>4872075</v>
      </c>
      <c r="P82" s="257">
        <v>-7.8351712130005809E-3</v>
      </c>
    </row>
    <row r="83" spans="1:16" ht="12.75" customHeight="1">
      <c r="A83" s="248">
        <v>73</v>
      </c>
      <c r="B83" s="261" t="s">
        <v>43</v>
      </c>
      <c r="C83" s="253" t="s">
        <v>122</v>
      </c>
      <c r="D83" s="254">
        <v>45351</v>
      </c>
      <c r="E83" s="253">
        <v>456.95</v>
      </c>
      <c r="F83" s="253">
        <v>461.23333333333329</v>
      </c>
      <c r="G83" s="255">
        <v>450.06666666666661</v>
      </c>
      <c r="H83" s="255">
        <v>443.18333333333334</v>
      </c>
      <c r="I83" s="255">
        <v>432.01666666666665</v>
      </c>
      <c r="J83" s="255">
        <v>468.11666666666656</v>
      </c>
      <c r="K83" s="255">
        <v>479.28333333333319</v>
      </c>
      <c r="L83" s="255">
        <v>486.16666666666652</v>
      </c>
      <c r="M83" s="256">
        <v>472.4</v>
      </c>
      <c r="N83" s="256">
        <v>454.35</v>
      </c>
      <c r="O83" s="256">
        <v>11230000</v>
      </c>
      <c r="P83" s="257">
        <v>7.1288540367135981E-4</v>
      </c>
    </row>
    <row r="84" spans="1:16" ht="12.75" customHeight="1">
      <c r="A84" s="248">
        <v>74</v>
      </c>
      <c r="B84" s="261" t="s">
        <v>49</v>
      </c>
      <c r="C84" s="253" t="s">
        <v>123</v>
      </c>
      <c r="D84" s="254">
        <v>45351</v>
      </c>
      <c r="E84" s="253">
        <v>2199.1999999999998</v>
      </c>
      <c r="F84" s="253">
        <v>2201.0666666666666</v>
      </c>
      <c r="G84" s="255">
        <v>2180.6333333333332</v>
      </c>
      <c r="H84" s="255">
        <v>2162.0666666666666</v>
      </c>
      <c r="I84" s="255">
        <v>2141.6333333333332</v>
      </c>
      <c r="J84" s="255">
        <v>2219.6333333333332</v>
      </c>
      <c r="K84" s="255">
        <v>2240.0666666666666</v>
      </c>
      <c r="L84" s="255">
        <v>2258.6333333333332</v>
      </c>
      <c r="M84" s="256">
        <v>2221.5</v>
      </c>
      <c r="N84" s="256">
        <v>2182.5</v>
      </c>
      <c r="O84" s="256">
        <v>8603649</v>
      </c>
      <c r="P84" s="257">
        <v>1.3257682152688051E-2</v>
      </c>
    </row>
    <row r="85" spans="1:16" ht="12.75" customHeight="1">
      <c r="A85" s="248">
        <v>75</v>
      </c>
      <c r="B85" s="261" t="s">
        <v>84</v>
      </c>
      <c r="C85" s="253" t="s">
        <v>124</v>
      </c>
      <c r="D85" s="254">
        <v>45351</v>
      </c>
      <c r="E85" s="253">
        <v>563.6</v>
      </c>
      <c r="F85" s="253">
        <v>562.38333333333333</v>
      </c>
      <c r="G85" s="255">
        <v>555.7166666666667</v>
      </c>
      <c r="H85" s="255">
        <v>547.83333333333337</v>
      </c>
      <c r="I85" s="255">
        <v>541.16666666666674</v>
      </c>
      <c r="J85" s="255">
        <v>570.26666666666665</v>
      </c>
      <c r="K85" s="255">
        <v>576.93333333333339</v>
      </c>
      <c r="L85" s="255">
        <v>584.81666666666661</v>
      </c>
      <c r="M85" s="256">
        <v>569.04999999999995</v>
      </c>
      <c r="N85" s="256">
        <v>554.5</v>
      </c>
      <c r="O85" s="256">
        <v>7977500</v>
      </c>
      <c r="P85" s="257">
        <v>-5.4098117681932713E-2</v>
      </c>
    </row>
    <row r="86" spans="1:16" ht="12.75" customHeight="1">
      <c r="A86" s="248">
        <v>76</v>
      </c>
      <c r="B86" s="261" t="s">
        <v>45</v>
      </c>
      <c r="C86" s="260" t="s">
        <v>125</v>
      </c>
      <c r="D86" s="254">
        <v>45351</v>
      </c>
      <c r="E86" s="253">
        <v>2953.1</v>
      </c>
      <c r="F86" s="253">
        <v>2972.0833333333335</v>
      </c>
      <c r="G86" s="255">
        <v>2915.166666666667</v>
      </c>
      <c r="H86" s="255">
        <v>2877.2333333333336</v>
      </c>
      <c r="I86" s="255">
        <v>2820.3166666666671</v>
      </c>
      <c r="J86" s="255">
        <v>3010.0166666666669</v>
      </c>
      <c r="K86" s="255">
        <v>3066.9333333333338</v>
      </c>
      <c r="L86" s="255">
        <v>3104.8666666666668</v>
      </c>
      <c r="M86" s="256">
        <v>3029</v>
      </c>
      <c r="N86" s="256">
        <v>2934.15</v>
      </c>
      <c r="O86" s="256">
        <v>9130500</v>
      </c>
      <c r="P86" s="257">
        <v>1.7892976588628762E-2</v>
      </c>
    </row>
    <row r="87" spans="1:16" ht="12.75" customHeight="1">
      <c r="A87" s="248">
        <v>77</v>
      </c>
      <c r="B87" s="261" t="s">
        <v>41</v>
      </c>
      <c r="C87" s="253" t="s">
        <v>126</v>
      </c>
      <c r="D87" s="254">
        <v>45351</v>
      </c>
      <c r="E87" s="253">
        <v>1413.9</v>
      </c>
      <c r="F87" s="253">
        <v>1409.6666666666667</v>
      </c>
      <c r="G87" s="255">
        <v>1402.3333333333335</v>
      </c>
      <c r="H87" s="255">
        <v>1390.7666666666667</v>
      </c>
      <c r="I87" s="255">
        <v>1383.4333333333334</v>
      </c>
      <c r="J87" s="255">
        <v>1421.2333333333336</v>
      </c>
      <c r="K87" s="255">
        <v>1428.5666666666671</v>
      </c>
      <c r="L87" s="255">
        <v>1440.1333333333337</v>
      </c>
      <c r="M87" s="256">
        <v>1417</v>
      </c>
      <c r="N87" s="256">
        <v>1398.1</v>
      </c>
      <c r="O87" s="256">
        <v>4224000</v>
      </c>
      <c r="P87" s="257">
        <v>-5.7667412027774508E-3</v>
      </c>
    </row>
    <row r="88" spans="1:16" ht="12.75" customHeight="1">
      <c r="A88" s="248">
        <v>78</v>
      </c>
      <c r="B88" s="261" t="s">
        <v>87</v>
      </c>
      <c r="C88" s="253" t="s">
        <v>127</v>
      </c>
      <c r="D88" s="254">
        <v>45351</v>
      </c>
      <c r="E88" s="253">
        <v>1639.1</v>
      </c>
      <c r="F88" s="253">
        <v>1645.9333333333334</v>
      </c>
      <c r="G88" s="255">
        <v>1629.1166666666668</v>
      </c>
      <c r="H88" s="255">
        <v>1619.1333333333334</v>
      </c>
      <c r="I88" s="255">
        <v>1602.3166666666668</v>
      </c>
      <c r="J88" s="255">
        <v>1655.9166666666667</v>
      </c>
      <c r="K88" s="255">
        <v>1672.7333333333333</v>
      </c>
      <c r="L88" s="255">
        <v>1682.7166666666667</v>
      </c>
      <c r="M88" s="256">
        <v>1662.75</v>
      </c>
      <c r="N88" s="256">
        <v>1635.95</v>
      </c>
      <c r="O88" s="256">
        <v>13481300</v>
      </c>
      <c r="P88" s="257">
        <v>-7.7825049289197883E-4</v>
      </c>
    </row>
    <row r="89" spans="1:16" ht="12.75" customHeight="1">
      <c r="A89" s="248">
        <v>79</v>
      </c>
      <c r="B89" s="261" t="s">
        <v>68</v>
      </c>
      <c r="C89" s="253" t="s">
        <v>128</v>
      </c>
      <c r="D89" s="254">
        <v>45351</v>
      </c>
      <c r="E89" s="253">
        <v>3740.95</v>
      </c>
      <c r="F89" s="253">
        <v>3759.4166666666665</v>
      </c>
      <c r="G89" s="255">
        <v>3708.333333333333</v>
      </c>
      <c r="H89" s="255">
        <v>3675.7166666666667</v>
      </c>
      <c r="I89" s="255">
        <v>3624.6333333333332</v>
      </c>
      <c r="J89" s="255">
        <v>3792.0333333333328</v>
      </c>
      <c r="K89" s="255">
        <v>3843.1166666666659</v>
      </c>
      <c r="L89" s="255">
        <v>3875.7333333333327</v>
      </c>
      <c r="M89" s="256">
        <v>3810.5</v>
      </c>
      <c r="N89" s="256">
        <v>3726.8</v>
      </c>
      <c r="O89" s="256">
        <v>3081600</v>
      </c>
      <c r="P89" s="257">
        <v>-4.7476019765526596E-3</v>
      </c>
    </row>
    <row r="90" spans="1:16" ht="12.75" customHeight="1">
      <c r="A90" s="248">
        <v>80</v>
      </c>
      <c r="B90" s="261" t="s">
        <v>63</v>
      </c>
      <c r="C90" s="253" t="s">
        <v>129</v>
      </c>
      <c r="D90" s="254">
        <v>45351</v>
      </c>
      <c r="E90" s="253">
        <v>1439.25</v>
      </c>
      <c r="F90" s="253">
        <v>1445.55</v>
      </c>
      <c r="G90" s="255">
        <v>1428.75</v>
      </c>
      <c r="H90" s="255">
        <v>1418.25</v>
      </c>
      <c r="I90" s="255">
        <v>1401.45</v>
      </c>
      <c r="J90" s="255">
        <v>1456.05</v>
      </c>
      <c r="K90" s="255">
        <v>1472.8499999999997</v>
      </c>
      <c r="L90" s="255">
        <v>1483.35</v>
      </c>
      <c r="M90" s="256">
        <v>1462.35</v>
      </c>
      <c r="N90" s="256">
        <v>1435.05</v>
      </c>
      <c r="O90" s="256">
        <v>220696300</v>
      </c>
      <c r="P90" s="257">
        <v>-1.2989888008028591E-2</v>
      </c>
    </row>
    <row r="91" spans="1:16" ht="12.75" customHeight="1">
      <c r="A91" s="248">
        <v>81</v>
      </c>
      <c r="B91" s="261" t="s">
        <v>68</v>
      </c>
      <c r="C91" s="253" t="s">
        <v>130</v>
      </c>
      <c r="D91" s="254">
        <v>45351</v>
      </c>
      <c r="E91" s="253">
        <v>578.1</v>
      </c>
      <c r="F91" s="253">
        <v>582.11666666666667</v>
      </c>
      <c r="G91" s="255">
        <v>571.83333333333337</v>
      </c>
      <c r="H91" s="255">
        <v>565.56666666666672</v>
      </c>
      <c r="I91" s="255">
        <v>555.28333333333342</v>
      </c>
      <c r="J91" s="255">
        <v>588.38333333333333</v>
      </c>
      <c r="K91" s="255">
        <v>598.66666666666663</v>
      </c>
      <c r="L91" s="255">
        <v>604.93333333333328</v>
      </c>
      <c r="M91" s="256">
        <v>592.4</v>
      </c>
      <c r="N91" s="256">
        <v>575.85</v>
      </c>
      <c r="O91" s="256">
        <v>32069400</v>
      </c>
      <c r="P91" s="257">
        <v>1.8160229098274777E-2</v>
      </c>
    </row>
    <row r="92" spans="1:16" ht="12.75" customHeight="1">
      <c r="A92" s="248">
        <v>82</v>
      </c>
      <c r="B92" s="261" t="s">
        <v>56</v>
      </c>
      <c r="C92" s="253" t="s">
        <v>131</v>
      </c>
      <c r="D92" s="254">
        <v>45351</v>
      </c>
      <c r="E92" s="253">
        <v>4542.8999999999996</v>
      </c>
      <c r="F92" s="253">
        <v>4557.8499999999995</v>
      </c>
      <c r="G92" s="255">
        <v>4497.4999999999991</v>
      </c>
      <c r="H92" s="255">
        <v>4452.0999999999995</v>
      </c>
      <c r="I92" s="255">
        <v>4391.7499999999991</v>
      </c>
      <c r="J92" s="255">
        <v>4603.2499999999991</v>
      </c>
      <c r="K92" s="255">
        <v>4663.5999999999995</v>
      </c>
      <c r="L92" s="255">
        <v>4708.9999999999991</v>
      </c>
      <c r="M92" s="256">
        <v>4618.2</v>
      </c>
      <c r="N92" s="256">
        <v>4512.45</v>
      </c>
      <c r="O92" s="256">
        <v>3992400</v>
      </c>
      <c r="P92" s="257">
        <v>-5.0837320574162676E-3</v>
      </c>
    </row>
    <row r="93" spans="1:16" ht="12.75" customHeight="1">
      <c r="A93" s="248">
        <v>83</v>
      </c>
      <c r="B93" s="261" t="s">
        <v>132</v>
      </c>
      <c r="C93" s="253" t="s">
        <v>133</v>
      </c>
      <c r="D93" s="254">
        <v>45351</v>
      </c>
      <c r="E93" s="253">
        <v>512.6</v>
      </c>
      <c r="F93" s="253">
        <v>519.44999999999993</v>
      </c>
      <c r="G93" s="255">
        <v>503.89999999999986</v>
      </c>
      <c r="H93" s="255">
        <v>495.19999999999993</v>
      </c>
      <c r="I93" s="255">
        <v>479.64999999999986</v>
      </c>
      <c r="J93" s="255">
        <v>528.14999999999986</v>
      </c>
      <c r="K93" s="255">
        <v>543.69999999999982</v>
      </c>
      <c r="L93" s="255">
        <v>552.39999999999986</v>
      </c>
      <c r="M93" s="256">
        <v>535</v>
      </c>
      <c r="N93" s="256">
        <v>510.75</v>
      </c>
      <c r="O93" s="256">
        <v>48885200</v>
      </c>
      <c r="P93" s="257">
        <v>4.0402836541326502E-2</v>
      </c>
    </row>
    <row r="94" spans="1:16" ht="12.75" customHeight="1">
      <c r="A94" s="248">
        <v>84</v>
      </c>
      <c r="B94" s="261" t="s">
        <v>132</v>
      </c>
      <c r="C94" s="259" t="s">
        <v>134</v>
      </c>
      <c r="D94" s="254">
        <v>45351</v>
      </c>
      <c r="E94" s="253">
        <v>245.45</v>
      </c>
      <c r="F94" s="253">
        <v>250.08333333333334</v>
      </c>
      <c r="G94" s="255">
        <v>238.36666666666667</v>
      </c>
      <c r="H94" s="255">
        <v>231.28333333333333</v>
      </c>
      <c r="I94" s="255">
        <v>219.56666666666666</v>
      </c>
      <c r="J94" s="255">
        <v>257.16666666666669</v>
      </c>
      <c r="K94" s="255">
        <v>268.88333333333333</v>
      </c>
      <c r="L94" s="255">
        <v>275.9666666666667</v>
      </c>
      <c r="M94" s="256">
        <v>261.8</v>
      </c>
      <c r="N94" s="256">
        <v>243</v>
      </c>
      <c r="O94" s="256">
        <v>33734500</v>
      </c>
      <c r="P94" s="257">
        <v>-2.6013771996939557E-2</v>
      </c>
    </row>
    <row r="95" spans="1:16" ht="12.75" customHeight="1">
      <c r="A95" s="248">
        <v>85</v>
      </c>
      <c r="B95" s="261" t="s">
        <v>84</v>
      </c>
      <c r="C95" s="253" t="s">
        <v>135</v>
      </c>
      <c r="D95" s="254">
        <v>45351</v>
      </c>
      <c r="E95" s="253">
        <v>543.29999999999995</v>
      </c>
      <c r="F95" s="253">
        <v>548.56666666666661</v>
      </c>
      <c r="G95" s="255">
        <v>526.23333333333323</v>
      </c>
      <c r="H95" s="255">
        <v>509.16666666666663</v>
      </c>
      <c r="I95" s="255">
        <v>486.83333333333326</v>
      </c>
      <c r="J95" s="255">
        <v>565.63333333333321</v>
      </c>
      <c r="K95" s="255">
        <v>587.9666666666667</v>
      </c>
      <c r="L95" s="255">
        <v>605.03333333333319</v>
      </c>
      <c r="M95" s="256">
        <v>570.9</v>
      </c>
      <c r="N95" s="256">
        <v>531.5</v>
      </c>
      <c r="O95" s="256">
        <v>35035200</v>
      </c>
      <c r="P95" s="257">
        <v>-3.966844286560095E-2</v>
      </c>
    </row>
    <row r="96" spans="1:16" ht="12.75" customHeight="1">
      <c r="A96" s="248">
        <v>86</v>
      </c>
      <c r="B96" s="261" t="s">
        <v>59</v>
      </c>
      <c r="C96" s="253" t="s">
        <v>136</v>
      </c>
      <c r="D96" s="254">
        <v>45351</v>
      </c>
      <c r="E96" s="253">
        <v>2406</v>
      </c>
      <c r="F96" s="253">
        <v>2408.9166666666665</v>
      </c>
      <c r="G96" s="255">
        <v>2395.583333333333</v>
      </c>
      <c r="H96" s="255">
        <v>2385.1666666666665</v>
      </c>
      <c r="I96" s="255">
        <v>2371.833333333333</v>
      </c>
      <c r="J96" s="255">
        <v>2419.333333333333</v>
      </c>
      <c r="K96" s="255">
        <v>2432.6666666666661</v>
      </c>
      <c r="L96" s="255">
        <v>2443.083333333333</v>
      </c>
      <c r="M96" s="256">
        <v>2422.25</v>
      </c>
      <c r="N96" s="256">
        <v>2398.5</v>
      </c>
      <c r="O96" s="256">
        <v>11924400</v>
      </c>
      <c r="P96" s="257">
        <v>-2.322266728921436E-2</v>
      </c>
    </row>
    <row r="97" spans="1:16" ht="12.75" customHeight="1">
      <c r="A97" s="248">
        <v>87</v>
      </c>
      <c r="B97" s="261" t="s">
        <v>63</v>
      </c>
      <c r="C97" s="253" t="s">
        <v>138</v>
      </c>
      <c r="D97" s="254">
        <v>45351</v>
      </c>
      <c r="E97" s="253">
        <v>1052.7</v>
      </c>
      <c r="F97" s="253">
        <v>1054.7333333333333</v>
      </c>
      <c r="G97" s="255">
        <v>1046.2666666666667</v>
      </c>
      <c r="H97" s="255">
        <v>1039.8333333333333</v>
      </c>
      <c r="I97" s="255">
        <v>1031.3666666666666</v>
      </c>
      <c r="J97" s="255">
        <v>1061.1666666666667</v>
      </c>
      <c r="K97" s="255">
        <v>1069.6333333333334</v>
      </c>
      <c r="L97" s="255">
        <v>1076.0666666666668</v>
      </c>
      <c r="M97" s="256">
        <v>1063.2</v>
      </c>
      <c r="N97" s="256">
        <v>1048.3</v>
      </c>
      <c r="O97" s="256">
        <v>80595200</v>
      </c>
      <c r="P97" s="257">
        <v>-5.3609298196583867E-2</v>
      </c>
    </row>
    <row r="98" spans="1:16" ht="12.75" customHeight="1">
      <c r="A98" s="248">
        <v>88</v>
      </c>
      <c r="B98" s="261" t="s">
        <v>68</v>
      </c>
      <c r="C98" s="253" t="s">
        <v>139</v>
      </c>
      <c r="D98" s="254">
        <v>45351</v>
      </c>
      <c r="E98" s="253">
        <v>1647.95</v>
      </c>
      <c r="F98" s="253">
        <v>1652.9666666666665</v>
      </c>
      <c r="G98" s="255">
        <v>1637.2333333333329</v>
      </c>
      <c r="H98" s="255">
        <v>1626.5166666666664</v>
      </c>
      <c r="I98" s="255">
        <v>1610.7833333333328</v>
      </c>
      <c r="J98" s="255">
        <v>1663.6833333333329</v>
      </c>
      <c r="K98" s="255">
        <v>1679.4166666666665</v>
      </c>
      <c r="L98" s="255">
        <v>1690.133333333333</v>
      </c>
      <c r="M98" s="256">
        <v>1668.7</v>
      </c>
      <c r="N98" s="256">
        <v>1642.25</v>
      </c>
      <c r="O98" s="256">
        <v>3095500</v>
      </c>
      <c r="P98" s="257">
        <v>9.700889248181083E-4</v>
      </c>
    </row>
    <row r="99" spans="1:16" ht="12.75" customHeight="1">
      <c r="A99" s="248">
        <v>89</v>
      </c>
      <c r="B99" s="261" t="s">
        <v>68</v>
      </c>
      <c r="C99" s="253" t="s">
        <v>140</v>
      </c>
      <c r="D99" s="254">
        <v>45351</v>
      </c>
      <c r="E99" s="253">
        <v>520.75</v>
      </c>
      <c r="F99" s="253">
        <v>522.23333333333335</v>
      </c>
      <c r="G99" s="255">
        <v>517.4666666666667</v>
      </c>
      <c r="H99" s="255">
        <v>514.18333333333339</v>
      </c>
      <c r="I99" s="255">
        <v>509.41666666666674</v>
      </c>
      <c r="J99" s="255">
        <v>525.51666666666665</v>
      </c>
      <c r="K99" s="255">
        <v>530.2833333333333</v>
      </c>
      <c r="L99" s="255">
        <v>533.56666666666661</v>
      </c>
      <c r="M99" s="256">
        <v>527</v>
      </c>
      <c r="N99" s="256">
        <v>518.95000000000005</v>
      </c>
      <c r="O99" s="256">
        <v>12717000</v>
      </c>
      <c r="P99" s="257">
        <v>-6.9110928897739253E-3</v>
      </c>
    </row>
    <row r="100" spans="1:16" ht="12.75" customHeight="1">
      <c r="A100" s="248">
        <v>90</v>
      </c>
      <c r="B100" s="261" t="s">
        <v>79</v>
      </c>
      <c r="C100" s="253" t="s">
        <v>141</v>
      </c>
      <c r="D100" s="254">
        <v>45351</v>
      </c>
      <c r="E100" s="253">
        <v>15.4</v>
      </c>
      <c r="F100" s="253">
        <v>15.65</v>
      </c>
      <c r="G100" s="255">
        <v>15</v>
      </c>
      <c r="H100" s="255">
        <v>14.6</v>
      </c>
      <c r="I100" s="255">
        <v>13.95</v>
      </c>
      <c r="J100" s="255">
        <v>16.05</v>
      </c>
      <c r="K100" s="255">
        <v>16.700000000000003</v>
      </c>
      <c r="L100" s="255">
        <v>17.100000000000001</v>
      </c>
      <c r="M100" s="256">
        <v>16.3</v>
      </c>
      <c r="N100" s="256">
        <v>15.25</v>
      </c>
      <c r="O100" s="256">
        <v>2027760000</v>
      </c>
      <c r="P100" s="257">
        <v>-7.4013157894736838E-3</v>
      </c>
    </row>
    <row r="101" spans="1:16" ht="12.75" customHeight="1">
      <c r="A101" s="248">
        <v>91</v>
      </c>
      <c r="B101" s="261" t="s">
        <v>68</v>
      </c>
      <c r="C101" s="253" t="s">
        <v>142</v>
      </c>
      <c r="D101" s="254">
        <v>45351</v>
      </c>
      <c r="E101" s="253">
        <v>115.8</v>
      </c>
      <c r="F101" s="253">
        <v>116.21666666666665</v>
      </c>
      <c r="G101" s="255">
        <v>114.88333333333331</v>
      </c>
      <c r="H101" s="255">
        <v>113.96666666666665</v>
      </c>
      <c r="I101" s="255">
        <v>112.63333333333331</v>
      </c>
      <c r="J101" s="255">
        <v>117.13333333333331</v>
      </c>
      <c r="K101" s="255">
        <v>118.46666666666665</v>
      </c>
      <c r="L101" s="255">
        <v>119.38333333333331</v>
      </c>
      <c r="M101" s="256">
        <v>117.55</v>
      </c>
      <c r="N101" s="256">
        <v>115.3</v>
      </c>
      <c r="O101" s="256">
        <v>73485000</v>
      </c>
      <c r="P101" s="257">
        <v>-1.9693059894064918E-3</v>
      </c>
    </row>
    <row r="102" spans="1:16" ht="12.75" customHeight="1">
      <c r="A102" s="248">
        <v>92</v>
      </c>
      <c r="B102" s="261" t="s">
        <v>63</v>
      </c>
      <c r="C102" s="259" t="s">
        <v>143</v>
      </c>
      <c r="D102" s="254">
        <v>45351</v>
      </c>
      <c r="E102" s="253">
        <v>81</v>
      </c>
      <c r="F102" s="253">
        <v>81.316666666666677</v>
      </c>
      <c r="G102" s="255">
        <v>80.333333333333357</v>
      </c>
      <c r="H102" s="255">
        <v>79.666666666666686</v>
      </c>
      <c r="I102" s="255">
        <v>78.683333333333366</v>
      </c>
      <c r="J102" s="255">
        <v>81.983333333333348</v>
      </c>
      <c r="K102" s="255">
        <v>82.966666666666669</v>
      </c>
      <c r="L102" s="255">
        <v>83.63333333333334</v>
      </c>
      <c r="M102" s="256">
        <v>82.3</v>
      </c>
      <c r="N102" s="256">
        <v>80.650000000000006</v>
      </c>
      <c r="O102" s="256">
        <v>388020000</v>
      </c>
      <c r="P102" s="257">
        <v>2.1118698930249081E-2</v>
      </c>
    </row>
    <row r="103" spans="1:16" ht="12.75" customHeight="1">
      <c r="A103" s="248">
        <v>93</v>
      </c>
      <c r="B103" s="261" t="s">
        <v>45</v>
      </c>
      <c r="C103" s="253" t="s">
        <v>144</v>
      </c>
      <c r="D103" s="254">
        <v>45351</v>
      </c>
      <c r="E103" s="253">
        <v>144.19999999999999</v>
      </c>
      <c r="F103" s="253">
        <v>144.79999999999998</v>
      </c>
      <c r="G103" s="255">
        <v>141.89999999999998</v>
      </c>
      <c r="H103" s="255">
        <v>139.6</v>
      </c>
      <c r="I103" s="255">
        <v>136.69999999999999</v>
      </c>
      <c r="J103" s="255">
        <v>147.09999999999997</v>
      </c>
      <c r="K103" s="255">
        <v>150</v>
      </c>
      <c r="L103" s="255">
        <v>152.29999999999995</v>
      </c>
      <c r="M103" s="256">
        <v>147.69999999999999</v>
      </c>
      <c r="N103" s="256">
        <v>142.5</v>
      </c>
      <c r="O103" s="256">
        <v>68876250</v>
      </c>
      <c r="P103" s="257">
        <v>9.2312764437606463E-3</v>
      </c>
    </row>
    <row r="104" spans="1:16" ht="12.75" customHeight="1">
      <c r="A104" s="248">
        <v>94</v>
      </c>
      <c r="B104" s="261" t="s">
        <v>84</v>
      </c>
      <c r="C104" s="260" t="s">
        <v>145</v>
      </c>
      <c r="D104" s="254">
        <v>45351</v>
      </c>
      <c r="E104" s="253">
        <v>437.65</v>
      </c>
      <c r="F104" s="253">
        <v>438.43333333333334</v>
      </c>
      <c r="G104" s="255">
        <v>433.36666666666667</v>
      </c>
      <c r="H104" s="255">
        <v>429.08333333333331</v>
      </c>
      <c r="I104" s="255">
        <v>424.01666666666665</v>
      </c>
      <c r="J104" s="255">
        <v>442.7166666666667</v>
      </c>
      <c r="K104" s="255">
        <v>447.78333333333342</v>
      </c>
      <c r="L104" s="255">
        <v>452.06666666666672</v>
      </c>
      <c r="M104" s="256">
        <v>443.5</v>
      </c>
      <c r="N104" s="256">
        <v>434.15</v>
      </c>
      <c r="O104" s="256">
        <v>14740000</v>
      </c>
      <c r="P104" s="257">
        <v>-9.3196644920782849E-4</v>
      </c>
    </row>
    <row r="105" spans="1:16" ht="12.75" customHeight="1">
      <c r="A105" s="248">
        <v>95</v>
      </c>
      <c r="B105" s="261" t="s">
        <v>117</v>
      </c>
      <c r="C105" s="253" t="s">
        <v>146</v>
      </c>
      <c r="D105" s="254">
        <v>45351</v>
      </c>
      <c r="E105" s="253">
        <v>556.5</v>
      </c>
      <c r="F105" s="253">
        <v>556.19999999999993</v>
      </c>
      <c r="G105" s="255">
        <v>547.84999999999991</v>
      </c>
      <c r="H105" s="255">
        <v>539.19999999999993</v>
      </c>
      <c r="I105" s="255">
        <v>530.84999999999991</v>
      </c>
      <c r="J105" s="255">
        <v>564.84999999999991</v>
      </c>
      <c r="K105" s="255">
        <v>573.20000000000005</v>
      </c>
      <c r="L105" s="255">
        <v>581.84999999999991</v>
      </c>
      <c r="M105" s="256">
        <v>564.54999999999995</v>
      </c>
      <c r="N105" s="256">
        <v>547.54999999999995</v>
      </c>
      <c r="O105" s="256">
        <v>15988000</v>
      </c>
      <c r="P105" s="257">
        <v>1.0108668182966895E-2</v>
      </c>
    </row>
    <row r="106" spans="1:16" ht="12.75" customHeight="1">
      <c r="A106" s="248">
        <v>96</v>
      </c>
      <c r="B106" s="261" t="s">
        <v>49</v>
      </c>
      <c r="C106" s="260" t="s">
        <v>147</v>
      </c>
      <c r="D106" s="254">
        <v>45351</v>
      </c>
      <c r="E106" s="253">
        <v>241.95</v>
      </c>
      <c r="F106" s="253">
        <v>243.21666666666667</v>
      </c>
      <c r="G106" s="255">
        <v>238.83333333333334</v>
      </c>
      <c r="H106" s="255">
        <v>235.71666666666667</v>
      </c>
      <c r="I106" s="255">
        <v>231.33333333333334</v>
      </c>
      <c r="J106" s="255">
        <v>246.33333333333334</v>
      </c>
      <c r="K106" s="255">
        <v>250.71666666666667</v>
      </c>
      <c r="L106" s="255">
        <v>253.83333333333334</v>
      </c>
      <c r="M106" s="256">
        <v>247.6</v>
      </c>
      <c r="N106" s="256">
        <v>240.1</v>
      </c>
      <c r="O106" s="256">
        <v>20340600</v>
      </c>
      <c r="P106" s="257">
        <v>-1.8883759966428871E-2</v>
      </c>
    </row>
    <row r="107" spans="1:16" ht="12.75" customHeight="1">
      <c r="A107" s="248">
        <v>97</v>
      </c>
      <c r="B107" s="261" t="s">
        <v>45</v>
      </c>
      <c r="C107" s="258" t="s">
        <v>148</v>
      </c>
      <c r="D107" s="254">
        <v>45351</v>
      </c>
      <c r="E107" s="253">
        <v>2711.9</v>
      </c>
      <c r="F107" s="253">
        <v>2731.5500000000006</v>
      </c>
      <c r="G107" s="255">
        <v>2677.5500000000011</v>
      </c>
      <c r="H107" s="255">
        <v>2643.2000000000003</v>
      </c>
      <c r="I107" s="255">
        <v>2589.2000000000007</v>
      </c>
      <c r="J107" s="255">
        <v>2765.9000000000015</v>
      </c>
      <c r="K107" s="255">
        <v>2819.9000000000005</v>
      </c>
      <c r="L107" s="255">
        <v>2854.2500000000018</v>
      </c>
      <c r="M107" s="256">
        <v>2785.55</v>
      </c>
      <c r="N107" s="256">
        <v>2697.2</v>
      </c>
      <c r="O107" s="256">
        <v>960900</v>
      </c>
      <c r="P107" s="257">
        <v>2.1039209435766655E-2</v>
      </c>
    </row>
    <row r="108" spans="1:16" ht="12.75" customHeight="1">
      <c r="A108" s="248">
        <v>98</v>
      </c>
      <c r="B108" s="261" t="s">
        <v>45</v>
      </c>
      <c r="C108" s="260" t="s">
        <v>149</v>
      </c>
      <c r="D108" s="254">
        <v>45351</v>
      </c>
      <c r="E108" s="253">
        <v>3091.85</v>
      </c>
      <c r="F108" s="253">
        <v>3101</v>
      </c>
      <c r="G108" s="255">
        <v>3072.85</v>
      </c>
      <c r="H108" s="255">
        <v>3053.85</v>
      </c>
      <c r="I108" s="255">
        <v>3025.7</v>
      </c>
      <c r="J108" s="255">
        <v>3120</v>
      </c>
      <c r="K108" s="255">
        <v>3148.1499999999996</v>
      </c>
      <c r="L108" s="255">
        <v>3167.15</v>
      </c>
      <c r="M108" s="256">
        <v>3129.15</v>
      </c>
      <c r="N108" s="256">
        <v>3082</v>
      </c>
      <c r="O108" s="256">
        <v>5822100</v>
      </c>
      <c r="P108" s="257">
        <v>-2.9844031193761247E-2</v>
      </c>
    </row>
    <row r="109" spans="1:16" ht="12.75" customHeight="1">
      <c r="A109" s="248">
        <v>99</v>
      </c>
      <c r="B109" s="261" t="s">
        <v>63</v>
      </c>
      <c r="C109" s="253" t="s">
        <v>150</v>
      </c>
      <c r="D109" s="254">
        <v>45351</v>
      </c>
      <c r="E109" s="253">
        <v>1516.5</v>
      </c>
      <c r="F109" s="253">
        <v>1516.1499999999999</v>
      </c>
      <c r="G109" s="255">
        <v>1503.7999999999997</v>
      </c>
      <c r="H109" s="255">
        <v>1491.1</v>
      </c>
      <c r="I109" s="255">
        <v>1478.7499999999998</v>
      </c>
      <c r="J109" s="255">
        <v>1528.8499999999997</v>
      </c>
      <c r="K109" s="255">
        <v>1541.1999999999996</v>
      </c>
      <c r="L109" s="255">
        <v>1553.8999999999996</v>
      </c>
      <c r="M109" s="256">
        <v>1528.5</v>
      </c>
      <c r="N109" s="256">
        <v>1503.45</v>
      </c>
      <c r="O109" s="256">
        <v>26590500</v>
      </c>
      <c r="P109" s="257">
        <v>-3.0074776582163048E-2</v>
      </c>
    </row>
    <row r="110" spans="1:16" ht="12.75" customHeight="1">
      <c r="A110" s="248">
        <v>100</v>
      </c>
      <c r="B110" s="261" t="s">
        <v>79</v>
      </c>
      <c r="C110" s="253" t="s">
        <v>151</v>
      </c>
      <c r="D110" s="254">
        <v>45351</v>
      </c>
      <c r="E110" s="253">
        <v>220.45</v>
      </c>
      <c r="F110" s="253">
        <v>221.6</v>
      </c>
      <c r="G110" s="255">
        <v>217.7</v>
      </c>
      <c r="H110" s="255">
        <v>214.95</v>
      </c>
      <c r="I110" s="255">
        <v>211.04999999999998</v>
      </c>
      <c r="J110" s="255">
        <v>224.35</v>
      </c>
      <c r="K110" s="255">
        <v>228.25000000000003</v>
      </c>
      <c r="L110" s="255">
        <v>231</v>
      </c>
      <c r="M110" s="256">
        <v>225.5</v>
      </c>
      <c r="N110" s="256">
        <v>218.85</v>
      </c>
      <c r="O110" s="256">
        <v>117272800</v>
      </c>
      <c r="P110" s="257">
        <v>-8.3661558807463423E-3</v>
      </c>
    </row>
    <row r="111" spans="1:16" ht="12.75" customHeight="1">
      <c r="A111" s="248">
        <v>101</v>
      </c>
      <c r="B111" s="261" t="s">
        <v>87</v>
      </c>
      <c r="C111" s="253" t="s">
        <v>152</v>
      </c>
      <c r="D111" s="254">
        <v>45351</v>
      </c>
      <c r="E111" s="253">
        <v>1655.9</v>
      </c>
      <c r="F111" s="253">
        <v>1659.3000000000002</v>
      </c>
      <c r="G111" s="255">
        <v>1644.1500000000003</v>
      </c>
      <c r="H111" s="255">
        <v>1632.4</v>
      </c>
      <c r="I111" s="255">
        <v>1617.2500000000002</v>
      </c>
      <c r="J111" s="255">
        <v>1671.0500000000004</v>
      </c>
      <c r="K111" s="255">
        <v>1686.2</v>
      </c>
      <c r="L111" s="255">
        <v>1697.9500000000005</v>
      </c>
      <c r="M111" s="256">
        <v>1674.45</v>
      </c>
      <c r="N111" s="256">
        <v>1647.55</v>
      </c>
      <c r="O111" s="256">
        <v>24435600</v>
      </c>
      <c r="P111" s="257">
        <v>4.1976529985672376E-2</v>
      </c>
    </row>
    <row r="112" spans="1:16" ht="12.75" customHeight="1">
      <c r="A112" s="248">
        <v>102</v>
      </c>
      <c r="B112" s="261" t="s">
        <v>84</v>
      </c>
      <c r="C112" s="253" t="s">
        <v>154</v>
      </c>
      <c r="D112" s="254">
        <v>45351</v>
      </c>
      <c r="E112" s="253">
        <v>182.6</v>
      </c>
      <c r="F112" s="253">
        <v>185.04999999999998</v>
      </c>
      <c r="G112" s="255">
        <v>178.99999999999997</v>
      </c>
      <c r="H112" s="255">
        <v>175.39999999999998</v>
      </c>
      <c r="I112" s="255">
        <v>169.34999999999997</v>
      </c>
      <c r="J112" s="255">
        <v>188.64999999999998</v>
      </c>
      <c r="K112" s="255">
        <v>194.7</v>
      </c>
      <c r="L112" s="255">
        <v>198.29999999999998</v>
      </c>
      <c r="M112" s="256">
        <v>191.1</v>
      </c>
      <c r="N112" s="256">
        <v>181.45</v>
      </c>
      <c r="O112" s="256">
        <v>170420250</v>
      </c>
      <c r="P112" s="257">
        <v>2.4661619637531542E-3</v>
      </c>
    </row>
    <row r="113" spans="1:16" ht="12.75" customHeight="1">
      <c r="A113" s="248">
        <v>103</v>
      </c>
      <c r="B113" s="261" t="s">
        <v>43</v>
      </c>
      <c r="C113" s="253" t="s">
        <v>155</v>
      </c>
      <c r="D113" s="254">
        <v>45351</v>
      </c>
      <c r="E113" s="253">
        <v>1223.05</v>
      </c>
      <c r="F113" s="253">
        <v>1229.4666666666665</v>
      </c>
      <c r="G113" s="255">
        <v>1209.583333333333</v>
      </c>
      <c r="H113" s="255">
        <v>1196.1166666666666</v>
      </c>
      <c r="I113" s="255">
        <v>1176.2333333333331</v>
      </c>
      <c r="J113" s="255">
        <v>1242.9333333333329</v>
      </c>
      <c r="K113" s="255">
        <v>1262.8166666666666</v>
      </c>
      <c r="L113" s="255">
        <v>1276.2833333333328</v>
      </c>
      <c r="M113" s="256">
        <v>1249.3499999999999</v>
      </c>
      <c r="N113" s="256">
        <v>1216</v>
      </c>
      <c r="O113" s="256">
        <v>3572400</v>
      </c>
      <c r="P113" s="257">
        <v>-1.3993541442411194E-2</v>
      </c>
    </row>
    <row r="114" spans="1:16" ht="12.75" customHeight="1">
      <c r="A114" s="248">
        <v>104</v>
      </c>
      <c r="B114" s="261" t="s">
        <v>45</v>
      </c>
      <c r="C114" s="260" t="s">
        <v>156</v>
      </c>
      <c r="D114" s="254">
        <v>45351</v>
      </c>
      <c r="E114" s="253">
        <v>925.7</v>
      </c>
      <c r="F114" s="253">
        <v>936.5</v>
      </c>
      <c r="G114" s="255">
        <v>910.55</v>
      </c>
      <c r="H114" s="255">
        <v>895.4</v>
      </c>
      <c r="I114" s="255">
        <v>869.44999999999993</v>
      </c>
      <c r="J114" s="255">
        <v>951.65</v>
      </c>
      <c r="K114" s="255">
        <v>977.6</v>
      </c>
      <c r="L114" s="255">
        <v>992.75</v>
      </c>
      <c r="M114" s="256">
        <v>962.45</v>
      </c>
      <c r="N114" s="256">
        <v>921.35</v>
      </c>
      <c r="O114" s="256">
        <v>18164125</v>
      </c>
      <c r="P114" s="257">
        <v>5.1324262818960922E-3</v>
      </c>
    </row>
    <row r="115" spans="1:16" ht="12.75" customHeight="1">
      <c r="A115" s="248">
        <v>105</v>
      </c>
      <c r="B115" s="261" t="s">
        <v>59</v>
      </c>
      <c r="C115" s="253" t="s">
        <v>157</v>
      </c>
      <c r="D115" s="254">
        <v>45351</v>
      </c>
      <c r="E115" s="253">
        <v>403.85</v>
      </c>
      <c r="F115" s="253">
        <v>405.70000000000005</v>
      </c>
      <c r="G115" s="255">
        <v>400.35000000000008</v>
      </c>
      <c r="H115" s="255">
        <v>396.85</v>
      </c>
      <c r="I115" s="255">
        <v>391.50000000000006</v>
      </c>
      <c r="J115" s="255">
        <v>409.2000000000001</v>
      </c>
      <c r="K115" s="255">
        <v>414.55</v>
      </c>
      <c r="L115" s="255">
        <v>418.05000000000013</v>
      </c>
      <c r="M115" s="256">
        <v>411.05</v>
      </c>
      <c r="N115" s="256">
        <v>402.2</v>
      </c>
      <c r="O115" s="256">
        <v>123776000</v>
      </c>
      <c r="P115" s="257">
        <v>3.655268517525994E-2</v>
      </c>
    </row>
    <row r="116" spans="1:16" ht="12.75" customHeight="1">
      <c r="A116" s="248">
        <v>106</v>
      </c>
      <c r="B116" s="261" t="s">
        <v>132</v>
      </c>
      <c r="C116" s="253" t="s">
        <v>158</v>
      </c>
      <c r="D116" s="254">
        <v>45351</v>
      </c>
      <c r="E116" s="253">
        <v>771.55</v>
      </c>
      <c r="F116" s="253">
        <v>773.5</v>
      </c>
      <c r="G116" s="255">
        <v>761.4</v>
      </c>
      <c r="H116" s="255">
        <v>751.25</v>
      </c>
      <c r="I116" s="255">
        <v>739.15</v>
      </c>
      <c r="J116" s="255">
        <v>783.65</v>
      </c>
      <c r="K116" s="255">
        <v>795.74999999999989</v>
      </c>
      <c r="L116" s="255">
        <v>805.9</v>
      </c>
      <c r="M116" s="256">
        <v>785.6</v>
      </c>
      <c r="N116" s="256">
        <v>763.35</v>
      </c>
      <c r="O116" s="256">
        <v>26560000</v>
      </c>
      <c r="P116" s="257">
        <v>4.4436040465160257E-3</v>
      </c>
    </row>
    <row r="117" spans="1:16" ht="12.75" customHeight="1">
      <c r="A117" s="248">
        <v>107</v>
      </c>
      <c r="B117" s="261" t="s">
        <v>49</v>
      </c>
      <c r="C117" s="253" t="s">
        <v>159</v>
      </c>
      <c r="D117" s="254">
        <v>45351</v>
      </c>
      <c r="E117" s="253">
        <v>4246.05</v>
      </c>
      <c r="F117" s="253">
        <v>4259.3</v>
      </c>
      <c r="G117" s="255">
        <v>4210.6000000000004</v>
      </c>
      <c r="H117" s="255">
        <v>4175.1500000000005</v>
      </c>
      <c r="I117" s="255">
        <v>4126.4500000000007</v>
      </c>
      <c r="J117" s="255">
        <v>4294.75</v>
      </c>
      <c r="K117" s="255">
        <v>4343.4499999999989</v>
      </c>
      <c r="L117" s="255">
        <v>4378.8999999999996</v>
      </c>
      <c r="M117" s="256">
        <v>4308</v>
      </c>
      <c r="N117" s="256">
        <v>4223.8500000000004</v>
      </c>
      <c r="O117" s="256">
        <v>749250</v>
      </c>
      <c r="P117" s="257">
        <v>-4.9800796812749003E-3</v>
      </c>
    </row>
    <row r="118" spans="1:16" ht="12.75" customHeight="1">
      <c r="A118" s="248">
        <v>108</v>
      </c>
      <c r="B118" s="261" t="s">
        <v>132</v>
      </c>
      <c r="C118" s="258" t="s">
        <v>160</v>
      </c>
      <c r="D118" s="254">
        <v>45351</v>
      </c>
      <c r="E118" s="253">
        <v>828.15</v>
      </c>
      <c r="F118" s="253">
        <v>833.68333333333339</v>
      </c>
      <c r="G118" s="255">
        <v>816.96666666666681</v>
      </c>
      <c r="H118" s="255">
        <v>805.78333333333342</v>
      </c>
      <c r="I118" s="255">
        <v>789.06666666666683</v>
      </c>
      <c r="J118" s="255">
        <v>844.86666666666679</v>
      </c>
      <c r="K118" s="255">
        <v>861.58333333333348</v>
      </c>
      <c r="L118" s="255">
        <v>872.76666666666677</v>
      </c>
      <c r="M118" s="256">
        <v>850.4</v>
      </c>
      <c r="N118" s="256">
        <v>822.5</v>
      </c>
      <c r="O118" s="256">
        <v>16435575</v>
      </c>
      <c r="P118" s="257">
        <v>-7.0143958239876026E-3</v>
      </c>
    </row>
    <row r="119" spans="1:16" ht="12.75" customHeight="1">
      <c r="A119" s="248">
        <v>109</v>
      </c>
      <c r="B119" s="261" t="s">
        <v>45</v>
      </c>
      <c r="C119" s="253" t="s">
        <v>161</v>
      </c>
      <c r="D119" s="254">
        <v>45351</v>
      </c>
      <c r="E119" s="253">
        <v>495.5</v>
      </c>
      <c r="F119" s="253">
        <v>502.98333333333335</v>
      </c>
      <c r="G119" s="255">
        <v>483.4666666666667</v>
      </c>
      <c r="H119" s="255">
        <v>471.43333333333334</v>
      </c>
      <c r="I119" s="255">
        <v>451.91666666666669</v>
      </c>
      <c r="J119" s="255">
        <v>515.01666666666665</v>
      </c>
      <c r="K119" s="255">
        <v>534.5333333333333</v>
      </c>
      <c r="L119" s="255">
        <v>546.56666666666672</v>
      </c>
      <c r="M119" s="256">
        <v>522.5</v>
      </c>
      <c r="N119" s="256">
        <v>490.95</v>
      </c>
      <c r="O119" s="256">
        <v>18897500</v>
      </c>
      <c r="P119" s="257">
        <v>4.6518067285061609E-2</v>
      </c>
    </row>
    <row r="120" spans="1:16" ht="12.75" customHeight="1">
      <c r="A120" s="248">
        <v>110</v>
      </c>
      <c r="B120" s="261" t="s">
        <v>63</v>
      </c>
      <c r="C120" s="253" t="s">
        <v>162</v>
      </c>
      <c r="D120" s="254">
        <v>45351</v>
      </c>
      <c r="E120" s="253">
        <v>1746.45</v>
      </c>
      <c r="F120" s="253">
        <v>1754.1499999999999</v>
      </c>
      <c r="G120" s="255">
        <v>1734.2999999999997</v>
      </c>
      <c r="H120" s="255">
        <v>1722.1499999999999</v>
      </c>
      <c r="I120" s="255">
        <v>1702.2999999999997</v>
      </c>
      <c r="J120" s="255">
        <v>1766.2999999999997</v>
      </c>
      <c r="K120" s="255">
        <v>1786.1499999999996</v>
      </c>
      <c r="L120" s="255">
        <v>1798.2999999999997</v>
      </c>
      <c r="M120" s="256">
        <v>1774</v>
      </c>
      <c r="N120" s="256">
        <v>1742</v>
      </c>
      <c r="O120" s="256">
        <v>33619200</v>
      </c>
      <c r="P120" s="257">
        <v>-3.1075791721029535E-3</v>
      </c>
    </row>
    <row r="121" spans="1:16" ht="12.75" customHeight="1">
      <c r="A121" s="248">
        <v>111</v>
      </c>
      <c r="B121" s="261" t="s">
        <v>68</v>
      </c>
      <c r="C121" s="253" t="s">
        <v>163</v>
      </c>
      <c r="D121" s="254">
        <v>45351</v>
      </c>
      <c r="E121" s="253">
        <v>170.8</v>
      </c>
      <c r="F121" s="253">
        <v>172.03333333333333</v>
      </c>
      <c r="G121" s="255">
        <v>168.51666666666665</v>
      </c>
      <c r="H121" s="255">
        <v>166.23333333333332</v>
      </c>
      <c r="I121" s="255">
        <v>162.71666666666664</v>
      </c>
      <c r="J121" s="255">
        <v>174.31666666666666</v>
      </c>
      <c r="K121" s="255">
        <v>177.83333333333337</v>
      </c>
      <c r="L121" s="255">
        <v>180.11666666666667</v>
      </c>
      <c r="M121" s="256">
        <v>175.55</v>
      </c>
      <c r="N121" s="256">
        <v>169.75</v>
      </c>
      <c r="O121" s="256">
        <v>38886330</v>
      </c>
      <c r="P121" s="257">
        <v>-8.1939228405599179E-3</v>
      </c>
    </row>
    <row r="122" spans="1:16" ht="12.75" customHeight="1">
      <c r="A122" s="248">
        <v>112</v>
      </c>
      <c r="B122" s="261" t="s">
        <v>45</v>
      </c>
      <c r="C122" s="253" t="s">
        <v>164</v>
      </c>
      <c r="D122" s="254">
        <v>45351</v>
      </c>
      <c r="E122" s="253">
        <v>2426.35</v>
      </c>
      <c r="F122" s="253">
        <v>2441.6166666666668</v>
      </c>
      <c r="G122" s="255">
        <v>2396.8833333333337</v>
      </c>
      <c r="H122" s="255">
        <v>2367.416666666667</v>
      </c>
      <c r="I122" s="255">
        <v>2322.6833333333338</v>
      </c>
      <c r="J122" s="255">
        <v>2471.0833333333335</v>
      </c>
      <c r="K122" s="255">
        <v>2515.8166666666671</v>
      </c>
      <c r="L122" s="255">
        <v>2545.2833333333333</v>
      </c>
      <c r="M122" s="256">
        <v>2486.35</v>
      </c>
      <c r="N122" s="256">
        <v>2412.15</v>
      </c>
      <c r="O122" s="256">
        <v>1313100</v>
      </c>
      <c r="P122" s="257">
        <v>-1.8244013683010262E-3</v>
      </c>
    </row>
    <row r="123" spans="1:16" ht="12.75" customHeight="1">
      <c r="A123" s="248">
        <v>113</v>
      </c>
      <c r="B123" s="261" t="s">
        <v>43</v>
      </c>
      <c r="C123" s="253" t="s">
        <v>165</v>
      </c>
      <c r="D123" s="254">
        <v>45351</v>
      </c>
      <c r="E123" s="253">
        <v>395.75</v>
      </c>
      <c r="F123" s="253">
        <v>398.88333333333338</v>
      </c>
      <c r="G123" s="255">
        <v>390.36666666666679</v>
      </c>
      <c r="H123" s="255">
        <v>384.98333333333341</v>
      </c>
      <c r="I123" s="255">
        <v>376.46666666666681</v>
      </c>
      <c r="J123" s="255">
        <v>404.26666666666677</v>
      </c>
      <c r="K123" s="255">
        <v>412.7833333333333</v>
      </c>
      <c r="L123" s="255">
        <v>418.16666666666674</v>
      </c>
      <c r="M123" s="256">
        <v>407.4</v>
      </c>
      <c r="N123" s="256">
        <v>393.5</v>
      </c>
      <c r="O123" s="256">
        <v>14939600</v>
      </c>
      <c r="P123" s="257">
        <v>1.4814814814814814E-3</v>
      </c>
    </row>
    <row r="124" spans="1:16" ht="12.75" customHeight="1">
      <c r="A124" s="248">
        <v>114</v>
      </c>
      <c r="B124" s="261" t="s">
        <v>68</v>
      </c>
      <c r="C124" s="258" t="s">
        <v>166</v>
      </c>
      <c r="D124" s="254">
        <v>45351</v>
      </c>
      <c r="E124" s="253">
        <v>641.95000000000005</v>
      </c>
      <c r="F124" s="253">
        <v>642.93333333333339</v>
      </c>
      <c r="G124" s="255">
        <v>637.51666666666677</v>
      </c>
      <c r="H124" s="255">
        <v>633.08333333333337</v>
      </c>
      <c r="I124" s="255">
        <v>627.66666666666674</v>
      </c>
      <c r="J124" s="255">
        <v>647.36666666666679</v>
      </c>
      <c r="K124" s="255">
        <v>652.7833333333333</v>
      </c>
      <c r="L124" s="255">
        <v>657.21666666666681</v>
      </c>
      <c r="M124" s="256">
        <v>648.35</v>
      </c>
      <c r="N124" s="256">
        <v>638.5</v>
      </c>
      <c r="O124" s="256">
        <v>14808000</v>
      </c>
      <c r="P124" s="257">
        <v>-1.1613936724068883E-2</v>
      </c>
    </row>
    <row r="125" spans="1:16" ht="12.75" customHeight="1">
      <c r="A125" s="248">
        <v>115</v>
      </c>
      <c r="B125" s="261" t="s">
        <v>41</v>
      </c>
      <c r="C125" s="253" t="s">
        <v>167</v>
      </c>
      <c r="D125" s="254">
        <v>45351</v>
      </c>
      <c r="E125" s="253">
        <v>3299.6</v>
      </c>
      <c r="F125" s="253">
        <v>3318.0499999999997</v>
      </c>
      <c r="G125" s="255">
        <v>3271.7999999999993</v>
      </c>
      <c r="H125" s="255">
        <v>3243.9999999999995</v>
      </c>
      <c r="I125" s="255">
        <v>3197.7499999999991</v>
      </c>
      <c r="J125" s="255">
        <v>3345.8499999999995</v>
      </c>
      <c r="K125" s="255">
        <v>3392.1000000000004</v>
      </c>
      <c r="L125" s="255">
        <v>3419.8999999999996</v>
      </c>
      <c r="M125" s="256">
        <v>3364.3</v>
      </c>
      <c r="N125" s="256">
        <v>3290.25</v>
      </c>
      <c r="O125" s="256">
        <v>16163700</v>
      </c>
      <c r="P125" s="257">
        <v>1.7179859918065282E-2</v>
      </c>
    </row>
    <row r="126" spans="1:16" ht="12.75" customHeight="1">
      <c r="A126" s="248">
        <v>116</v>
      </c>
      <c r="B126" s="261" t="s">
        <v>87</v>
      </c>
      <c r="C126" s="253" t="s">
        <v>168</v>
      </c>
      <c r="D126" s="254">
        <v>45351</v>
      </c>
      <c r="E126" s="253">
        <v>5420.55</v>
      </c>
      <c r="F126" s="253">
        <v>5444.1833333333334</v>
      </c>
      <c r="G126" s="255">
        <v>5378.3666666666668</v>
      </c>
      <c r="H126" s="255">
        <v>5336.1833333333334</v>
      </c>
      <c r="I126" s="255">
        <v>5270.3666666666668</v>
      </c>
      <c r="J126" s="255">
        <v>5486.3666666666668</v>
      </c>
      <c r="K126" s="255">
        <v>5552.1833333333343</v>
      </c>
      <c r="L126" s="255">
        <v>5594.3666666666668</v>
      </c>
      <c r="M126" s="256">
        <v>5510</v>
      </c>
      <c r="N126" s="256">
        <v>5402</v>
      </c>
      <c r="O126" s="256">
        <v>2428050</v>
      </c>
      <c r="P126" s="257">
        <v>7.3764510779436146E-2</v>
      </c>
    </row>
    <row r="127" spans="1:16" ht="12.75" customHeight="1">
      <c r="A127" s="248">
        <v>117</v>
      </c>
      <c r="B127" s="261" t="s">
        <v>87</v>
      </c>
      <c r="C127" s="253" t="s">
        <v>169</v>
      </c>
      <c r="D127" s="254">
        <v>45351</v>
      </c>
      <c r="E127" s="253">
        <v>5278.4</v>
      </c>
      <c r="F127" s="253">
        <v>5324.5999999999995</v>
      </c>
      <c r="G127" s="255">
        <v>5205.7999999999993</v>
      </c>
      <c r="H127" s="255">
        <v>5133.2</v>
      </c>
      <c r="I127" s="255">
        <v>5014.3999999999996</v>
      </c>
      <c r="J127" s="255">
        <v>5397.1999999999989</v>
      </c>
      <c r="K127" s="255">
        <v>5516</v>
      </c>
      <c r="L127" s="255">
        <v>5588.5999999999985</v>
      </c>
      <c r="M127" s="256">
        <v>5443.4</v>
      </c>
      <c r="N127" s="256">
        <v>5252</v>
      </c>
      <c r="O127" s="256">
        <v>816000</v>
      </c>
      <c r="P127" s="257">
        <v>0.10629067245119306</v>
      </c>
    </row>
    <row r="128" spans="1:16" ht="12.75" customHeight="1">
      <c r="A128" s="248">
        <v>118</v>
      </c>
      <c r="B128" s="261" t="s">
        <v>43</v>
      </c>
      <c r="C128" s="253" t="s">
        <v>170</v>
      </c>
      <c r="D128" s="254">
        <v>45351</v>
      </c>
      <c r="E128" s="253">
        <v>1599.25</v>
      </c>
      <c r="F128" s="253">
        <v>1598.5333333333335</v>
      </c>
      <c r="G128" s="255">
        <v>1589.616666666667</v>
      </c>
      <c r="H128" s="255">
        <v>1579.9833333333336</v>
      </c>
      <c r="I128" s="255">
        <v>1571.0666666666671</v>
      </c>
      <c r="J128" s="255">
        <v>1608.166666666667</v>
      </c>
      <c r="K128" s="255">
        <v>1617.0833333333335</v>
      </c>
      <c r="L128" s="255">
        <v>1626.7166666666669</v>
      </c>
      <c r="M128" s="256">
        <v>1607.45</v>
      </c>
      <c r="N128" s="256">
        <v>1588.9</v>
      </c>
      <c r="O128" s="256">
        <v>8051200</v>
      </c>
      <c r="P128" s="257">
        <v>-3.8473251446553648E-2</v>
      </c>
    </row>
    <row r="129" spans="1:16" ht="12.75" customHeight="1">
      <c r="A129" s="248">
        <v>119</v>
      </c>
      <c r="B129" s="261" t="s">
        <v>56</v>
      </c>
      <c r="C129" s="253" t="s">
        <v>171</v>
      </c>
      <c r="D129" s="254">
        <v>45351</v>
      </c>
      <c r="E129" s="253">
        <v>1855.1</v>
      </c>
      <c r="F129" s="253">
        <v>1862.6999999999998</v>
      </c>
      <c r="G129" s="255">
        <v>1834.5999999999997</v>
      </c>
      <c r="H129" s="255">
        <v>1814.1</v>
      </c>
      <c r="I129" s="255">
        <v>1785.9999999999998</v>
      </c>
      <c r="J129" s="255">
        <v>1883.1999999999996</v>
      </c>
      <c r="K129" s="255">
        <v>1911.3</v>
      </c>
      <c r="L129" s="255">
        <v>1931.7999999999995</v>
      </c>
      <c r="M129" s="256">
        <v>1890.8</v>
      </c>
      <c r="N129" s="256">
        <v>1842.2</v>
      </c>
      <c r="O129" s="256">
        <v>11866050</v>
      </c>
      <c r="P129" s="257">
        <v>-3.9983010052385672E-2</v>
      </c>
    </row>
    <row r="130" spans="1:16" ht="12.75" customHeight="1">
      <c r="A130" s="248">
        <v>120</v>
      </c>
      <c r="B130" s="261" t="s">
        <v>68</v>
      </c>
      <c r="C130" s="253" t="s">
        <v>172</v>
      </c>
      <c r="D130" s="254">
        <v>45351</v>
      </c>
      <c r="E130" s="253">
        <v>289.75</v>
      </c>
      <c r="F130" s="253">
        <v>291.48333333333335</v>
      </c>
      <c r="G130" s="255">
        <v>286.36666666666667</v>
      </c>
      <c r="H130" s="255">
        <v>282.98333333333335</v>
      </c>
      <c r="I130" s="255">
        <v>277.86666666666667</v>
      </c>
      <c r="J130" s="255">
        <v>294.86666666666667</v>
      </c>
      <c r="K130" s="255">
        <v>299.98333333333335</v>
      </c>
      <c r="L130" s="255">
        <v>303.36666666666667</v>
      </c>
      <c r="M130" s="256">
        <v>296.60000000000002</v>
      </c>
      <c r="N130" s="256">
        <v>288.10000000000002</v>
      </c>
      <c r="O130" s="256">
        <v>30524000</v>
      </c>
      <c r="P130" s="257">
        <v>3.1983230779633512E-2</v>
      </c>
    </row>
    <row r="131" spans="1:16" ht="12.75" customHeight="1">
      <c r="A131" s="248">
        <v>121</v>
      </c>
      <c r="B131" s="261" t="s">
        <v>68</v>
      </c>
      <c r="C131" s="253" t="s">
        <v>173</v>
      </c>
      <c r="D131" s="254">
        <v>45351</v>
      </c>
      <c r="E131" s="253">
        <v>178.65</v>
      </c>
      <c r="F131" s="253">
        <v>180.28333333333333</v>
      </c>
      <c r="G131" s="255">
        <v>176.16666666666666</v>
      </c>
      <c r="H131" s="255">
        <v>173.68333333333334</v>
      </c>
      <c r="I131" s="255">
        <v>169.56666666666666</v>
      </c>
      <c r="J131" s="255">
        <v>182.76666666666665</v>
      </c>
      <c r="K131" s="255">
        <v>186.88333333333333</v>
      </c>
      <c r="L131" s="255">
        <v>189.36666666666665</v>
      </c>
      <c r="M131" s="256">
        <v>184.4</v>
      </c>
      <c r="N131" s="256">
        <v>177.8</v>
      </c>
      <c r="O131" s="256">
        <v>59466000</v>
      </c>
      <c r="P131" s="257">
        <v>5.4783402658009532E-3</v>
      </c>
    </row>
    <row r="132" spans="1:16" ht="12.75" customHeight="1">
      <c r="A132" s="248">
        <v>122</v>
      </c>
      <c r="B132" s="261" t="s">
        <v>59</v>
      </c>
      <c r="C132" s="253" t="s">
        <v>174</v>
      </c>
      <c r="D132" s="254">
        <v>45351</v>
      </c>
      <c r="E132" s="253">
        <v>538.35</v>
      </c>
      <c r="F132" s="253">
        <v>537.98333333333335</v>
      </c>
      <c r="G132" s="255">
        <v>534.36666666666667</v>
      </c>
      <c r="H132" s="255">
        <v>530.38333333333333</v>
      </c>
      <c r="I132" s="255">
        <v>526.76666666666665</v>
      </c>
      <c r="J132" s="255">
        <v>541.9666666666667</v>
      </c>
      <c r="K132" s="255">
        <v>545.58333333333348</v>
      </c>
      <c r="L132" s="255">
        <v>549.56666666666672</v>
      </c>
      <c r="M132" s="256">
        <v>541.6</v>
      </c>
      <c r="N132" s="256">
        <v>534</v>
      </c>
      <c r="O132" s="256">
        <v>10303200</v>
      </c>
      <c r="P132" s="257">
        <v>-1.4802065404475043E-2</v>
      </c>
    </row>
    <row r="133" spans="1:16" ht="12.75" customHeight="1">
      <c r="A133" s="248">
        <v>123</v>
      </c>
      <c r="B133" s="261" t="s">
        <v>56</v>
      </c>
      <c r="C133" s="253" t="s">
        <v>175</v>
      </c>
      <c r="D133" s="254">
        <v>45351</v>
      </c>
      <c r="E133" s="253">
        <v>11436.1</v>
      </c>
      <c r="F133" s="253">
        <v>11449</v>
      </c>
      <c r="G133" s="255">
        <v>11362.55</v>
      </c>
      <c r="H133" s="255">
        <v>11289</v>
      </c>
      <c r="I133" s="255">
        <v>11202.55</v>
      </c>
      <c r="J133" s="255">
        <v>11522.55</v>
      </c>
      <c r="K133" s="255">
        <v>11609</v>
      </c>
      <c r="L133" s="255">
        <v>11682.55</v>
      </c>
      <c r="M133" s="256">
        <v>11535.45</v>
      </c>
      <c r="N133" s="256">
        <v>11375.45</v>
      </c>
      <c r="O133" s="256">
        <v>2342350</v>
      </c>
      <c r="P133" s="257">
        <v>-6.0890227860992069E-3</v>
      </c>
    </row>
    <row r="134" spans="1:16" ht="12.75" customHeight="1">
      <c r="A134" s="248">
        <v>124</v>
      </c>
      <c r="B134" s="261" t="s">
        <v>59</v>
      </c>
      <c r="C134" s="253" t="s">
        <v>176</v>
      </c>
      <c r="D134" s="254">
        <v>45351</v>
      </c>
      <c r="E134" s="253">
        <v>1141.25</v>
      </c>
      <c r="F134" s="253">
        <v>1141.25</v>
      </c>
      <c r="G134" s="255">
        <v>1132.5</v>
      </c>
      <c r="H134" s="255">
        <v>1123.75</v>
      </c>
      <c r="I134" s="255">
        <v>1115</v>
      </c>
      <c r="J134" s="255">
        <v>1150</v>
      </c>
      <c r="K134" s="255">
        <v>1158.75</v>
      </c>
      <c r="L134" s="255">
        <v>1167.5</v>
      </c>
      <c r="M134" s="256">
        <v>1150</v>
      </c>
      <c r="N134" s="256">
        <v>1132.5</v>
      </c>
      <c r="O134" s="256">
        <v>7006300</v>
      </c>
      <c r="P134" s="257">
        <v>3.3079390537289494E-3</v>
      </c>
    </row>
    <row r="135" spans="1:16" ht="12.75" customHeight="1">
      <c r="A135" s="248">
        <v>125</v>
      </c>
      <c r="B135" s="261" t="s">
        <v>45</v>
      </c>
      <c r="C135" s="253" t="s">
        <v>177</v>
      </c>
      <c r="D135" s="254">
        <v>45351</v>
      </c>
      <c r="E135" s="253">
        <v>3664.5</v>
      </c>
      <c r="F135" s="253">
        <v>3689.1666666666665</v>
      </c>
      <c r="G135" s="255">
        <v>3618.333333333333</v>
      </c>
      <c r="H135" s="255">
        <v>3572.1666666666665</v>
      </c>
      <c r="I135" s="255">
        <v>3501.333333333333</v>
      </c>
      <c r="J135" s="255">
        <v>3735.333333333333</v>
      </c>
      <c r="K135" s="255">
        <v>3806.1666666666661</v>
      </c>
      <c r="L135" s="255">
        <v>3852.333333333333</v>
      </c>
      <c r="M135" s="256">
        <v>3760</v>
      </c>
      <c r="N135" s="256">
        <v>3643</v>
      </c>
      <c r="O135" s="256">
        <v>2509200</v>
      </c>
      <c r="P135" s="257">
        <v>-1.1814744801512287E-2</v>
      </c>
    </row>
    <row r="136" spans="1:16" ht="12.75" customHeight="1">
      <c r="A136" s="248">
        <v>126</v>
      </c>
      <c r="B136" s="261" t="s">
        <v>43</v>
      </c>
      <c r="C136" s="260" t="s">
        <v>178</v>
      </c>
      <c r="D136" s="254">
        <v>45351</v>
      </c>
      <c r="E136" s="253">
        <v>1732.4</v>
      </c>
      <c r="F136" s="253">
        <v>1736.1666666666667</v>
      </c>
      <c r="G136" s="255">
        <v>1716.8333333333335</v>
      </c>
      <c r="H136" s="255">
        <v>1701.2666666666667</v>
      </c>
      <c r="I136" s="255">
        <v>1681.9333333333334</v>
      </c>
      <c r="J136" s="255">
        <v>1751.7333333333336</v>
      </c>
      <c r="K136" s="255">
        <v>1771.0666666666671</v>
      </c>
      <c r="L136" s="255">
        <v>1786.6333333333337</v>
      </c>
      <c r="M136" s="256">
        <v>1755.5</v>
      </c>
      <c r="N136" s="256">
        <v>1720.6</v>
      </c>
      <c r="O136" s="256">
        <v>1215200</v>
      </c>
      <c r="P136" s="257">
        <v>-9.6102350490925317E-2</v>
      </c>
    </row>
    <row r="137" spans="1:16" ht="12.75" customHeight="1">
      <c r="A137" s="248">
        <v>127</v>
      </c>
      <c r="B137" s="261" t="s">
        <v>68</v>
      </c>
      <c r="C137" s="260" t="s">
        <v>179</v>
      </c>
      <c r="D137" s="254">
        <v>45351</v>
      </c>
      <c r="E137" s="253">
        <v>953.45</v>
      </c>
      <c r="F137" s="253">
        <v>959.25</v>
      </c>
      <c r="G137" s="255">
        <v>944.7</v>
      </c>
      <c r="H137" s="255">
        <v>935.95</v>
      </c>
      <c r="I137" s="255">
        <v>921.40000000000009</v>
      </c>
      <c r="J137" s="255">
        <v>968</v>
      </c>
      <c r="K137" s="255">
        <v>982.55</v>
      </c>
      <c r="L137" s="255">
        <v>991.3</v>
      </c>
      <c r="M137" s="256">
        <v>973.8</v>
      </c>
      <c r="N137" s="256">
        <v>950.5</v>
      </c>
      <c r="O137" s="256">
        <v>9566400</v>
      </c>
      <c r="P137" s="257">
        <v>-3.5000000000000001E-3</v>
      </c>
    </row>
    <row r="138" spans="1:16" ht="12.75" customHeight="1">
      <c r="A138" s="248">
        <v>128</v>
      </c>
      <c r="B138" s="261" t="s">
        <v>84</v>
      </c>
      <c r="C138" s="253" t="s">
        <v>180</v>
      </c>
      <c r="D138" s="254">
        <v>45351</v>
      </c>
      <c r="E138" s="253">
        <v>1509.3</v>
      </c>
      <c r="F138" s="253">
        <v>1510.1666666666667</v>
      </c>
      <c r="G138" s="255">
        <v>1497.3333333333335</v>
      </c>
      <c r="H138" s="255">
        <v>1485.3666666666668</v>
      </c>
      <c r="I138" s="255">
        <v>1472.5333333333335</v>
      </c>
      <c r="J138" s="255">
        <v>1522.1333333333334</v>
      </c>
      <c r="K138" s="255">
        <v>1534.9666666666669</v>
      </c>
      <c r="L138" s="255">
        <v>1546.9333333333334</v>
      </c>
      <c r="M138" s="256">
        <v>1523</v>
      </c>
      <c r="N138" s="256">
        <v>1498.2</v>
      </c>
      <c r="O138" s="256">
        <v>2280800</v>
      </c>
      <c r="P138" s="257">
        <v>1.4590747330960854E-2</v>
      </c>
    </row>
    <row r="139" spans="1:16" ht="12.75" customHeight="1">
      <c r="A139" s="248">
        <v>129</v>
      </c>
      <c r="B139" s="261" t="s">
        <v>56</v>
      </c>
      <c r="C139" s="253" t="s">
        <v>181</v>
      </c>
      <c r="D139" s="254">
        <v>45351</v>
      </c>
      <c r="E139" s="253">
        <v>113.05</v>
      </c>
      <c r="F139" s="253">
        <v>113.45</v>
      </c>
      <c r="G139" s="255">
        <v>112.15</v>
      </c>
      <c r="H139" s="255">
        <v>111.25</v>
      </c>
      <c r="I139" s="255">
        <v>109.95</v>
      </c>
      <c r="J139" s="255">
        <v>114.35000000000001</v>
      </c>
      <c r="K139" s="255">
        <v>115.64999999999999</v>
      </c>
      <c r="L139" s="255">
        <v>116.55000000000001</v>
      </c>
      <c r="M139" s="256">
        <v>114.75</v>
      </c>
      <c r="N139" s="256">
        <v>112.55</v>
      </c>
      <c r="O139" s="256">
        <v>108906900</v>
      </c>
      <c r="P139" s="257">
        <v>-1.3442243375353742E-2</v>
      </c>
    </row>
    <row r="140" spans="1:16" ht="12.75" customHeight="1">
      <c r="A140" s="248">
        <v>130</v>
      </c>
      <c r="B140" s="261" t="s">
        <v>87</v>
      </c>
      <c r="C140" s="258" t="s">
        <v>182</v>
      </c>
      <c r="D140" s="254">
        <v>45351</v>
      </c>
      <c r="E140" s="253">
        <v>2659.45</v>
      </c>
      <c r="F140" s="253">
        <v>2697.8166666666666</v>
      </c>
      <c r="G140" s="255">
        <v>2609.3833333333332</v>
      </c>
      <c r="H140" s="255">
        <v>2559.3166666666666</v>
      </c>
      <c r="I140" s="255">
        <v>2470.8833333333332</v>
      </c>
      <c r="J140" s="255">
        <v>2747.8833333333332</v>
      </c>
      <c r="K140" s="255">
        <v>2836.3166666666666</v>
      </c>
      <c r="L140" s="255">
        <v>2886.3833333333332</v>
      </c>
      <c r="M140" s="256">
        <v>2786.25</v>
      </c>
      <c r="N140" s="256">
        <v>2647.75</v>
      </c>
      <c r="O140" s="256">
        <v>3710850</v>
      </c>
      <c r="P140" s="257">
        <v>5.1901831393193448E-4</v>
      </c>
    </row>
    <row r="141" spans="1:16" ht="12.75" customHeight="1">
      <c r="A141" s="248">
        <v>131</v>
      </c>
      <c r="B141" s="261" t="s">
        <v>56</v>
      </c>
      <c r="C141" s="253" t="s">
        <v>183</v>
      </c>
      <c r="D141" s="254">
        <v>45351</v>
      </c>
      <c r="E141" s="253">
        <v>149691.6</v>
      </c>
      <c r="F141" s="253">
        <v>149844.51666666666</v>
      </c>
      <c r="G141" s="255">
        <v>148789.03333333333</v>
      </c>
      <c r="H141" s="255">
        <v>147886.46666666667</v>
      </c>
      <c r="I141" s="255">
        <v>146830.98333333334</v>
      </c>
      <c r="J141" s="255">
        <v>150747.08333333331</v>
      </c>
      <c r="K141" s="255">
        <v>151802.56666666665</v>
      </c>
      <c r="L141" s="255">
        <v>152705.1333333333</v>
      </c>
      <c r="M141" s="256">
        <v>150900</v>
      </c>
      <c r="N141" s="256">
        <v>148941.95000000001</v>
      </c>
      <c r="O141" s="256">
        <v>41670</v>
      </c>
      <c r="P141" s="257">
        <v>1.34987230937614E-2</v>
      </c>
    </row>
    <row r="142" spans="1:16" ht="12.75" customHeight="1">
      <c r="A142" s="248">
        <v>132</v>
      </c>
      <c r="B142" s="261" t="s">
        <v>68</v>
      </c>
      <c r="C142" s="253" t="s">
        <v>184</v>
      </c>
      <c r="D142" s="254">
        <v>45351</v>
      </c>
      <c r="E142" s="253">
        <v>1327.85</v>
      </c>
      <c r="F142" s="253">
        <v>1335.8833333333332</v>
      </c>
      <c r="G142" s="255">
        <v>1315.9166666666665</v>
      </c>
      <c r="H142" s="255">
        <v>1303.9833333333333</v>
      </c>
      <c r="I142" s="255">
        <v>1284.0166666666667</v>
      </c>
      <c r="J142" s="255">
        <v>1347.8166666666664</v>
      </c>
      <c r="K142" s="255">
        <v>1367.7833333333331</v>
      </c>
      <c r="L142" s="255">
        <v>1379.7166666666662</v>
      </c>
      <c r="M142" s="256">
        <v>1355.85</v>
      </c>
      <c r="N142" s="256">
        <v>1323.95</v>
      </c>
      <c r="O142" s="256">
        <v>6425650</v>
      </c>
      <c r="P142" s="257">
        <v>6.2876830318690782E-3</v>
      </c>
    </row>
    <row r="143" spans="1:16" ht="12.75" customHeight="1">
      <c r="A143" s="248">
        <v>133</v>
      </c>
      <c r="B143" s="261" t="s">
        <v>132</v>
      </c>
      <c r="C143" s="253" t="s">
        <v>185</v>
      </c>
      <c r="D143" s="254">
        <v>45351</v>
      </c>
      <c r="E143" s="253">
        <v>154.85</v>
      </c>
      <c r="F143" s="253">
        <v>157.01666666666668</v>
      </c>
      <c r="G143" s="255">
        <v>151.03333333333336</v>
      </c>
      <c r="H143" s="255">
        <v>147.21666666666667</v>
      </c>
      <c r="I143" s="255">
        <v>141.23333333333335</v>
      </c>
      <c r="J143" s="255">
        <v>160.83333333333337</v>
      </c>
      <c r="K143" s="255">
        <v>166.81666666666666</v>
      </c>
      <c r="L143" s="255">
        <v>170.63333333333338</v>
      </c>
      <c r="M143" s="256">
        <v>163</v>
      </c>
      <c r="N143" s="256">
        <v>153.19999999999999</v>
      </c>
      <c r="O143" s="256">
        <v>77100000</v>
      </c>
      <c r="P143" s="257">
        <v>-6.6472938612422816E-2</v>
      </c>
    </row>
    <row r="144" spans="1:16" ht="12.75" customHeight="1">
      <c r="A144" s="248">
        <v>134</v>
      </c>
      <c r="B144" s="261" t="s">
        <v>45</v>
      </c>
      <c r="C144" s="253" t="s">
        <v>186</v>
      </c>
      <c r="D144" s="254">
        <v>45351</v>
      </c>
      <c r="E144" s="253">
        <v>5234</v>
      </c>
      <c r="F144" s="253">
        <v>5270.166666666667</v>
      </c>
      <c r="G144" s="255">
        <v>5172.3333333333339</v>
      </c>
      <c r="H144" s="255">
        <v>5110.666666666667</v>
      </c>
      <c r="I144" s="255">
        <v>5012.8333333333339</v>
      </c>
      <c r="J144" s="255">
        <v>5331.8333333333339</v>
      </c>
      <c r="K144" s="255">
        <v>5429.6666666666679</v>
      </c>
      <c r="L144" s="255">
        <v>5491.3333333333339</v>
      </c>
      <c r="M144" s="256">
        <v>5368</v>
      </c>
      <c r="N144" s="256">
        <v>5208.5</v>
      </c>
      <c r="O144" s="256">
        <v>1163250</v>
      </c>
      <c r="P144" s="257">
        <v>-4.7484599589322383E-3</v>
      </c>
    </row>
    <row r="145" spans="1:16" ht="12.75" customHeight="1">
      <c r="A145" s="248">
        <v>135</v>
      </c>
      <c r="B145" s="261" t="s">
        <v>39</v>
      </c>
      <c r="C145" s="253" t="s">
        <v>187</v>
      </c>
      <c r="D145" s="254">
        <v>45351</v>
      </c>
      <c r="E145" s="253">
        <v>3164.3</v>
      </c>
      <c r="F145" s="253">
        <v>3181.25</v>
      </c>
      <c r="G145" s="255">
        <v>3134.2</v>
      </c>
      <c r="H145" s="255">
        <v>3104.1</v>
      </c>
      <c r="I145" s="255">
        <v>3057.0499999999997</v>
      </c>
      <c r="J145" s="255">
        <v>3211.35</v>
      </c>
      <c r="K145" s="255">
        <v>3258.4</v>
      </c>
      <c r="L145" s="255">
        <v>3288.5</v>
      </c>
      <c r="M145" s="256">
        <v>3228.3</v>
      </c>
      <c r="N145" s="256">
        <v>3151.15</v>
      </c>
      <c r="O145" s="256">
        <v>1973100</v>
      </c>
      <c r="P145" s="257">
        <v>8.2633744855967084E-2</v>
      </c>
    </row>
    <row r="146" spans="1:16" ht="12.75" customHeight="1">
      <c r="A146" s="248">
        <v>136</v>
      </c>
      <c r="B146" s="261" t="s">
        <v>59</v>
      </c>
      <c r="C146" s="253" t="s">
        <v>188</v>
      </c>
      <c r="D146" s="254">
        <v>45351</v>
      </c>
      <c r="E146" s="253">
        <v>2542.5500000000002</v>
      </c>
      <c r="F146" s="253">
        <v>2536.7999999999997</v>
      </c>
      <c r="G146" s="255">
        <v>2525.7499999999995</v>
      </c>
      <c r="H146" s="255">
        <v>2508.9499999999998</v>
      </c>
      <c r="I146" s="255">
        <v>2497.8999999999996</v>
      </c>
      <c r="J146" s="255">
        <v>2553.5999999999995</v>
      </c>
      <c r="K146" s="255">
        <v>2564.6499999999996</v>
      </c>
      <c r="L146" s="255">
        <v>2581.4499999999994</v>
      </c>
      <c r="M146" s="256">
        <v>2547.85</v>
      </c>
      <c r="N146" s="256">
        <v>2520</v>
      </c>
      <c r="O146" s="256">
        <v>5908000</v>
      </c>
      <c r="P146" s="257">
        <v>-2.2566342399576469E-2</v>
      </c>
    </row>
    <row r="147" spans="1:16" ht="12.75" customHeight="1">
      <c r="A147" s="248">
        <v>137</v>
      </c>
      <c r="B147" s="261" t="s">
        <v>132</v>
      </c>
      <c r="C147" s="253" t="s">
        <v>189</v>
      </c>
      <c r="D147" s="254">
        <v>45351</v>
      </c>
      <c r="E147" s="253">
        <v>232.35</v>
      </c>
      <c r="F147" s="253">
        <v>235.76666666666665</v>
      </c>
      <c r="G147" s="255">
        <v>227.68333333333331</v>
      </c>
      <c r="H147" s="255">
        <v>223.01666666666665</v>
      </c>
      <c r="I147" s="255">
        <v>214.93333333333331</v>
      </c>
      <c r="J147" s="255">
        <v>240.43333333333331</v>
      </c>
      <c r="K147" s="255">
        <v>248.51666666666668</v>
      </c>
      <c r="L147" s="255">
        <v>253.18333333333331</v>
      </c>
      <c r="M147" s="256">
        <v>243.85</v>
      </c>
      <c r="N147" s="256">
        <v>231.1</v>
      </c>
      <c r="O147" s="256">
        <v>97960500</v>
      </c>
      <c r="P147" s="257">
        <v>8.616904500548847E-2</v>
      </c>
    </row>
    <row r="148" spans="1:16" ht="12.75" customHeight="1">
      <c r="A148" s="248">
        <v>138</v>
      </c>
      <c r="B148" s="261" t="s">
        <v>190</v>
      </c>
      <c r="C148" s="253" t="s">
        <v>191</v>
      </c>
      <c r="D148" s="254">
        <v>45351</v>
      </c>
      <c r="E148" s="253">
        <v>336.55</v>
      </c>
      <c r="F148" s="253">
        <v>339.8</v>
      </c>
      <c r="G148" s="255">
        <v>332.15000000000003</v>
      </c>
      <c r="H148" s="255">
        <v>327.75</v>
      </c>
      <c r="I148" s="255">
        <v>320.10000000000002</v>
      </c>
      <c r="J148" s="255">
        <v>344.20000000000005</v>
      </c>
      <c r="K148" s="255">
        <v>351.85</v>
      </c>
      <c r="L148" s="255">
        <v>356.25000000000006</v>
      </c>
      <c r="M148" s="256">
        <v>347.45</v>
      </c>
      <c r="N148" s="256">
        <v>335.4</v>
      </c>
      <c r="O148" s="256">
        <v>88908000</v>
      </c>
      <c r="P148" s="257">
        <v>-8.4978253596520569E-3</v>
      </c>
    </row>
    <row r="149" spans="1:16" ht="12.75" customHeight="1">
      <c r="A149" s="248">
        <v>139</v>
      </c>
      <c r="B149" s="261" t="s">
        <v>108</v>
      </c>
      <c r="C149" s="253" t="s">
        <v>192</v>
      </c>
      <c r="D149" s="254">
        <v>45351</v>
      </c>
      <c r="E149" s="253">
        <v>1325.15</v>
      </c>
      <c r="F149" s="253">
        <v>1328.7166666666667</v>
      </c>
      <c r="G149" s="255">
        <v>1300.0333333333333</v>
      </c>
      <c r="H149" s="255">
        <v>1274.9166666666665</v>
      </c>
      <c r="I149" s="255">
        <v>1246.2333333333331</v>
      </c>
      <c r="J149" s="255">
        <v>1353.8333333333335</v>
      </c>
      <c r="K149" s="255">
        <v>1382.5166666666669</v>
      </c>
      <c r="L149" s="255">
        <v>1407.6333333333337</v>
      </c>
      <c r="M149" s="256">
        <v>1357.4</v>
      </c>
      <c r="N149" s="256">
        <v>1303.5999999999999</v>
      </c>
      <c r="O149" s="256">
        <v>7249900</v>
      </c>
      <c r="P149" s="257">
        <v>3.6840524577034739E-2</v>
      </c>
    </row>
    <row r="150" spans="1:16" ht="12.75" customHeight="1">
      <c r="A150" s="248">
        <v>140</v>
      </c>
      <c r="B150" s="261" t="s">
        <v>87</v>
      </c>
      <c r="C150" s="258" t="s">
        <v>193</v>
      </c>
      <c r="D150" s="254">
        <v>45351</v>
      </c>
      <c r="E150" s="253">
        <v>7761.65</v>
      </c>
      <c r="F150" s="253">
        <v>7799.3833333333341</v>
      </c>
      <c r="G150" s="255">
        <v>7683.7666666666682</v>
      </c>
      <c r="H150" s="255">
        <v>7605.8833333333341</v>
      </c>
      <c r="I150" s="255">
        <v>7490.2666666666682</v>
      </c>
      <c r="J150" s="255">
        <v>7877.2666666666682</v>
      </c>
      <c r="K150" s="255">
        <v>7992.883333333335</v>
      </c>
      <c r="L150" s="255">
        <v>8070.7666666666682</v>
      </c>
      <c r="M150" s="256">
        <v>7915</v>
      </c>
      <c r="N150" s="256">
        <v>7721.5</v>
      </c>
      <c r="O150" s="256">
        <v>854400</v>
      </c>
      <c r="P150" s="257">
        <v>-2.0408163265306121E-2</v>
      </c>
    </row>
    <row r="151" spans="1:16" ht="12.75" customHeight="1">
      <c r="A151" s="248">
        <v>141</v>
      </c>
      <c r="B151" s="261" t="s">
        <v>84</v>
      </c>
      <c r="C151" s="260" t="s">
        <v>194</v>
      </c>
      <c r="D151" s="254">
        <v>45351</v>
      </c>
      <c r="E151" s="253">
        <v>273.2</v>
      </c>
      <c r="F151" s="253">
        <v>275.48333333333329</v>
      </c>
      <c r="G151" s="255">
        <v>269.56666666666661</v>
      </c>
      <c r="H151" s="255">
        <v>265.93333333333334</v>
      </c>
      <c r="I151" s="255">
        <v>260.01666666666665</v>
      </c>
      <c r="J151" s="255">
        <v>279.11666666666656</v>
      </c>
      <c r="K151" s="255">
        <v>285.03333333333319</v>
      </c>
      <c r="L151" s="255">
        <v>288.66666666666652</v>
      </c>
      <c r="M151" s="256">
        <v>281.39999999999998</v>
      </c>
      <c r="N151" s="256">
        <v>271.85000000000002</v>
      </c>
      <c r="O151" s="256">
        <v>103576550</v>
      </c>
      <c r="P151" s="257">
        <v>9.9481943088820489E-3</v>
      </c>
    </row>
    <row r="152" spans="1:16" ht="12.75" customHeight="1">
      <c r="A152" s="248">
        <v>142</v>
      </c>
      <c r="B152" s="261" t="s">
        <v>47</v>
      </c>
      <c r="C152" s="253" t="s">
        <v>195</v>
      </c>
      <c r="D152" s="254">
        <v>45351</v>
      </c>
      <c r="E152" s="253">
        <v>36333.949999999997</v>
      </c>
      <c r="F152" s="253">
        <v>36397.316666666666</v>
      </c>
      <c r="G152" s="255">
        <v>36104.633333333331</v>
      </c>
      <c r="H152" s="255">
        <v>35875.316666666666</v>
      </c>
      <c r="I152" s="255">
        <v>35582.633333333331</v>
      </c>
      <c r="J152" s="255">
        <v>36626.633333333331</v>
      </c>
      <c r="K152" s="255">
        <v>36919.316666666666</v>
      </c>
      <c r="L152" s="255">
        <v>37148.633333333331</v>
      </c>
      <c r="M152" s="256">
        <v>36690</v>
      </c>
      <c r="N152" s="256">
        <v>36168</v>
      </c>
      <c r="O152" s="256">
        <v>156600</v>
      </c>
      <c r="P152" s="257">
        <v>8.5007727975270481E-3</v>
      </c>
    </row>
    <row r="153" spans="1:16" ht="12.75" customHeight="1">
      <c r="A153" s="248">
        <v>143</v>
      </c>
      <c r="B153" s="261" t="s">
        <v>43</v>
      </c>
      <c r="C153" s="253" t="s">
        <v>196</v>
      </c>
      <c r="D153" s="254">
        <v>45351</v>
      </c>
      <c r="E153" s="253">
        <v>921.9</v>
      </c>
      <c r="F153" s="253">
        <v>925.33333333333337</v>
      </c>
      <c r="G153" s="255">
        <v>885.26666666666677</v>
      </c>
      <c r="H153" s="255">
        <v>848.63333333333344</v>
      </c>
      <c r="I153" s="255">
        <v>808.56666666666683</v>
      </c>
      <c r="J153" s="255">
        <v>961.9666666666667</v>
      </c>
      <c r="K153" s="255">
        <v>1002.0333333333333</v>
      </c>
      <c r="L153" s="255">
        <v>1038.6666666666665</v>
      </c>
      <c r="M153" s="256">
        <v>965.4</v>
      </c>
      <c r="N153" s="256">
        <v>888.7</v>
      </c>
      <c r="O153" s="256">
        <v>13463250</v>
      </c>
      <c r="P153" s="257">
        <v>8.8467135580887701E-2</v>
      </c>
    </row>
    <row r="154" spans="1:16" ht="12.75" customHeight="1">
      <c r="A154" s="248">
        <v>144</v>
      </c>
      <c r="B154" s="261" t="s">
        <v>87</v>
      </c>
      <c r="C154" s="253" t="s">
        <v>197</v>
      </c>
      <c r="D154" s="254">
        <v>45351</v>
      </c>
      <c r="E154" s="253">
        <v>8539.6</v>
      </c>
      <c r="F154" s="253">
        <v>8586.0500000000011</v>
      </c>
      <c r="G154" s="255">
        <v>8460.2500000000018</v>
      </c>
      <c r="H154" s="255">
        <v>8380.9000000000015</v>
      </c>
      <c r="I154" s="255">
        <v>8255.1000000000022</v>
      </c>
      <c r="J154" s="255">
        <v>8665.4000000000015</v>
      </c>
      <c r="K154" s="255">
        <v>8791.2000000000007</v>
      </c>
      <c r="L154" s="255">
        <v>8870.5500000000011</v>
      </c>
      <c r="M154" s="256">
        <v>8711.85</v>
      </c>
      <c r="N154" s="256">
        <v>8506.7000000000007</v>
      </c>
      <c r="O154" s="256">
        <v>1677900</v>
      </c>
      <c r="P154" s="257">
        <v>1.0478771454381211E-2</v>
      </c>
    </row>
    <row r="155" spans="1:16" ht="12.75" customHeight="1">
      <c r="A155" s="248">
        <v>145</v>
      </c>
      <c r="B155" s="261" t="s">
        <v>84</v>
      </c>
      <c r="C155" s="258" t="s">
        <v>198</v>
      </c>
      <c r="D155" s="254">
        <v>45351</v>
      </c>
      <c r="E155" s="253">
        <v>281.05</v>
      </c>
      <c r="F155" s="253">
        <v>282.09999999999997</v>
      </c>
      <c r="G155" s="255">
        <v>278.69999999999993</v>
      </c>
      <c r="H155" s="255">
        <v>276.34999999999997</v>
      </c>
      <c r="I155" s="255">
        <v>272.94999999999993</v>
      </c>
      <c r="J155" s="255">
        <v>284.44999999999993</v>
      </c>
      <c r="K155" s="255">
        <v>287.84999999999991</v>
      </c>
      <c r="L155" s="255">
        <v>290.19999999999993</v>
      </c>
      <c r="M155" s="256">
        <v>285.5</v>
      </c>
      <c r="N155" s="256">
        <v>279.75</v>
      </c>
      <c r="O155" s="256">
        <v>40353000</v>
      </c>
      <c r="P155" s="257">
        <v>3.6206763731607736E-2</v>
      </c>
    </row>
    <row r="156" spans="1:16" ht="12.75" customHeight="1">
      <c r="A156" s="248">
        <v>146</v>
      </c>
      <c r="B156" s="261" t="s">
        <v>68</v>
      </c>
      <c r="C156" s="253" t="s">
        <v>199</v>
      </c>
      <c r="D156" s="254">
        <v>45351</v>
      </c>
      <c r="E156" s="253">
        <v>412.85</v>
      </c>
      <c r="F156" s="253">
        <v>418.34999999999997</v>
      </c>
      <c r="G156" s="255">
        <v>405.94999999999993</v>
      </c>
      <c r="H156" s="255">
        <v>399.04999999999995</v>
      </c>
      <c r="I156" s="255">
        <v>386.64999999999992</v>
      </c>
      <c r="J156" s="255">
        <v>425.24999999999994</v>
      </c>
      <c r="K156" s="255">
        <v>437.64999999999992</v>
      </c>
      <c r="L156" s="255">
        <v>444.54999999999995</v>
      </c>
      <c r="M156" s="256">
        <v>430.75</v>
      </c>
      <c r="N156" s="256">
        <v>411.45</v>
      </c>
      <c r="O156" s="256">
        <v>79933500</v>
      </c>
      <c r="P156" s="257">
        <v>1.2516566043292593E-2</v>
      </c>
    </row>
    <row r="157" spans="1:16" ht="12.75" customHeight="1">
      <c r="A157" s="248">
        <v>147</v>
      </c>
      <c r="B157" s="261" t="s">
        <v>59</v>
      </c>
      <c r="C157" s="253" t="s">
        <v>200</v>
      </c>
      <c r="D157" s="254">
        <v>45351</v>
      </c>
      <c r="E157" s="253">
        <v>2726.95</v>
      </c>
      <c r="F157" s="253">
        <v>2731.0499999999997</v>
      </c>
      <c r="G157" s="255">
        <v>2706.5999999999995</v>
      </c>
      <c r="H157" s="255">
        <v>2686.2499999999995</v>
      </c>
      <c r="I157" s="255">
        <v>2661.7999999999993</v>
      </c>
      <c r="J157" s="255">
        <v>2751.3999999999996</v>
      </c>
      <c r="K157" s="255">
        <v>2775.8499999999995</v>
      </c>
      <c r="L157" s="255">
        <v>2796.2</v>
      </c>
      <c r="M157" s="256">
        <v>2755.5</v>
      </c>
      <c r="N157" s="256">
        <v>2710.7</v>
      </c>
      <c r="O157" s="256">
        <v>2984250</v>
      </c>
      <c r="P157" s="257">
        <v>-2.1236470974089865E-2</v>
      </c>
    </row>
    <row r="158" spans="1:16" ht="12.75" customHeight="1">
      <c r="A158" s="248">
        <v>148</v>
      </c>
      <c r="B158" s="261" t="s">
        <v>39</v>
      </c>
      <c r="C158" s="253" t="s">
        <v>201</v>
      </c>
      <c r="D158" s="254">
        <v>45351</v>
      </c>
      <c r="E158" s="253">
        <v>3681.05</v>
      </c>
      <c r="F158" s="253">
        <v>3683.0333333333333</v>
      </c>
      <c r="G158" s="255">
        <v>3659.1166666666668</v>
      </c>
      <c r="H158" s="255">
        <v>3637.1833333333334</v>
      </c>
      <c r="I158" s="255">
        <v>3613.2666666666669</v>
      </c>
      <c r="J158" s="255">
        <v>3704.9666666666667</v>
      </c>
      <c r="K158" s="255">
        <v>3728.8833333333337</v>
      </c>
      <c r="L158" s="255">
        <v>3750.8166666666666</v>
      </c>
      <c r="M158" s="256">
        <v>3706.95</v>
      </c>
      <c r="N158" s="256">
        <v>3661.1</v>
      </c>
      <c r="O158" s="256">
        <v>2455250</v>
      </c>
      <c r="P158" s="257">
        <v>-2.8777689873417722E-2</v>
      </c>
    </row>
    <row r="159" spans="1:16" ht="12.75" customHeight="1">
      <c r="A159" s="248">
        <v>149</v>
      </c>
      <c r="B159" s="261" t="s">
        <v>63</v>
      </c>
      <c r="C159" s="253" t="s">
        <v>202</v>
      </c>
      <c r="D159" s="254">
        <v>45351</v>
      </c>
      <c r="E159" s="253">
        <v>128.25</v>
      </c>
      <c r="F159" s="253">
        <v>128.79999999999998</v>
      </c>
      <c r="G159" s="255">
        <v>126.54999999999995</v>
      </c>
      <c r="H159" s="255">
        <v>124.84999999999997</v>
      </c>
      <c r="I159" s="255">
        <v>122.59999999999994</v>
      </c>
      <c r="J159" s="255">
        <v>130.49999999999997</v>
      </c>
      <c r="K159" s="255">
        <v>132.75000000000003</v>
      </c>
      <c r="L159" s="255">
        <v>134.44999999999999</v>
      </c>
      <c r="M159" s="256">
        <v>131.05000000000001</v>
      </c>
      <c r="N159" s="256">
        <v>127.1</v>
      </c>
      <c r="O159" s="256">
        <v>261352000</v>
      </c>
      <c r="P159" s="257">
        <v>3.7802979764287301E-2</v>
      </c>
    </row>
    <row r="160" spans="1:16" ht="12.75" customHeight="1">
      <c r="A160" s="248">
        <v>150</v>
      </c>
      <c r="B160" s="261" t="s">
        <v>45</v>
      </c>
      <c r="C160" s="253" t="s">
        <v>203</v>
      </c>
      <c r="D160" s="254">
        <v>45351</v>
      </c>
      <c r="E160" s="253">
        <v>4714.6499999999996</v>
      </c>
      <c r="F160" s="253">
        <v>4723.8</v>
      </c>
      <c r="G160" s="255">
        <v>4673.8500000000004</v>
      </c>
      <c r="H160" s="255">
        <v>4633.05</v>
      </c>
      <c r="I160" s="255">
        <v>4583.1000000000004</v>
      </c>
      <c r="J160" s="255">
        <v>4764.6000000000004</v>
      </c>
      <c r="K160" s="255">
        <v>4814.5499999999993</v>
      </c>
      <c r="L160" s="255">
        <v>4855.3500000000004</v>
      </c>
      <c r="M160" s="256">
        <v>4773.75</v>
      </c>
      <c r="N160" s="256">
        <v>4683</v>
      </c>
      <c r="O160" s="256">
        <v>2499500</v>
      </c>
      <c r="P160" s="257">
        <v>-2.5194025194025194E-2</v>
      </c>
    </row>
    <row r="161" spans="1:16" ht="12.75" customHeight="1">
      <c r="A161" s="248">
        <v>151</v>
      </c>
      <c r="B161" s="261" t="s">
        <v>190</v>
      </c>
      <c r="C161" s="260" t="s">
        <v>204</v>
      </c>
      <c r="D161" s="254">
        <v>45351</v>
      </c>
      <c r="E161" s="253">
        <v>280.64999999999998</v>
      </c>
      <c r="F161" s="253">
        <v>283.13333333333333</v>
      </c>
      <c r="G161" s="255">
        <v>277.36666666666667</v>
      </c>
      <c r="H161" s="255">
        <v>274.08333333333337</v>
      </c>
      <c r="I161" s="255">
        <v>268.31666666666672</v>
      </c>
      <c r="J161" s="255">
        <v>286.41666666666663</v>
      </c>
      <c r="K161" s="255">
        <v>292.18333333333328</v>
      </c>
      <c r="L161" s="255">
        <v>295.46666666666658</v>
      </c>
      <c r="M161" s="256">
        <v>288.89999999999998</v>
      </c>
      <c r="N161" s="256">
        <v>279.85000000000002</v>
      </c>
      <c r="O161" s="256">
        <v>61498800</v>
      </c>
      <c r="P161" s="257">
        <v>3.32667997338656E-2</v>
      </c>
    </row>
    <row r="162" spans="1:16" ht="12.75" customHeight="1">
      <c r="A162" s="248">
        <v>152</v>
      </c>
      <c r="B162" s="261" t="s">
        <v>205</v>
      </c>
      <c r="C162" s="253" t="s">
        <v>206</v>
      </c>
      <c r="D162" s="254">
        <v>45351</v>
      </c>
      <c r="E162" s="253">
        <v>1380.9</v>
      </c>
      <c r="F162" s="253">
        <v>1391.0666666666666</v>
      </c>
      <c r="G162" s="255">
        <v>1363.8833333333332</v>
      </c>
      <c r="H162" s="255">
        <v>1346.8666666666666</v>
      </c>
      <c r="I162" s="255">
        <v>1319.6833333333332</v>
      </c>
      <c r="J162" s="255">
        <v>1408.0833333333333</v>
      </c>
      <c r="K162" s="255">
        <v>1435.2666666666667</v>
      </c>
      <c r="L162" s="255">
        <v>1452.2833333333333</v>
      </c>
      <c r="M162" s="256">
        <v>1418.25</v>
      </c>
      <c r="N162" s="256">
        <v>1374.05</v>
      </c>
      <c r="O162" s="256">
        <v>7444844</v>
      </c>
      <c r="P162" s="257">
        <v>7.6316563695204467E-2</v>
      </c>
    </row>
    <row r="163" spans="1:16" ht="12.75" customHeight="1">
      <c r="A163" s="248">
        <v>153</v>
      </c>
      <c r="B163" s="261" t="s">
        <v>49</v>
      </c>
      <c r="C163" s="253" t="s">
        <v>208</v>
      </c>
      <c r="D163" s="254">
        <v>45351</v>
      </c>
      <c r="E163" s="253">
        <v>869.75</v>
      </c>
      <c r="F163" s="253">
        <v>875.18333333333339</v>
      </c>
      <c r="G163" s="255">
        <v>862.56666666666683</v>
      </c>
      <c r="H163" s="255">
        <v>855.38333333333344</v>
      </c>
      <c r="I163" s="255">
        <v>842.76666666666688</v>
      </c>
      <c r="J163" s="255">
        <v>882.36666666666679</v>
      </c>
      <c r="K163" s="255">
        <v>894.98333333333335</v>
      </c>
      <c r="L163" s="255">
        <v>902.16666666666674</v>
      </c>
      <c r="M163" s="256">
        <v>887.8</v>
      </c>
      <c r="N163" s="256">
        <v>868</v>
      </c>
      <c r="O163" s="256">
        <v>3544500</v>
      </c>
      <c r="P163" s="257">
        <v>8.8204592901878917E-2</v>
      </c>
    </row>
    <row r="164" spans="1:16" ht="12.75" customHeight="1">
      <c r="A164" s="248">
        <v>154</v>
      </c>
      <c r="B164" s="261" t="s">
        <v>63</v>
      </c>
      <c r="C164" s="253" t="s">
        <v>209</v>
      </c>
      <c r="D164" s="254">
        <v>45351</v>
      </c>
      <c r="E164" s="253">
        <v>258.2</v>
      </c>
      <c r="F164" s="253">
        <v>259.65000000000003</v>
      </c>
      <c r="G164" s="255">
        <v>253.30000000000007</v>
      </c>
      <c r="H164" s="255">
        <v>248.40000000000003</v>
      </c>
      <c r="I164" s="255">
        <v>242.05000000000007</v>
      </c>
      <c r="J164" s="255">
        <v>264.55000000000007</v>
      </c>
      <c r="K164" s="255">
        <v>270.90000000000009</v>
      </c>
      <c r="L164" s="255">
        <v>275.80000000000007</v>
      </c>
      <c r="M164" s="256">
        <v>266</v>
      </c>
      <c r="N164" s="256">
        <v>254.75</v>
      </c>
      <c r="O164" s="256">
        <v>76562500</v>
      </c>
      <c r="P164" s="257">
        <v>-4.0630286322912101E-2</v>
      </c>
    </row>
    <row r="165" spans="1:16" ht="12.75" customHeight="1">
      <c r="A165" s="248">
        <v>155</v>
      </c>
      <c r="B165" s="261" t="s">
        <v>190</v>
      </c>
      <c r="C165" s="253" t="s">
        <v>210</v>
      </c>
      <c r="D165" s="254">
        <v>45351</v>
      </c>
      <c r="E165" s="253">
        <v>454.95</v>
      </c>
      <c r="F165" s="253">
        <v>460.33333333333331</v>
      </c>
      <c r="G165" s="255">
        <v>445.91666666666663</v>
      </c>
      <c r="H165" s="255">
        <v>436.88333333333333</v>
      </c>
      <c r="I165" s="255">
        <v>422.46666666666664</v>
      </c>
      <c r="J165" s="255">
        <v>469.36666666666662</v>
      </c>
      <c r="K165" s="255">
        <v>483.78333333333325</v>
      </c>
      <c r="L165" s="255">
        <v>492.81666666666661</v>
      </c>
      <c r="M165" s="256">
        <v>474.75</v>
      </c>
      <c r="N165" s="256">
        <v>451.3</v>
      </c>
      <c r="O165" s="256">
        <v>46886000</v>
      </c>
      <c r="P165" s="257">
        <v>2.4830601092896174E-2</v>
      </c>
    </row>
    <row r="166" spans="1:16" ht="12.75" customHeight="1">
      <c r="A166" s="248">
        <v>156</v>
      </c>
      <c r="B166" s="261" t="s">
        <v>84</v>
      </c>
      <c r="C166" s="253" t="s">
        <v>211</v>
      </c>
      <c r="D166" s="254">
        <v>45351</v>
      </c>
      <c r="E166" s="253">
        <v>2938.4</v>
      </c>
      <c r="F166" s="253">
        <v>2947.7999999999997</v>
      </c>
      <c r="G166" s="255">
        <v>2912.5999999999995</v>
      </c>
      <c r="H166" s="255">
        <v>2886.7999999999997</v>
      </c>
      <c r="I166" s="255">
        <v>2851.5999999999995</v>
      </c>
      <c r="J166" s="255">
        <v>2973.5999999999995</v>
      </c>
      <c r="K166" s="255">
        <v>3008.7999999999993</v>
      </c>
      <c r="L166" s="255">
        <v>3034.5999999999995</v>
      </c>
      <c r="M166" s="256">
        <v>2983</v>
      </c>
      <c r="N166" s="256">
        <v>2922</v>
      </c>
      <c r="O166" s="256">
        <v>36498500</v>
      </c>
      <c r="P166" s="257">
        <v>2.4483351461352235E-2</v>
      </c>
    </row>
    <row r="167" spans="1:16" ht="12.75" customHeight="1">
      <c r="A167" s="248">
        <v>157</v>
      </c>
      <c r="B167" s="261" t="s">
        <v>132</v>
      </c>
      <c r="C167" s="253" t="s">
        <v>212</v>
      </c>
      <c r="D167" s="254">
        <v>45351</v>
      </c>
      <c r="E167" s="253">
        <v>130.69999999999999</v>
      </c>
      <c r="F167" s="253">
        <v>131.4</v>
      </c>
      <c r="G167" s="255">
        <v>128.4</v>
      </c>
      <c r="H167" s="255">
        <v>126.1</v>
      </c>
      <c r="I167" s="255">
        <v>123.1</v>
      </c>
      <c r="J167" s="255">
        <v>133.70000000000002</v>
      </c>
      <c r="K167" s="255">
        <v>136.70000000000002</v>
      </c>
      <c r="L167" s="255">
        <v>139.00000000000003</v>
      </c>
      <c r="M167" s="256">
        <v>134.4</v>
      </c>
      <c r="N167" s="256">
        <v>129.1</v>
      </c>
      <c r="O167" s="256">
        <v>132048000</v>
      </c>
      <c r="P167" s="257">
        <v>-8.5295530994714073E-3</v>
      </c>
    </row>
    <row r="168" spans="1:16" ht="12.75" customHeight="1">
      <c r="A168" s="248">
        <v>158</v>
      </c>
      <c r="B168" s="261" t="s">
        <v>63</v>
      </c>
      <c r="C168" s="253" t="s">
        <v>213</v>
      </c>
      <c r="D168" s="254">
        <v>45351</v>
      </c>
      <c r="E168" s="253">
        <v>734.05</v>
      </c>
      <c r="F168" s="253">
        <v>735.01666666666677</v>
      </c>
      <c r="G168" s="255">
        <v>728.43333333333351</v>
      </c>
      <c r="H168" s="255">
        <v>722.81666666666672</v>
      </c>
      <c r="I168" s="255">
        <v>716.23333333333346</v>
      </c>
      <c r="J168" s="255">
        <v>740.63333333333355</v>
      </c>
      <c r="K168" s="255">
        <v>747.21666666666681</v>
      </c>
      <c r="L168" s="255">
        <v>752.8333333333336</v>
      </c>
      <c r="M168" s="256">
        <v>741.6</v>
      </c>
      <c r="N168" s="256">
        <v>729.4</v>
      </c>
      <c r="O168" s="256">
        <v>27608000</v>
      </c>
      <c r="P168" s="257">
        <v>7.4241245136186768E-2</v>
      </c>
    </row>
    <row r="169" spans="1:16" ht="12.75" customHeight="1">
      <c r="A169" s="248">
        <v>159</v>
      </c>
      <c r="B169" s="261" t="s">
        <v>68</v>
      </c>
      <c r="C169" s="258" t="s">
        <v>214</v>
      </c>
      <c r="D169" s="254">
        <v>45351</v>
      </c>
      <c r="E169" s="253">
        <v>1502</v>
      </c>
      <c r="F169" s="253">
        <v>1505.9833333333336</v>
      </c>
      <c r="G169" s="255">
        <v>1492.6666666666672</v>
      </c>
      <c r="H169" s="255">
        <v>1483.3333333333337</v>
      </c>
      <c r="I169" s="255">
        <v>1470.0166666666673</v>
      </c>
      <c r="J169" s="255">
        <v>1515.3166666666671</v>
      </c>
      <c r="K169" s="255">
        <v>1528.6333333333337</v>
      </c>
      <c r="L169" s="255">
        <v>1537.9666666666669</v>
      </c>
      <c r="M169" s="256">
        <v>1519.3</v>
      </c>
      <c r="N169" s="256">
        <v>1496.65</v>
      </c>
      <c r="O169" s="256">
        <v>7438500</v>
      </c>
      <c r="P169" s="257">
        <v>-4.8359240069084632E-2</v>
      </c>
    </row>
    <row r="170" spans="1:16" ht="12.75" customHeight="1">
      <c r="A170" s="248">
        <v>160</v>
      </c>
      <c r="B170" s="261" t="s">
        <v>63</v>
      </c>
      <c r="C170" s="253" t="s">
        <v>215</v>
      </c>
      <c r="D170" s="254">
        <v>45351</v>
      </c>
      <c r="E170" s="253">
        <v>771.85</v>
      </c>
      <c r="F170" s="253">
        <v>770.25</v>
      </c>
      <c r="G170" s="255">
        <v>762.2</v>
      </c>
      <c r="H170" s="255">
        <v>752.55000000000007</v>
      </c>
      <c r="I170" s="255">
        <v>744.50000000000011</v>
      </c>
      <c r="J170" s="255">
        <v>779.9</v>
      </c>
      <c r="K170" s="255">
        <v>787.94999999999993</v>
      </c>
      <c r="L170" s="255">
        <v>797.59999999999991</v>
      </c>
      <c r="M170" s="256">
        <v>778.3</v>
      </c>
      <c r="N170" s="256">
        <v>760.6</v>
      </c>
      <c r="O170" s="256">
        <v>105139500</v>
      </c>
      <c r="P170" s="257">
        <v>-7.1953655047378934E-3</v>
      </c>
    </row>
    <row r="171" spans="1:16" ht="12.75" customHeight="1">
      <c r="A171" s="248">
        <v>161</v>
      </c>
      <c r="B171" s="261" t="s">
        <v>49</v>
      </c>
      <c r="C171" s="253" t="s">
        <v>216</v>
      </c>
      <c r="D171" s="254">
        <v>45351</v>
      </c>
      <c r="E171" s="253">
        <v>26403.05</v>
      </c>
      <c r="F171" s="253">
        <v>26492.416666666668</v>
      </c>
      <c r="G171" s="255">
        <v>26192.833333333336</v>
      </c>
      <c r="H171" s="255">
        <v>25982.616666666669</v>
      </c>
      <c r="I171" s="255">
        <v>25683.033333333336</v>
      </c>
      <c r="J171" s="255">
        <v>26702.633333333335</v>
      </c>
      <c r="K171" s="255">
        <v>27002.216666666671</v>
      </c>
      <c r="L171" s="255">
        <v>27212.433333333334</v>
      </c>
      <c r="M171" s="256">
        <v>26792</v>
      </c>
      <c r="N171" s="256">
        <v>26282.2</v>
      </c>
      <c r="O171" s="256">
        <v>245850</v>
      </c>
      <c r="P171" s="257">
        <v>2.3415547923821417E-2</v>
      </c>
    </row>
    <row r="172" spans="1:16" ht="12.75" customHeight="1">
      <c r="A172" s="248">
        <v>162</v>
      </c>
      <c r="B172" s="261" t="s">
        <v>41</v>
      </c>
      <c r="C172" s="253" t="s">
        <v>217</v>
      </c>
      <c r="D172" s="254">
        <v>45351</v>
      </c>
      <c r="E172" s="253">
        <v>4449.5</v>
      </c>
      <c r="F172" s="253">
        <v>4475.9000000000005</v>
      </c>
      <c r="G172" s="255">
        <v>4402.0500000000011</v>
      </c>
      <c r="H172" s="255">
        <v>4354.6000000000004</v>
      </c>
      <c r="I172" s="255">
        <v>4280.7500000000009</v>
      </c>
      <c r="J172" s="255">
        <v>4523.3500000000013</v>
      </c>
      <c r="K172" s="255">
        <v>4597.2000000000016</v>
      </c>
      <c r="L172" s="255">
        <v>4644.6500000000015</v>
      </c>
      <c r="M172" s="256">
        <v>4549.75</v>
      </c>
      <c r="N172" s="256">
        <v>4428.45</v>
      </c>
      <c r="O172" s="256">
        <v>1177500</v>
      </c>
      <c r="P172" s="257">
        <v>-4.7561271536034941E-2</v>
      </c>
    </row>
    <row r="173" spans="1:16" ht="12.75" customHeight="1">
      <c r="A173" s="248">
        <v>163</v>
      </c>
      <c r="B173" s="261" t="s">
        <v>47</v>
      </c>
      <c r="C173" s="253" t="s">
        <v>218</v>
      </c>
      <c r="D173" s="254">
        <v>45351</v>
      </c>
      <c r="E173" s="253">
        <v>2398.9</v>
      </c>
      <c r="F173" s="253">
        <v>2402.1000000000004</v>
      </c>
      <c r="G173" s="255">
        <v>2379.1500000000005</v>
      </c>
      <c r="H173" s="255">
        <v>2359.4</v>
      </c>
      <c r="I173" s="255">
        <v>2336.4500000000003</v>
      </c>
      <c r="J173" s="255">
        <v>2421.8500000000008</v>
      </c>
      <c r="K173" s="255">
        <v>2444.8000000000006</v>
      </c>
      <c r="L173" s="255">
        <v>2464.5500000000011</v>
      </c>
      <c r="M173" s="256">
        <v>2425.0500000000002</v>
      </c>
      <c r="N173" s="256">
        <v>2382.35</v>
      </c>
      <c r="O173" s="256">
        <v>4178250</v>
      </c>
      <c r="P173" s="257">
        <v>4.2575091232338352E-2</v>
      </c>
    </row>
    <row r="174" spans="1:16" ht="12.75" customHeight="1">
      <c r="A174" s="248">
        <v>164</v>
      </c>
      <c r="B174" s="261" t="s">
        <v>68</v>
      </c>
      <c r="C174" s="253" t="s">
        <v>219</v>
      </c>
      <c r="D174" s="254">
        <v>45351</v>
      </c>
      <c r="E174" s="253">
        <v>2362.15</v>
      </c>
      <c r="F174" s="253">
        <v>2377.7833333333333</v>
      </c>
      <c r="G174" s="255">
        <v>2335.0166666666664</v>
      </c>
      <c r="H174" s="255">
        <v>2307.8833333333332</v>
      </c>
      <c r="I174" s="255">
        <v>2265.1166666666663</v>
      </c>
      <c r="J174" s="255">
        <v>2404.9166666666665</v>
      </c>
      <c r="K174" s="255">
        <v>2447.6833333333338</v>
      </c>
      <c r="L174" s="255">
        <v>2474.8166666666666</v>
      </c>
      <c r="M174" s="256">
        <v>2420.5500000000002</v>
      </c>
      <c r="N174" s="256">
        <v>2350.65</v>
      </c>
      <c r="O174" s="256">
        <v>6849900</v>
      </c>
      <c r="P174" s="257">
        <v>3.8248483249802164E-3</v>
      </c>
    </row>
    <row r="175" spans="1:16" ht="12.75" customHeight="1">
      <c r="A175" s="248">
        <v>165</v>
      </c>
      <c r="B175" s="261" t="s">
        <v>43</v>
      </c>
      <c r="C175" s="253" t="s">
        <v>220</v>
      </c>
      <c r="D175" s="254">
        <v>45351</v>
      </c>
      <c r="E175" s="253">
        <v>1541.85</v>
      </c>
      <c r="F175" s="253">
        <v>1541.4333333333334</v>
      </c>
      <c r="G175" s="255">
        <v>1534.6666666666667</v>
      </c>
      <c r="H175" s="255">
        <v>1527.4833333333333</v>
      </c>
      <c r="I175" s="255">
        <v>1520.7166666666667</v>
      </c>
      <c r="J175" s="255">
        <v>1548.6166666666668</v>
      </c>
      <c r="K175" s="255">
        <v>1555.3833333333332</v>
      </c>
      <c r="L175" s="255">
        <v>1562.5666666666668</v>
      </c>
      <c r="M175" s="256">
        <v>1548.2</v>
      </c>
      <c r="N175" s="256">
        <v>1534.25</v>
      </c>
      <c r="O175" s="256">
        <v>18435900</v>
      </c>
      <c r="P175" s="257">
        <v>4.6921492332341495E-3</v>
      </c>
    </row>
    <row r="176" spans="1:16" ht="12.75" customHeight="1">
      <c r="A176" s="248">
        <v>166</v>
      </c>
      <c r="B176" s="261" t="s">
        <v>205</v>
      </c>
      <c r="C176" s="253" t="s">
        <v>221</v>
      </c>
      <c r="D176" s="254">
        <v>45351</v>
      </c>
      <c r="E176" s="253">
        <v>607.45000000000005</v>
      </c>
      <c r="F176" s="253">
        <v>610.58333333333337</v>
      </c>
      <c r="G176" s="255">
        <v>602.51666666666677</v>
      </c>
      <c r="H176" s="255">
        <v>597.58333333333337</v>
      </c>
      <c r="I176" s="255">
        <v>589.51666666666677</v>
      </c>
      <c r="J176" s="255">
        <v>615.51666666666677</v>
      </c>
      <c r="K176" s="255">
        <v>623.58333333333337</v>
      </c>
      <c r="L176" s="255">
        <v>628.51666666666677</v>
      </c>
      <c r="M176" s="256">
        <v>618.65</v>
      </c>
      <c r="N176" s="256">
        <v>605.65</v>
      </c>
      <c r="O176" s="256">
        <v>6466500</v>
      </c>
      <c r="P176" s="257">
        <v>5.3638059701492536E-3</v>
      </c>
    </row>
    <row r="177" spans="1:16" ht="12.75" customHeight="1">
      <c r="A177" s="248">
        <v>167</v>
      </c>
      <c r="B177" s="261" t="s">
        <v>43</v>
      </c>
      <c r="C177" s="253" t="s">
        <v>222</v>
      </c>
      <c r="D177" s="254">
        <v>45351</v>
      </c>
      <c r="E177" s="253">
        <v>749.85</v>
      </c>
      <c r="F177" s="253">
        <v>754.01666666666677</v>
      </c>
      <c r="G177" s="255">
        <v>743.88333333333355</v>
      </c>
      <c r="H177" s="255">
        <v>737.91666666666674</v>
      </c>
      <c r="I177" s="255">
        <v>727.78333333333353</v>
      </c>
      <c r="J177" s="255">
        <v>759.98333333333358</v>
      </c>
      <c r="K177" s="255">
        <v>770.11666666666679</v>
      </c>
      <c r="L177" s="255">
        <v>776.0833333333336</v>
      </c>
      <c r="M177" s="256">
        <v>764.15</v>
      </c>
      <c r="N177" s="256">
        <v>748.05</v>
      </c>
      <c r="O177" s="256">
        <v>5298000</v>
      </c>
      <c r="P177" s="257">
        <v>-2.6639720742237735E-2</v>
      </c>
    </row>
    <row r="178" spans="1:16" ht="12.75" customHeight="1">
      <c r="A178" s="248">
        <v>168</v>
      </c>
      <c r="B178" s="261" t="s">
        <v>39</v>
      </c>
      <c r="C178" s="260" t="s">
        <v>223</v>
      </c>
      <c r="D178" s="254">
        <v>45351</v>
      </c>
      <c r="E178" s="253">
        <v>976.55</v>
      </c>
      <c r="F178" s="253">
        <v>982.5</v>
      </c>
      <c r="G178" s="255">
        <v>967</v>
      </c>
      <c r="H178" s="255">
        <v>957.45</v>
      </c>
      <c r="I178" s="255">
        <v>941.95</v>
      </c>
      <c r="J178" s="255">
        <v>992.05</v>
      </c>
      <c r="K178" s="255">
        <v>1007.55</v>
      </c>
      <c r="L178" s="255">
        <v>1017.0999999999999</v>
      </c>
      <c r="M178" s="256">
        <v>998</v>
      </c>
      <c r="N178" s="256">
        <v>972.95</v>
      </c>
      <c r="O178" s="256">
        <v>15392850</v>
      </c>
      <c r="P178" s="257">
        <v>1.4757070340826685E-2</v>
      </c>
    </row>
    <row r="179" spans="1:16" ht="12.75" customHeight="1">
      <c r="A179" s="248">
        <v>169</v>
      </c>
      <c r="B179" s="261" t="s">
        <v>79</v>
      </c>
      <c r="C179" s="253" t="s">
        <v>224</v>
      </c>
      <c r="D179" s="254">
        <v>45351</v>
      </c>
      <c r="E179" s="253">
        <v>1795.7</v>
      </c>
      <c r="F179" s="253">
        <v>1808.5333333333335</v>
      </c>
      <c r="G179" s="255">
        <v>1775.0666666666671</v>
      </c>
      <c r="H179" s="255">
        <v>1754.4333333333336</v>
      </c>
      <c r="I179" s="255">
        <v>1720.9666666666672</v>
      </c>
      <c r="J179" s="255">
        <v>1829.166666666667</v>
      </c>
      <c r="K179" s="255">
        <v>1862.6333333333337</v>
      </c>
      <c r="L179" s="255">
        <v>1883.2666666666669</v>
      </c>
      <c r="M179" s="256">
        <v>1842</v>
      </c>
      <c r="N179" s="256">
        <v>1787.9</v>
      </c>
      <c r="O179" s="256">
        <v>7520000</v>
      </c>
      <c r="P179" s="257">
        <v>-5.9117923052862058E-2</v>
      </c>
    </row>
    <row r="180" spans="1:16" ht="12.75" customHeight="1">
      <c r="A180" s="248">
        <v>170</v>
      </c>
      <c r="B180" s="261" t="s">
        <v>59</v>
      </c>
      <c r="C180" s="259" t="s">
        <v>225</v>
      </c>
      <c r="D180" s="254">
        <v>45351</v>
      </c>
      <c r="E180" s="253">
        <v>1163.3499999999999</v>
      </c>
      <c r="F180" s="253">
        <v>1163.8499999999999</v>
      </c>
      <c r="G180" s="255">
        <v>1152.1499999999999</v>
      </c>
      <c r="H180" s="255">
        <v>1140.95</v>
      </c>
      <c r="I180" s="255">
        <v>1129.25</v>
      </c>
      <c r="J180" s="255">
        <v>1175.0499999999997</v>
      </c>
      <c r="K180" s="255">
        <v>1186.7499999999995</v>
      </c>
      <c r="L180" s="255">
        <v>1197.9499999999996</v>
      </c>
      <c r="M180" s="256">
        <v>1175.55</v>
      </c>
      <c r="N180" s="256">
        <v>1152.6500000000001</v>
      </c>
      <c r="O180" s="256">
        <v>11435400</v>
      </c>
      <c r="P180" s="257">
        <v>-1.0204876528783983E-2</v>
      </c>
    </row>
    <row r="181" spans="1:16" ht="12.75" customHeight="1">
      <c r="A181" s="248">
        <v>171</v>
      </c>
      <c r="B181" s="261" t="s">
        <v>56</v>
      </c>
      <c r="C181" s="253" t="s">
        <v>226</v>
      </c>
      <c r="D181" s="254">
        <v>45351</v>
      </c>
      <c r="E181" s="253">
        <v>922.4</v>
      </c>
      <c r="F181" s="253">
        <v>925.98333333333323</v>
      </c>
      <c r="G181" s="255">
        <v>914.76666666666642</v>
      </c>
      <c r="H181" s="255">
        <v>907.13333333333321</v>
      </c>
      <c r="I181" s="255">
        <v>895.9166666666664</v>
      </c>
      <c r="J181" s="255">
        <v>933.61666666666645</v>
      </c>
      <c r="K181" s="255">
        <v>944.83333333333337</v>
      </c>
      <c r="L181" s="255">
        <v>952.46666666666647</v>
      </c>
      <c r="M181" s="256">
        <v>937.2</v>
      </c>
      <c r="N181" s="256">
        <v>918.35</v>
      </c>
      <c r="O181" s="256">
        <v>67931175</v>
      </c>
      <c r="P181" s="257">
        <v>-3.1366972668911146E-3</v>
      </c>
    </row>
    <row r="182" spans="1:16" ht="12.75" customHeight="1">
      <c r="A182" s="248">
        <v>172</v>
      </c>
      <c r="B182" s="261" t="s">
        <v>190</v>
      </c>
      <c r="C182" s="253" t="s">
        <v>227</v>
      </c>
      <c r="D182" s="254">
        <v>45351</v>
      </c>
      <c r="E182" s="253">
        <v>375.2</v>
      </c>
      <c r="F182" s="253">
        <v>377.5333333333333</v>
      </c>
      <c r="G182" s="255">
        <v>371.11666666666662</v>
      </c>
      <c r="H182" s="255">
        <v>367.0333333333333</v>
      </c>
      <c r="I182" s="255">
        <v>360.61666666666662</v>
      </c>
      <c r="J182" s="255">
        <v>381.61666666666662</v>
      </c>
      <c r="K182" s="255">
        <v>388.03333333333336</v>
      </c>
      <c r="L182" s="255">
        <v>392.11666666666662</v>
      </c>
      <c r="M182" s="256">
        <v>383.95</v>
      </c>
      <c r="N182" s="256">
        <v>373.45</v>
      </c>
      <c r="O182" s="256">
        <v>95897250</v>
      </c>
      <c r="P182" s="257">
        <v>7.748661594815441E-4</v>
      </c>
    </row>
    <row r="183" spans="1:16" ht="12.75" customHeight="1">
      <c r="A183" s="248">
        <v>173</v>
      </c>
      <c r="B183" s="261" t="s">
        <v>132</v>
      </c>
      <c r="C183" s="253" t="s">
        <v>228</v>
      </c>
      <c r="D183" s="254">
        <v>45351</v>
      </c>
      <c r="E183" s="253">
        <v>143.9</v>
      </c>
      <c r="F183" s="253">
        <v>144.03333333333333</v>
      </c>
      <c r="G183" s="255">
        <v>141.86666666666667</v>
      </c>
      <c r="H183" s="255">
        <v>139.83333333333334</v>
      </c>
      <c r="I183" s="255">
        <v>137.66666666666669</v>
      </c>
      <c r="J183" s="255">
        <v>146.06666666666666</v>
      </c>
      <c r="K183" s="255">
        <v>148.23333333333335</v>
      </c>
      <c r="L183" s="255">
        <v>150.26666666666665</v>
      </c>
      <c r="M183" s="256">
        <v>146.19999999999999</v>
      </c>
      <c r="N183" s="256">
        <v>142</v>
      </c>
      <c r="O183" s="256">
        <v>198121000</v>
      </c>
      <c r="P183" s="257">
        <v>-2.408496112270055E-2</v>
      </c>
    </row>
    <row r="184" spans="1:16" ht="12.75" customHeight="1">
      <c r="A184" s="248">
        <v>174</v>
      </c>
      <c r="B184" s="261" t="s">
        <v>87</v>
      </c>
      <c r="C184" s="253" t="s">
        <v>229</v>
      </c>
      <c r="D184" s="254">
        <v>45351</v>
      </c>
      <c r="E184" s="253">
        <v>3998.95</v>
      </c>
      <c r="F184" s="253">
        <v>4017.3166666666671</v>
      </c>
      <c r="G184" s="255">
        <v>3971.3833333333341</v>
      </c>
      <c r="H184" s="255">
        <v>3943.8166666666671</v>
      </c>
      <c r="I184" s="255">
        <v>3897.8833333333341</v>
      </c>
      <c r="J184" s="255">
        <v>4044.8833333333341</v>
      </c>
      <c r="K184" s="255">
        <v>4090.8166666666675</v>
      </c>
      <c r="L184" s="255">
        <v>4118.3833333333341</v>
      </c>
      <c r="M184" s="256">
        <v>4063.25</v>
      </c>
      <c r="N184" s="256">
        <v>3989.75</v>
      </c>
      <c r="O184" s="256">
        <v>12154625</v>
      </c>
      <c r="P184" s="257">
        <v>7.9820042086931279E-3</v>
      </c>
    </row>
    <row r="185" spans="1:16" ht="12.75" customHeight="1">
      <c r="A185" s="248">
        <v>175</v>
      </c>
      <c r="B185" s="261" t="s">
        <v>87</v>
      </c>
      <c r="C185" s="253" t="s">
        <v>230</v>
      </c>
      <c r="D185" s="254">
        <v>45351</v>
      </c>
      <c r="E185" s="253">
        <v>1295.8</v>
      </c>
      <c r="F185" s="253">
        <v>1303.2</v>
      </c>
      <c r="G185" s="255">
        <v>1282.75</v>
      </c>
      <c r="H185" s="255">
        <v>1269.7</v>
      </c>
      <c r="I185" s="255">
        <v>1249.25</v>
      </c>
      <c r="J185" s="255">
        <v>1316.25</v>
      </c>
      <c r="K185" s="255">
        <v>1336.7000000000003</v>
      </c>
      <c r="L185" s="255">
        <v>1349.75</v>
      </c>
      <c r="M185" s="256">
        <v>1323.65</v>
      </c>
      <c r="N185" s="256">
        <v>1290.1500000000001</v>
      </c>
      <c r="O185" s="256">
        <v>13303200</v>
      </c>
      <c r="P185" s="257">
        <v>-1.9024865056189718E-2</v>
      </c>
    </row>
    <row r="186" spans="1:16" ht="12.75" customHeight="1">
      <c r="A186" s="248">
        <v>176</v>
      </c>
      <c r="B186" s="261" t="s">
        <v>59</v>
      </c>
      <c r="C186" s="253" t="s">
        <v>231</v>
      </c>
      <c r="D186" s="254">
        <v>45351</v>
      </c>
      <c r="E186" s="253">
        <v>3654</v>
      </c>
      <c r="F186" s="253">
        <v>3665.8666666666668</v>
      </c>
      <c r="G186" s="255">
        <v>3626.6833333333334</v>
      </c>
      <c r="H186" s="255">
        <v>3599.3666666666668</v>
      </c>
      <c r="I186" s="255">
        <v>3560.1833333333334</v>
      </c>
      <c r="J186" s="255">
        <v>3693.1833333333334</v>
      </c>
      <c r="K186" s="255">
        <v>3732.3666666666668</v>
      </c>
      <c r="L186" s="255">
        <v>3759.6833333333334</v>
      </c>
      <c r="M186" s="256">
        <v>3705.05</v>
      </c>
      <c r="N186" s="256">
        <v>3638.55</v>
      </c>
      <c r="O186" s="256">
        <v>5066950</v>
      </c>
      <c r="P186" s="257">
        <v>-2.1659064031086334E-2</v>
      </c>
    </row>
    <row r="187" spans="1:16" ht="12.75" customHeight="1">
      <c r="A187" s="248">
        <v>177</v>
      </c>
      <c r="B187" s="261" t="s">
        <v>43</v>
      </c>
      <c r="C187" s="253" t="s">
        <v>232</v>
      </c>
      <c r="D187" s="254">
        <v>45351</v>
      </c>
      <c r="E187" s="253">
        <v>2609.8000000000002</v>
      </c>
      <c r="F187" s="253">
        <v>2627.1166666666668</v>
      </c>
      <c r="G187" s="255">
        <v>2580.3333333333335</v>
      </c>
      <c r="H187" s="255">
        <v>2550.8666666666668</v>
      </c>
      <c r="I187" s="255">
        <v>2504.0833333333335</v>
      </c>
      <c r="J187" s="255">
        <v>2656.5833333333335</v>
      </c>
      <c r="K187" s="255">
        <v>2703.3666666666663</v>
      </c>
      <c r="L187" s="255">
        <v>2732.8333333333335</v>
      </c>
      <c r="M187" s="256">
        <v>2673.9</v>
      </c>
      <c r="N187" s="256">
        <v>2597.65</v>
      </c>
      <c r="O187" s="256">
        <v>1521000</v>
      </c>
      <c r="P187" s="257">
        <v>-2.5624599615631006E-2</v>
      </c>
    </row>
    <row r="188" spans="1:16" ht="12.75" customHeight="1">
      <c r="A188" s="248">
        <v>178</v>
      </c>
      <c r="B188" s="261" t="s">
        <v>45</v>
      </c>
      <c r="C188" s="253" t="s">
        <v>233</v>
      </c>
      <c r="D188" s="254">
        <v>45351</v>
      </c>
      <c r="E188" s="253">
        <v>3898.95</v>
      </c>
      <c r="F188" s="253">
        <v>3944.75</v>
      </c>
      <c r="G188" s="255">
        <v>3836.7</v>
      </c>
      <c r="H188" s="255">
        <v>3774.45</v>
      </c>
      <c r="I188" s="255">
        <v>3666.3999999999996</v>
      </c>
      <c r="J188" s="255">
        <v>4007</v>
      </c>
      <c r="K188" s="255">
        <v>4115.05</v>
      </c>
      <c r="L188" s="255">
        <v>4177.3</v>
      </c>
      <c r="M188" s="256">
        <v>4052.8</v>
      </c>
      <c r="N188" s="256">
        <v>3882.5</v>
      </c>
      <c r="O188" s="256">
        <v>2729600</v>
      </c>
      <c r="P188" s="257">
        <v>-3.2879818594104306E-2</v>
      </c>
    </row>
    <row r="189" spans="1:16" ht="12.75" customHeight="1">
      <c r="A189" s="248">
        <v>179</v>
      </c>
      <c r="B189" s="261" t="s">
        <v>56</v>
      </c>
      <c r="C189" s="253" t="s">
        <v>234</v>
      </c>
      <c r="D189" s="254">
        <v>45351</v>
      </c>
      <c r="E189" s="253">
        <v>2094.6999999999998</v>
      </c>
      <c r="F189" s="253">
        <v>2106.5666666666666</v>
      </c>
      <c r="G189" s="255">
        <v>2074.333333333333</v>
      </c>
      <c r="H189" s="255">
        <v>2053.9666666666662</v>
      </c>
      <c r="I189" s="255">
        <v>2021.7333333333327</v>
      </c>
      <c r="J189" s="255">
        <v>2126.9333333333334</v>
      </c>
      <c r="K189" s="255">
        <v>2159.166666666667</v>
      </c>
      <c r="L189" s="255">
        <v>2179.5333333333338</v>
      </c>
      <c r="M189" s="256">
        <v>2138.8000000000002</v>
      </c>
      <c r="N189" s="256">
        <v>2086.1999999999998</v>
      </c>
      <c r="O189" s="256">
        <v>5170200</v>
      </c>
      <c r="P189" s="257">
        <v>-1.2104594395773424E-2</v>
      </c>
    </row>
    <row r="190" spans="1:16" ht="12.75" customHeight="1">
      <c r="A190" s="248">
        <v>180</v>
      </c>
      <c r="B190" s="261" t="s">
        <v>59</v>
      </c>
      <c r="C190" s="253" t="s">
        <v>235</v>
      </c>
      <c r="D190" s="254">
        <v>45351</v>
      </c>
      <c r="E190" s="253">
        <v>1721.75</v>
      </c>
      <c r="F190" s="253">
        <v>1727.2666666666664</v>
      </c>
      <c r="G190" s="255">
        <v>1709.8333333333328</v>
      </c>
      <c r="H190" s="255">
        <v>1697.9166666666663</v>
      </c>
      <c r="I190" s="255">
        <v>1680.4833333333327</v>
      </c>
      <c r="J190" s="255">
        <v>1739.1833333333329</v>
      </c>
      <c r="K190" s="255">
        <v>1756.6166666666663</v>
      </c>
      <c r="L190" s="255">
        <v>1768.5333333333331</v>
      </c>
      <c r="M190" s="256">
        <v>1744.7</v>
      </c>
      <c r="N190" s="256">
        <v>1715.35</v>
      </c>
      <c r="O190" s="256">
        <v>2465200</v>
      </c>
      <c r="P190" s="257">
        <v>1.9509022923101934E-3</v>
      </c>
    </row>
    <row r="191" spans="1:16" ht="12.75" customHeight="1">
      <c r="A191" s="248">
        <v>181</v>
      </c>
      <c r="B191" s="261" t="s">
        <v>49</v>
      </c>
      <c r="C191" s="253" t="s">
        <v>236</v>
      </c>
      <c r="D191" s="254">
        <v>45351</v>
      </c>
      <c r="E191" s="253">
        <v>9964.0499999999993</v>
      </c>
      <c r="F191" s="253">
        <v>10000.233333333334</v>
      </c>
      <c r="G191" s="255">
        <v>9885.0166666666664</v>
      </c>
      <c r="H191" s="255">
        <v>9805.9833333333336</v>
      </c>
      <c r="I191" s="255">
        <v>9690.7666666666664</v>
      </c>
      <c r="J191" s="255">
        <v>10079.266666666666</v>
      </c>
      <c r="K191" s="255">
        <v>10194.483333333334</v>
      </c>
      <c r="L191" s="255">
        <v>10273.516666666666</v>
      </c>
      <c r="M191" s="256">
        <v>10115.450000000001</v>
      </c>
      <c r="N191" s="256">
        <v>9921.2000000000007</v>
      </c>
      <c r="O191" s="256">
        <v>1896700</v>
      </c>
      <c r="P191" s="257">
        <v>-4.6704450041981527E-3</v>
      </c>
    </row>
    <row r="192" spans="1:16" ht="12.75" customHeight="1">
      <c r="A192" s="248">
        <v>182</v>
      </c>
      <c r="B192" s="261" t="s">
        <v>39</v>
      </c>
      <c r="C192" s="253" t="s">
        <v>237</v>
      </c>
      <c r="D192" s="254">
        <v>45351</v>
      </c>
      <c r="E192" s="253">
        <v>493.45</v>
      </c>
      <c r="F192" s="253">
        <v>495.7</v>
      </c>
      <c r="G192" s="255">
        <v>490.2</v>
      </c>
      <c r="H192" s="255">
        <v>486.95</v>
      </c>
      <c r="I192" s="255">
        <v>481.45</v>
      </c>
      <c r="J192" s="255">
        <v>498.95</v>
      </c>
      <c r="K192" s="255">
        <v>504.45</v>
      </c>
      <c r="L192" s="255">
        <v>507.7</v>
      </c>
      <c r="M192" s="256">
        <v>501.2</v>
      </c>
      <c r="N192" s="256">
        <v>492.45</v>
      </c>
      <c r="O192" s="256">
        <v>42125200</v>
      </c>
      <c r="P192" s="257">
        <v>-1.5714065629332922E-3</v>
      </c>
    </row>
    <row r="193" spans="1:16" ht="12.75" customHeight="1">
      <c r="A193" s="248">
        <v>183</v>
      </c>
      <c r="B193" s="261" t="s">
        <v>132</v>
      </c>
      <c r="C193" s="253" t="s">
        <v>238</v>
      </c>
      <c r="D193" s="254">
        <v>45351</v>
      </c>
      <c r="E193" s="253">
        <v>269.89999999999998</v>
      </c>
      <c r="F193" s="253">
        <v>271.58333333333331</v>
      </c>
      <c r="G193" s="255">
        <v>266.71666666666664</v>
      </c>
      <c r="H193" s="255">
        <v>263.5333333333333</v>
      </c>
      <c r="I193" s="255">
        <v>258.66666666666663</v>
      </c>
      <c r="J193" s="255">
        <v>274.76666666666665</v>
      </c>
      <c r="K193" s="255">
        <v>279.63333333333333</v>
      </c>
      <c r="L193" s="255">
        <v>282.81666666666666</v>
      </c>
      <c r="M193" s="256">
        <v>276.45</v>
      </c>
      <c r="N193" s="256">
        <v>268.39999999999998</v>
      </c>
      <c r="O193" s="256">
        <v>135821900</v>
      </c>
      <c r="P193" s="257">
        <v>-3.3518273023354771E-2</v>
      </c>
    </row>
    <row r="194" spans="1:16" ht="12.75" customHeight="1">
      <c r="A194" s="248">
        <v>184</v>
      </c>
      <c r="B194" s="261" t="s">
        <v>41</v>
      </c>
      <c r="C194" s="253" t="s">
        <v>239</v>
      </c>
      <c r="D194" s="254">
        <v>45351</v>
      </c>
      <c r="E194" s="253">
        <v>1106.5</v>
      </c>
      <c r="F194" s="253">
        <v>1105.7166666666667</v>
      </c>
      <c r="G194" s="255">
        <v>1095.1333333333334</v>
      </c>
      <c r="H194" s="255">
        <v>1083.7666666666667</v>
      </c>
      <c r="I194" s="255">
        <v>1073.1833333333334</v>
      </c>
      <c r="J194" s="255">
        <v>1117.0833333333335</v>
      </c>
      <c r="K194" s="255">
        <v>1127.6666666666665</v>
      </c>
      <c r="L194" s="255">
        <v>1139.0333333333335</v>
      </c>
      <c r="M194" s="256">
        <v>1116.3</v>
      </c>
      <c r="N194" s="256">
        <v>1094.3499999999999</v>
      </c>
      <c r="O194" s="256">
        <v>7843200</v>
      </c>
      <c r="P194" s="257">
        <v>-1.5514384696490436E-2</v>
      </c>
    </row>
    <row r="195" spans="1:16" ht="12.75" customHeight="1">
      <c r="A195" s="248">
        <v>185</v>
      </c>
      <c r="B195" s="261" t="s">
        <v>87</v>
      </c>
      <c r="C195" s="253" t="s">
        <v>240</v>
      </c>
      <c r="D195" s="254">
        <v>45351</v>
      </c>
      <c r="E195" s="253">
        <v>520.95000000000005</v>
      </c>
      <c r="F195" s="253">
        <v>525.4</v>
      </c>
      <c r="G195" s="255">
        <v>515.25</v>
      </c>
      <c r="H195" s="255">
        <v>509.55000000000007</v>
      </c>
      <c r="I195" s="255">
        <v>499.40000000000009</v>
      </c>
      <c r="J195" s="255">
        <v>531.09999999999991</v>
      </c>
      <c r="K195" s="255">
        <v>541.24999999999977</v>
      </c>
      <c r="L195" s="255">
        <v>546.94999999999982</v>
      </c>
      <c r="M195" s="256">
        <v>535.54999999999995</v>
      </c>
      <c r="N195" s="256">
        <v>519.70000000000005</v>
      </c>
      <c r="O195" s="256">
        <v>54759000</v>
      </c>
      <c r="P195" s="257">
        <v>4.8540900735294115E-2</v>
      </c>
    </row>
    <row r="196" spans="1:16" ht="12.75" customHeight="1">
      <c r="A196" s="248">
        <v>186</v>
      </c>
      <c r="B196" s="261" t="s">
        <v>205</v>
      </c>
      <c r="C196" s="253" t="s">
        <v>241</v>
      </c>
      <c r="D196" s="254">
        <v>45351</v>
      </c>
      <c r="E196" s="253">
        <v>166.6</v>
      </c>
      <c r="F196" s="253">
        <v>169.16666666666666</v>
      </c>
      <c r="G196" s="255">
        <v>161.48333333333332</v>
      </c>
      <c r="H196" s="255">
        <v>156.36666666666667</v>
      </c>
      <c r="I196" s="255">
        <v>148.68333333333334</v>
      </c>
      <c r="J196" s="255">
        <v>174.2833333333333</v>
      </c>
      <c r="K196" s="255">
        <v>181.96666666666664</v>
      </c>
      <c r="L196" s="255">
        <v>187.08333333333329</v>
      </c>
      <c r="M196" s="256">
        <v>176.85</v>
      </c>
      <c r="N196" s="256">
        <v>164.05</v>
      </c>
      <c r="O196" s="256">
        <v>107352000</v>
      </c>
      <c r="P196" s="257">
        <v>-1.7031095484012746E-2</v>
      </c>
    </row>
    <row r="197" spans="1:16" ht="12.75" customHeight="1">
      <c r="A197" s="248">
        <v>187</v>
      </c>
      <c r="B197" s="261" t="s">
        <v>43</v>
      </c>
      <c r="C197" s="253" t="s">
        <v>242</v>
      </c>
      <c r="D197" s="254">
        <v>45351</v>
      </c>
      <c r="E197" s="253">
        <v>892.9</v>
      </c>
      <c r="F197" s="253">
        <v>894.56666666666661</v>
      </c>
      <c r="G197" s="255">
        <v>886.63333333333321</v>
      </c>
      <c r="H197" s="255">
        <v>880.36666666666656</v>
      </c>
      <c r="I197" s="255">
        <v>872.43333333333317</v>
      </c>
      <c r="J197" s="255">
        <v>900.83333333333326</v>
      </c>
      <c r="K197" s="255">
        <v>908.76666666666665</v>
      </c>
      <c r="L197" s="255">
        <v>915.0333333333333</v>
      </c>
      <c r="M197" s="256">
        <v>902.5</v>
      </c>
      <c r="N197" s="256">
        <v>888.3</v>
      </c>
      <c r="O197" s="256">
        <v>7124400</v>
      </c>
      <c r="P197" s="257">
        <v>-1.6279358767242451E-2</v>
      </c>
    </row>
    <row r="198" spans="1:16" ht="12.75" customHeight="1">
      <c r="A198" s="248"/>
      <c r="B198" s="249"/>
      <c r="C198" s="253"/>
      <c r="D198" s="254"/>
      <c r="E198" s="253"/>
      <c r="F198" s="253"/>
      <c r="G198" s="255"/>
      <c r="H198" s="255"/>
      <c r="I198" s="255"/>
      <c r="J198" s="255"/>
      <c r="K198" s="255"/>
      <c r="L198" s="255"/>
      <c r="M198" s="256"/>
      <c r="N198" s="256"/>
      <c r="O198" s="256"/>
      <c r="P198" s="257"/>
    </row>
    <row r="199" spans="1:16" ht="12.75" customHeight="1">
      <c r="A199" s="242"/>
      <c r="B199" s="249"/>
      <c r="C199" s="242"/>
      <c r="D199" s="243"/>
      <c r="E199" s="244"/>
      <c r="F199" s="244"/>
      <c r="G199" s="245"/>
      <c r="H199" s="245"/>
      <c r="I199" s="245"/>
      <c r="J199" s="245"/>
      <c r="K199" s="245"/>
      <c r="L199" s="245"/>
      <c r="M199" s="242"/>
      <c r="N199" s="242"/>
      <c r="O199" s="246"/>
      <c r="P199" s="247"/>
    </row>
    <row r="200" spans="1:16" ht="12.75" customHeight="1">
      <c r="A200" s="242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42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42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42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42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42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42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4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4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4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4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4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F19" sqref="F19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45344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5" t="s">
        <v>16</v>
      </c>
      <c r="B8" s="357"/>
      <c r="C8" s="360" t="s">
        <v>20</v>
      </c>
      <c r="D8" s="360" t="s">
        <v>21</v>
      </c>
      <c r="E8" s="352" t="s">
        <v>22</v>
      </c>
      <c r="F8" s="353"/>
      <c r="G8" s="354"/>
      <c r="H8" s="352" t="s">
        <v>23</v>
      </c>
      <c r="I8" s="353"/>
      <c r="J8" s="354"/>
      <c r="K8" s="26"/>
      <c r="L8" s="48"/>
      <c r="M8" s="48"/>
      <c r="N8" s="1"/>
      <c r="O8" s="1"/>
    </row>
    <row r="9" spans="1:15" ht="36" customHeight="1">
      <c r="A9" s="356"/>
      <c r="B9" s="359"/>
      <c r="C9" s="359"/>
      <c r="D9" s="35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22055.05</v>
      </c>
      <c r="D10" s="34">
        <v>22100.799999999999</v>
      </c>
      <c r="E10" s="34">
        <v>21952.199999999997</v>
      </c>
      <c r="F10" s="34">
        <v>21849.35</v>
      </c>
      <c r="G10" s="34">
        <v>21700.749999999996</v>
      </c>
      <c r="H10" s="34">
        <v>22203.649999999998</v>
      </c>
      <c r="I10" s="34">
        <v>22352.249999999996</v>
      </c>
      <c r="J10" s="34">
        <v>22455.1</v>
      </c>
      <c r="K10" s="34">
        <v>22249.4</v>
      </c>
      <c r="L10" s="34">
        <v>21997.95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47019.7</v>
      </c>
      <c r="D11" s="34">
        <v>47090.016666666663</v>
      </c>
      <c r="E11" s="34">
        <v>46816.633333333324</v>
      </c>
      <c r="F11" s="34">
        <v>46613.566666666658</v>
      </c>
      <c r="G11" s="34">
        <v>46340.18333333332</v>
      </c>
      <c r="H11" s="34">
        <v>47293.083333333328</v>
      </c>
      <c r="I11" s="34">
        <v>47566.46666666666</v>
      </c>
      <c r="J11" s="34">
        <v>47769.533333333333</v>
      </c>
      <c r="K11" s="34">
        <v>47363.4</v>
      </c>
      <c r="L11" s="34">
        <v>46886.95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5762.15</v>
      </c>
      <c r="D12" s="36">
        <v>5812.9833333333336</v>
      </c>
      <c r="E12" s="36">
        <v>5690.9666666666672</v>
      </c>
      <c r="F12" s="36">
        <v>5619.7833333333338</v>
      </c>
      <c r="G12" s="36">
        <v>5497.7666666666673</v>
      </c>
      <c r="H12" s="36">
        <v>5884.166666666667</v>
      </c>
      <c r="I12" s="36">
        <v>6006.1833333333334</v>
      </c>
      <c r="J12" s="36">
        <v>6077.3666666666668</v>
      </c>
      <c r="K12" s="36">
        <v>5935</v>
      </c>
      <c r="L12" s="36">
        <v>5741.8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8078.55</v>
      </c>
      <c r="D13" s="36">
        <v>8104.1333333333341</v>
      </c>
      <c r="E13" s="36">
        <v>8024.9666666666681</v>
      </c>
      <c r="F13" s="36">
        <v>7971.3833333333341</v>
      </c>
      <c r="G13" s="36">
        <v>7892.2166666666681</v>
      </c>
      <c r="H13" s="36">
        <v>8157.7166666666681</v>
      </c>
      <c r="I13" s="36">
        <v>8236.883333333335</v>
      </c>
      <c r="J13" s="36">
        <v>8290.4666666666672</v>
      </c>
      <c r="K13" s="36">
        <v>8183.3</v>
      </c>
      <c r="L13" s="36">
        <v>8050.55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37405.9</v>
      </c>
      <c r="D14" s="36">
        <v>37569.983333333337</v>
      </c>
      <c r="E14" s="36">
        <v>37138.516666666677</v>
      </c>
      <c r="F14" s="36">
        <v>36871.133333333339</v>
      </c>
      <c r="G14" s="36">
        <v>36439.666666666679</v>
      </c>
      <c r="H14" s="36">
        <v>37837.366666666676</v>
      </c>
      <c r="I14" s="36">
        <v>38268.833333333336</v>
      </c>
      <c r="J14" s="36">
        <v>38536.216666666674</v>
      </c>
      <c r="K14" s="36">
        <v>38001.449999999997</v>
      </c>
      <c r="L14" s="36">
        <v>37302.6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9225.9500000000007</v>
      </c>
      <c r="D15" s="36">
        <v>9311.7333333333318</v>
      </c>
      <c r="E15" s="36">
        <v>9100.5666666666639</v>
      </c>
      <c r="F15" s="36">
        <v>8975.1833333333325</v>
      </c>
      <c r="G15" s="36">
        <v>8764.0166666666646</v>
      </c>
      <c r="H15" s="36">
        <v>9437.1166666666631</v>
      </c>
      <c r="I15" s="36">
        <v>9648.283333333331</v>
      </c>
      <c r="J15" s="36">
        <v>9773.6666666666624</v>
      </c>
      <c r="K15" s="36">
        <v>9522.9</v>
      </c>
      <c r="L15" s="36">
        <v>9186.35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13813.55</v>
      </c>
      <c r="D16" s="36">
        <v>13874.833333333334</v>
      </c>
      <c r="E16" s="36">
        <v>13716.116666666669</v>
      </c>
      <c r="F16" s="36">
        <v>13618.683333333334</v>
      </c>
      <c r="G16" s="36">
        <v>13459.966666666669</v>
      </c>
      <c r="H16" s="36">
        <v>13972.266666666668</v>
      </c>
      <c r="I16" s="36">
        <v>14130.983333333332</v>
      </c>
      <c r="J16" s="36">
        <v>14228.416666666668</v>
      </c>
      <c r="K16" s="36">
        <v>14033.55</v>
      </c>
      <c r="L16" s="36">
        <v>13777.4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4984.7</v>
      </c>
      <c r="D17" s="36">
        <v>4919.5666666666666</v>
      </c>
      <c r="E17" s="36">
        <v>4705.1333333333332</v>
      </c>
      <c r="F17" s="36">
        <v>4425.5666666666666</v>
      </c>
      <c r="G17" s="36">
        <v>4211.1333333333332</v>
      </c>
      <c r="H17" s="36">
        <v>5199.1333333333332</v>
      </c>
      <c r="I17" s="36">
        <v>5413.5666666666657</v>
      </c>
      <c r="J17" s="36">
        <v>5693.1333333333332</v>
      </c>
      <c r="K17" s="31">
        <v>5134</v>
      </c>
      <c r="L17" s="31">
        <v>4640</v>
      </c>
      <c r="M17" s="31">
        <v>44.047649999999997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2666.75</v>
      </c>
      <c r="D18" s="36">
        <v>2678.9500000000003</v>
      </c>
      <c r="E18" s="36">
        <v>2638.9000000000005</v>
      </c>
      <c r="F18" s="36">
        <v>2611.0500000000002</v>
      </c>
      <c r="G18" s="36">
        <v>2571.0000000000005</v>
      </c>
      <c r="H18" s="36">
        <v>2706.8000000000006</v>
      </c>
      <c r="I18" s="36">
        <v>2746.8500000000008</v>
      </c>
      <c r="J18" s="36">
        <v>2774.7000000000007</v>
      </c>
      <c r="K18" s="31">
        <v>2719</v>
      </c>
      <c r="L18" s="31">
        <v>2651.1</v>
      </c>
      <c r="M18" s="31">
        <v>3.8310499999999998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1433.95</v>
      </c>
      <c r="D19" s="36">
        <v>1437.1499999999999</v>
      </c>
      <c r="E19" s="36">
        <v>1418.2999999999997</v>
      </c>
      <c r="F19" s="36">
        <v>1402.6499999999999</v>
      </c>
      <c r="G19" s="36">
        <v>1383.7999999999997</v>
      </c>
      <c r="H19" s="36">
        <v>1452.7999999999997</v>
      </c>
      <c r="I19" s="36">
        <v>1471.6499999999996</v>
      </c>
      <c r="J19" s="36">
        <v>1487.2999999999997</v>
      </c>
      <c r="K19" s="31">
        <v>1456</v>
      </c>
      <c r="L19" s="31">
        <v>1421.5</v>
      </c>
      <c r="M19" s="31">
        <v>2.9616199999999999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588.15</v>
      </c>
      <c r="D20" s="36">
        <v>591.69999999999993</v>
      </c>
      <c r="E20" s="36">
        <v>580.84999999999991</v>
      </c>
      <c r="F20" s="36">
        <v>573.54999999999995</v>
      </c>
      <c r="G20" s="36">
        <v>562.69999999999993</v>
      </c>
      <c r="H20" s="36">
        <v>598.99999999999989</v>
      </c>
      <c r="I20" s="36">
        <v>609.85</v>
      </c>
      <c r="J20" s="36">
        <v>617.14999999999986</v>
      </c>
      <c r="K20" s="31">
        <v>602.54999999999995</v>
      </c>
      <c r="L20" s="31">
        <v>584.4</v>
      </c>
      <c r="M20" s="31">
        <v>31.765170000000001</v>
      </c>
      <c r="N20" s="1"/>
      <c r="O20" s="1"/>
    </row>
    <row r="21" spans="1:15" ht="12.75" customHeight="1">
      <c r="A21" s="51">
        <v>12</v>
      </c>
      <c r="B21" s="53" t="s">
        <v>1023</v>
      </c>
      <c r="C21" s="31">
        <v>1064.8</v>
      </c>
      <c r="D21" s="36">
        <v>1067.95</v>
      </c>
      <c r="E21" s="36">
        <v>1051.9000000000001</v>
      </c>
      <c r="F21" s="36">
        <v>1039</v>
      </c>
      <c r="G21" s="36">
        <v>1022.95</v>
      </c>
      <c r="H21" s="36">
        <v>1080.8500000000001</v>
      </c>
      <c r="I21" s="36">
        <v>1096.8999999999999</v>
      </c>
      <c r="J21" s="36">
        <v>1109.8000000000002</v>
      </c>
      <c r="K21" s="31">
        <v>1084</v>
      </c>
      <c r="L21" s="31">
        <v>1055.05</v>
      </c>
      <c r="M21" s="31">
        <v>30.380299999999998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3223.2</v>
      </c>
      <c r="D22" s="36">
        <v>3242.7333333333336</v>
      </c>
      <c r="E22" s="36">
        <v>3185.4666666666672</v>
      </c>
      <c r="F22" s="36">
        <v>3147.7333333333336</v>
      </c>
      <c r="G22" s="36">
        <v>3090.4666666666672</v>
      </c>
      <c r="H22" s="36">
        <v>3280.4666666666672</v>
      </c>
      <c r="I22" s="36">
        <v>3337.7333333333336</v>
      </c>
      <c r="J22" s="36">
        <v>3375.4666666666672</v>
      </c>
      <c r="K22" s="31">
        <v>3300</v>
      </c>
      <c r="L22" s="31">
        <v>3205</v>
      </c>
      <c r="M22" s="31">
        <v>16.570209999999999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1904.95</v>
      </c>
      <c r="D23" s="36">
        <v>1915.7</v>
      </c>
      <c r="E23" s="36">
        <v>1869.3000000000002</v>
      </c>
      <c r="F23" s="36">
        <v>1833.65</v>
      </c>
      <c r="G23" s="36">
        <v>1787.2500000000002</v>
      </c>
      <c r="H23" s="36">
        <v>1951.3500000000001</v>
      </c>
      <c r="I23" s="36">
        <v>1997.7500000000002</v>
      </c>
      <c r="J23" s="36">
        <v>2033.4</v>
      </c>
      <c r="K23" s="31">
        <v>1962.1</v>
      </c>
      <c r="L23" s="31">
        <v>1880.05</v>
      </c>
      <c r="M23" s="31">
        <v>11.84961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1291</v>
      </c>
      <c r="D24" s="36">
        <v>1295.8166666666666</v>
      </c>
      <c r="E24" s="36">
        <v>1276.6333333333332</v>
      </c>
      <c r="F24" s="36">
        <v>1262.2666666666667</v>
      </c>
      <c r="G24" s="36">
        <v>1243.0833333333333</v>
      </c>
      <c r="H24" s="36">
        <v>1310.1833333333332</v>
      </c>
      <c r="I24" s="36">
        <v>1329.3666666666666</v>
      </c>
      <c r="J24" s="36">
        <v>1343.7333333333331</v>
      </c>
      <c r="K24" s="31">
        <v>1315</v>
      </c>
      <c r="L24" s="31">
        <v>1281.45</v>
      </c>
      <c r="M24" s="31">
        <v>27.705100000000002</v>
      </c>
      <c r="N24" s="1"/>
      <c r="O24" s="1"/>
    </row>
    <row r="25" spans="1:15" ht="12.75" customHeight="1">
      <c r="A25" s="51">
        <v>16</v>
      </c>
      <c r="B25" s="53" t="s">
        <v>828</v>
      </c>
      <c r="C25" s="31">
        <v>540.75</v>
      </c>
      <c r="D25" s="36">
        <v>545.25</v>
      </c>
      <c r="E25" s="36">
        <v>530.5</v>
      </c>
      <c r="F25" s="36">
        <v>520.25</v>
      </c>
      <c r="G25" s="36">
        <v>505.5</v>
      </c>
      <c r="H25" s="36">
        <v>555.5</v>
      </c>
      <c r="I25" s="36">
        <v>570.25</v>
      </c>
      <c r="J25" s="36">
        <v>580.5</v>
      </c>
      <c r="K25" s="31">
        <v>560</v>
      </c>
      <c r="L25" s="31">
        <v>535</v>
      </c>
      <c r="M25" s="31">
        <v>12.63043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1021.05</v>
      </c>
      <c r="D26" s="36">
        <v>1026.0333333333335</v>
      </c>
      <c r="E26" s="36">
        <v>1006.0666666666671</v>
      </c>
      <c r="F26" s="36">
        <v>991.08333333333348</v>
      </c>
      <c r="G26" s="36">
        <v>971.11666666666702</v>
      </c>
      <c r="H26" s="36">
        <v>1041.0166666666671</v>
      </c>
      <c r="I26" s="36">
        <v>1060.9833333333338</v>
      </c>
      <c r="J26" s="36">
        <v>1075.9666666666672</v>
      </c>
      <c r="K26" s="31">
        <v>1046</v>
      </c>
      <c r="L26" s="31">
        <v>1011.05</v>
      </c>
      <c r="M26" s="31">
        <v>46.377369999999999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360.6</v>
      </c>
      <c r="D27" s="36">
        <v>363.31666666666666</v>
      </c>
      <c r="E27" s="36">
        <v>353.63333333333333</v>
      </c>
      <c r="F27" s="36">
        <v>346.66666666666669</v>
      </c>
      <c r="G27" s="36">
        <v>336.98333333333335</v>
      </c>
      <c r="H27" s="36">
        <v>370.2833333333333</v>
      </c>
      <c r="I27" s="36">
        <v>379.96666666666658</v>
      </c>
      <c r="J27" s="36">
        <v>386.93333333333328</v>
      </c>
      <c r="K27" s="31">
        <v>373</v>
      </c>
      <c r="L27" s="31">
        <v>356.35</v>
      </c>
      <c r="M27" s="31">
        <v>29.253340000000001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182.6</v>
      </c>
      <c r="D28" s="36">
        <v>183.81666666666663</v>
      </c>
      <c r="E28" s="36">
        <v>180.68333333333328</v>
      </c>
      <c r="F28" s="36">
        <v>178.76666666666665</v>
      </c>
      <c r="G28" s="36">
        <v>175.6333333333333</v>
      </c>
      <c r="H28" s="36">
        <v>185.73333333333326</v>
      </c>
      <c r="I28" s="36">
        <v>188.86666666666665</v>
      </c>
      <c r="J28" s="36">
        <v>190.78333333333325</v>
      </c>
      <c r="K28" s="31">
        <v>186.95</v>
      </c>
      <c r="L28" s="31">
        <v>181.9</v>
      </c>
      <c r="M28" s="31">
        <v>36.076560000000001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226.65</v>
      </c>
      <c r="D29" s="36">
        <v>230.75</v>
      </c>
      <c r="E29" s="36">
        <v>221.15</v>
      </c>
      <c r="F29" s="36">
        <v>215.65</v>
      </c>
      <c r="G29" s="36">
        <v>206.05</v>
      </c>
      <c r="H29" s="36">
        <v>236.25</v>
      </c>
      <c r="I29" s="36">
        <v>245.85000000000002</v>
      </c>
      <c r="J29" s="36">
        <v>251.35</v>
      </c>
      <c r="K29" s="31">
        <v>240.35</v>
      </c>
      <c r="L29" s="31">
        <v>225.25</v>
      </c>
      <c r="M29" s="31">
        <v>58.986240000000002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5415.5</v>
      </c>
      <c r="D30" s="36">
        <v>5441.8666666666668</v>
      </c>
      <c r="E30" s="36">
        <v>5363.7333333333336</v>
      </c>
      <c r="F30" s="36">
        <v>5311.9666666666672</v>
      </c>
      <c r="G30" s="36">
        <v>5233.8333333333339</v>
      </c>
      <c r="H30" s="36">
        <v>5493.6333333333332</v>
      </c>
      <c r="I30" s="36">
        <v>5571.7666666666664</v>
      </c>
      <c r="J30" s="36">
        <v>5623.5333333333328</v>
      </c>
      <c r="K30" s="31">
        <v>5520</v>
      </c>
      <c r="L30" s="31">
        <v>5390.1</v>
      </c>
      <c r="M30" s="31">
        <v>1.7088000000000001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587.79999999999995</v>
      </c>
      <c r="D31" s="36">
        <v>589.25</v>
      </c>
      <c r="E31" s="36">
        <v>581.79999999999995</v>
      </c>
      <c r="F31" s="36">
        <v>575.79999999999995</v>
      </c>
      <c r="G31" s="36">
        <v>568.34999999999991</v>
      </c>
      <c r="H31" s="36">
        <v>595.25</v>
      </c>
      <c r="I31" s="36">
        <v>602.70000000000005</v>
      </c>
      <c r="J31" s="36">
        <v>608.70000000000005</v>
      </c>
      <c r="K31" s="31">
        <v>596.70000000000005</v>
      </c>
      <c r="L31" s="31">
        <v>583.25</v>
      </c>
      <c r="M31" s="31">
        <v>42.09055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6760.15</v>
      </c>
      <c r="D32" s="36">
        <v>6766.4666666666662</v>
      </c>
      <c r="E32" s="36">
        <v>6710.9833333333327</v>
      </c>
      <c r="F32" s="36">
        <v>6661.8166666666666</v>
      </c>
      <c r="G32" s="36">
        <v>6606.333333333333</v>
      </c>
      <c r="H32" s="36">
        <v>6815.6333333333323</v>
      </c>
      <c r="I32" s="36">
        <v>6871.1166666666659</v>
      </c>
      <c r="J32" s="36">
        <v>6920.2833333333319</v>
      </c>
      <c r="K32" s="31">
        <v>6821.95</v>
      </c>
      <c r="L32" s="31">
        <v>6717.3</v>
      </c>
      <c r="M32" s="31">
        <v>5.3732499999999996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516.25</v>
      </c>
      <c r="D33" s="36">
        <v>518.41666666666663</v>
      </c>
      <c r="E33" s="36">
        <v>511.83333333333326</v>
      </c>
      <c r="F33" s="36">
        <v>507.41666666666663</v>
      </c>
      <c r="G33" s="36">
        <v>500.83333333333326</v>
      </c>
      <c r="H33" s="36">
        <v>522.83333333333326</v>
      </c>
      <c r="I33" s="36">
        <v>529.41666666666652</v>
      </c>
      <c r="J33" s="36">
        <v>533.83333333333326</v>
      </c>
      <c r="K33" s="31">
        <v>525</v>
      </c>
      <c r="L33" s="31">
        <v>514</v>
      </c>
      <c r="M33" s="31">
        <v>8.4631900000000009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171.3</v>
      </c>
      <c r="D34" s="36">
        <v>173.16666666666666</v>
      </c>
      <c r="E34" s="36">
        <v>168.93333333333331</v>
      </c>
      <c r="F34" s="36">
        <v>166.56666666666666</v>
      </c>
      <c r="G34" s="36">
        <v>162.33333333333331</v>
      </c>
      <c r="H34" s="36">
        <v>175.5333333333333</v>
      </c>
      <c r="I34" s="36">
        <v>179.76666666666665</v>
      </c>
      <c r="J34" s="36">
        <v>182.1333333333333</v>
      </c>
      <c r="K34" s="31">
        <v>177.4</v>
      </c>
      <c r="L34" s="31">
        <v>170.8</v>
      </c>
      <c r="M34" s="31">
        <v>340.84215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3001.8</v>
      </c>
      <c r="D35" s="36">
        <v>3004.0166666666664</v>
      </c>
      <c r="E35" s="36">
        <v>2981.2833333333328</v>
      </c>
      <c r="F35" s="36">
        <v>2960.7666666666664</v>
      </c>
      <c r="G35" s="36">
        <v>2938.0333333333328</v>
      </c>
      <c r="H35" s="36">
        <v>3024.5333333333328</v>
      </c>
      <c r="I35" s="36">
        <v>3047.2666666666664</v>
      </c>
      <c r="J35" s="36">
        <v>3067.7833333333328</v>
      </c>
      <c r="K35" s="31">
        <v>3026.75</v>
      </c>
      <c r="L35" s="31">
        <v>2983.5</v>
      </c>
      <c r="M35" s="31">
        <v>9.2713000000000001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1930.5</v>
      </c>
      <c r="D36" s="36">
        <v>1941.0833333333333</v>
      </c>
      <c r="E36" s="36">
        <v>1912.1666666666665</v>
      </c>
      <c r="F36" s="36">
        <v>1893.8333333333333</v>
      </c>
      <c r="G36" s="36">
        <v>1864.9166666666665</v>
      </c>
      <c r="H36" s="36">
        <v>1959.4166666666665</v>
      </c>
      <c r="I36" s="36">
        <v>1988.333333333333</v>
      </c>
      <c r="J36" s="36">
        <v>2006.6666666666665</v>
      </c>
      <c r="K36" s="31">
        <v>1970</v>
      </c>
      <c r="L36" s="31">
        <v>1922.75</v>
      </c>
      <c r="M36" s="31">
        <v>6.4988200000000003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1040.8</v>
      </c>
      <c r="D37" s="36">
        <v>1046.0833333333333</v>
      </c>
      <c r="E37" s="36">
        <v>1031.1666666666665</v>
      </c>
      <c r="F37" s="36">
        <v>1021.5333333333333</v>
      </c>
      <c r="G37" s="36">
        <v>1006.6166666666666</v>
      </c>
      <c r="H37" s="36">
        <v>1055.7166666666665</v>
      </c>
      <c r="I37" s="36">
        <v>1070.633333333333</v>
      </c>
      <c r="J37" s="36">
        <v>1080.2666666666664</v>
      </c>
      <c r="K37" s="31">
        <v>1061</v>
      </c>
      <c r="L37" s="31">
        <v>1036.45</v>
      </c>
      <c r="M37" s="31">
        <v>15.845269999999999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3835.75</v>
      </c>
      <c r="D38" s="36">
        <v>3825.5833333333335</v>
      </c>
      <c r="E38" s="36">
        <v>3762.166666666667</v>
      </c>
      <c r="F38" s="36">
        <v>3688.5833333333335</v>
      </c>
      <c r="G38" s="36">
        <v>3625.166666666667</v>
      </c>
      <c r="H38" s="36">
        <v>3899.166666666667</v>
      </c>
      <c r="I38" s="36">
        <v>3962.5833333333339</v>
      </c>
      <c r="J38" s="36">
        <v>4036.166666666667</v>
      </c>
      <c r="K38" s="31">
        <v>3889</v>
      </c>
      <c r="L38" s="31">
        <v>3752</v>
      </c>
      <c r="M38" s="31">
        <v>5.92509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1084.2</v>
      </c>
      <c r="D39" s="36">
        <v>1083.75</v>
      </c>
      <c r="E39" s="36">
        <v>1073.55</v>
      </c>
      <c r="F39" s="36">
        <v>1062.8999999999999</v>
      </c>
      <c r="G39" s="36">
        <v>1052.6999999999998</v>
      </c>
      <c r="H39" s="36">
        <v>1094.4000000000001</v>
      </c>
      <c r="I39" s="36">
        <v>1104.5999999999999</v>
      </c>
      <c r="J39" s="36">
        <v>1115.2500000000002</v>
      </c>
      <c r="K39" s="31">
        <v>1093.95</v>
      </c>
      <c r="L39" s="31">
        <v>1073.0999999999999</v>
      </c>
      <c r="M39" s="31">
        <v>91.772130000000004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8232.25</v>
      </c>
      <c r="D40" s="36">
        <v>8271.3666666666668</v>
      </c>
      <c r="E40" s="36">
        <v>8165.8833333333332</v>
      </c>
      <c r="F40" s="36">
        <v>8099.5166666666664</v>
      </c>
      <c r="G40" s="36">
        <v>7994.0333333333328</v>
      </c>
      <c r="H40" s="36">
        <v>8337.7333333333336</v>
      </c>
      <c r="I40" s="36">
        <v>8443.2166666666672</v>
      </c>
      <c r="J40" s="36">
        <v>8509.5833333333339</v>
      </c>
      <c r="K40" s="31">
        <v>8376.85</v>
      </c>
      <c r="L40" s="31">
        <v>8205</v>
      </c>
      <c r="M40" s="31">
        <v>4.3981700000000004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6688.8</v>
      </c>
      <c r="D41" s="36">
        <v>6714.6166666666659</v>
      </c>
      <c r="E41" s="36">
        <v>6639.2333333333318</v>
      </c>
      <c r="F41" s="36">
        <v>6589.6666666666661</v>
      </c>
      <c r="G41" s="36">
        <v>6514.2833333333319</v>
      </c>
      <c r="H41" s="36">
        <v>6764.1833333333316</v>
      </c>
      <c r="I41" s="36">
        <v>6839.5666666666648</v>
      </c>
      <c r="J41" s="36">
        <v>6889.1333333333314</v>
      </c>
      <c r="K41" s="31">
        <v>6790</v>
      </c>
      <c r="L41" s="31">
        <v>6665.05</v>
      </c>
      <c r="M41" s="31">
        <v>8.5494400000000006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1586.95</v>
      </c>
      <c r="D42" s="36">
        <v>1595.3833333333332</v>
      </c>
      <c r="E42" s="36">
        <v>1572.1666666666665</v>
      </c>
      <c r="F42" s="36">
        <v>1557.3833333333332</v>
      </c>
      <c r="G42" s="36">
        <v>1534.1666666666665</v>
      </c>
      <c r="H42" s="36">
        <v>1610.1666666666665</v>
      </c>
      <c r="I42" s="36">
        <v>1633.3833333333332</v>
      </c>
      <c r="J42" s="36">
        <v>1648.1666666666665</v>
      </c>
      <c r="K42" s="31">
        <v>1618.6</v>
      </c>
      <c r="L42" s="31">
        <v>1580.6</v>
      </c>
      <c r="M42" s="31">
        <v>6.7439400000000003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8807.7999999999993</v>
      </c>
      <c r="D43" s="36">
        <v>8818.9</v>
      </c>
      <c r="E43" s="36">
        <v>8738.9</v>
      </c>
      <c r="F43" s="36">
        <v>8670</v>
      </c>
      <c r="G43" s="36">
        <v>8590</v>
      </c>
      <c r="H43" s="36">
        <v>8887.7999999999993</v>
      </c>
      <c r="I43" s="36">
        <v>8967.7999999999993</v>
      </c>
      <c r="J43" s="36">
        <v>9036.6999999999989</v>
      </c>
      <c r="K43" s="31">
        <v>8898.9</v>
      </c>
      <c r="L43" s="31">
        <v>8750</v>
      </c>
      <c r="M43" s="31">
        <v>0.11656999999999999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2257.8000000000002</v>
      </c>
      <c r="D44" s="36">
        <v>2273.6</v>
      </c>
      <c r="E44" s="36">
        <v>2235.1999999999998</v>
      </c>
      <c r="F44" s="36">
        <v>2212.6</v>
      </c>
      <c r="G44" s="36">
        <v>2174.1999999999998</v>
      </c>
      <c r="H44" s="36">
        <v>2296.1999999999998</v>
      </c>
      <c r="I44" s="36">
        <v>2334.6000000000004</v>
      </c>
      <c r="J44" s="36">
        <v>2357.1999999999998</v>
      </c>
      <c r="K44" s="31">
        <v>2312</v>
      </c>
      <c r="L44" s="31">
        <v>2251</v>
      </c>
      <c r="M44" s="31">
        <v>2.0900400000000001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200.55</v>
      </c>
      <c r="D45" s="36">
        <v>201.48333333333335</v>
      </c>
      <c r="E45" s="36">
        <v>198.81666666666669</v>
      </c>
      <c r="F45" s="36">
        <v>197.08333333333334</v>
      </c>
      <c r="G45" s="36">
        <v>194.41666666666669</v>
      </c>
      <c r="H45" s="36">
        <v>203.2166666666667</v>
      </c>
      <c r="I45" s="36">
        <v>205.88333333333333</v>
      </c>
      <c r="J45" s="36">
        <v>207.6166666666667</v>
      </c>
      <c r="K45" s="31">
        <v>204.15</v>
      </c>
      <c r="L45" s="31">
        <v>199.75</v>
      </c>
      <c r="M45" s="31">
        <v>73.626109999999997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275.10000000000002</v>
      </c>
      <c r="D46" s="36">
        <v>275.86666666666667</v>
      </c>
      <c r="E46" s="36">
        <v>272.23333333333335</v>
      </c>
      <c r="F46" s="36">
        <v>269.36666666666667</v>
      </c>
      <c r="G46" s="36">
        <v>265.73333333333335</v>
      </c>
      <c r="H46" s="36">
        <v>278.73333333333335</v>
      </c>
      <c r="I46" s="36">
        <v>282.36666666666667</v>
      </c>
      <c r="J46" s="36">
        <v>285.23333333333335</v>
      </c>
      <c r="K46" s="31">
        <v>279.5</v>
      </c>
      <c r="L46" s="31">
        <v>273</v>
      </c>
      <c r="M46" s="31">
        <v>196.24057999999999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141.19999999999999</v>
      </c>
      <c r="D47" s="36">
        <v>142.68333333333331</v>
      </c>
      <c r="E47" s="36">
        <v>138.91666666666663</v>
      </c>
      <c r="F47" s="36">
        <v>136.63333333333333</v>
      </c>
      <c r="G47" s="36">
        <v>132.86666666666665</v>
      </c>
      <c r="H47" s="36">
        <v>144.96666666666661</v>
      </c>
      <c r="I47" s="36">
        <v>148.73333333333332</v>
      </c>
      <c r="J47" s="36">
        <v>151.01666666666659</v>
      </c>
      <c r="K47" s="31">
        <v>146.44999999999999</v>
      </c>
      <c r="L47" s="31">
        <v>140.4</v>
      </c>
      <c r="M47" s="31">
        <v>159.22241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1431.95</v>
      </c>
      <c r="D48" s="36">
        <v>1436.6166666666668</v>
      </c>
      <c r="E48" s="36">
        <v>1420.3833333333337</v>
      </c>
      <c r="F48" s="36">
        <v>1408.8166666666668</v>
      </c>
      <c r="G48" s="36">
        <v>1392.5833333333337</v>
      </c>
      <c r="H48" s="36">
        <v>1448.1833333333336</v>
      </c>
      <c r="I48" s="36">
        <v>1464.4166666666667</v>
      </c>
      <c r="J48" s="36">
        <v>1475.9833333333336</v>
      </c>
      <c r="K48" s="31">
        <v>1452.85</v>
      </c>
      <c r="L48" s="31">
        <v>1425.05</v>
      </c>
      <c r="M48" s="31">
        <v>3.4318599999999999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572.25</v>
      </c>
      <c r="D49" s="36">
        <v>569.86666666666667</v>
      </c>
      <c r="E49" s="36">
        <v>563.88333333333333</v>
      </c>
      <c r="F49" s="36">
        <v>555.51666666666665</v>
      </c>
      <c r="G49" s="36">
        <v>549.5333333333333</v>
      </c>
      <c r="H49" s="36">
        <v>578.23333333333335</v>
      </c>
      <c r="I49" s="36">
        <v>584.2166666666667</v>
      </c>
      <c r="J49" s="36">
        <v>592.58333333333337</v>
      </c>
      <c r="K49" s="31">
        <v>575.85</v>
      </c>
      <c r="L49" s="31">
        <v>561.5</v>
      </c>
      <c r="M49" s="31">
        <v>10.970879999999999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1700.05</v>
      </c>
      <c r="D50" s="36">
        <v>1711.8833333333332</v>
      </c>
      <c r="E50" s="36">
        <v>1665.1666666666665</v>
      </c>
      <c r="F50" s="36">
        <v>1630.2833333333333</v>
      </c>
      <c r="G50" s="36">
        <v>1583.5666666666666</v>
      </c>
      <c r="H50" s="36">
        <v>1746.7666666666664</v>
      </c>
      <c r="I50" s="36">
        <v>1793.4833333333331</v>
      </c>
      <c r="J50" s="36">
        <v>1828.3666666666663</v>
      </c>
      <c r="K50" s="31">
        <v>1758.6</v>
      </c>
      <c r="L50" s="31">
        <v>1677</v>
      </c>
      <c r="M50" s="31">
        <v>8.1451399999999996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188.7</v>
      </c>
      <c r="D51" s="36">
        <v>189.41666666666666</v>
      </c>
      <c r="E51" s="36">
        <v>186.2833333333333</v>
      </c>
      <c r="F51" s="36">
        <v>183.86666666666665</v>
      </c>
      <c r="G51" s="36">
        <v>180.73333333333329</v>
      </c>
      <c r="H51" s="36">
        <v>191.83333333333331</v>
      </c>
      <c r="I51" s="36">
        <v>194.9666666666667</v>
      </c>
      <c r="J51" s="36">
        <v>197.38333333333333</v>
      </c>
      <c r="K51" s="31">
        <v>192.55</v>
      </c>
      <c r="L51" s="31">
        <v>187</v>
      </c>
      <c r="M51" s="31">
        <v>178.70782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1123.3</v>
      </c>
      <c r="D52" s="36">
        <v>1127.1333333333332</v>
      </c>
      <c r="E52" s="36">
        <v>1111.8666666666663</v>
      </c>
      <c r="F52" s="36">
        <v>1100.4333333333332</v>
      </c>
      <c r="G52" s="36">
        <v>1085.1666666666663</v>
      </c>
      <c r="H52" s="36">
        <v>1138.5666666666664</v>
      </c>
      <c r="I52" s="36">
        <v>1153.8333333333333</v>
      </c>
      <c r="J52" s="36">
        <v>1165.2666666666664</v>
      </c>
      <c r="K52" s="31">
        <v>1142.4000000000001</v>
      </c>
      <c r="L52" s="31">
        <v>1115.7</v>
      </c>
      <c r="M52" s="31">
        <v>11.37612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221.9</v>
      </c>
      <c r="D53" s="36">
        <v>224.76666666666665</v>
      </c>
      <c r="E53" s="36">
        <v>217.18333333333331</v>
      </c>
      <c r="F53" s="36">
        <v>212.46666666666667</v>
      </c>
      <c r="G53" s="36">
        <v>204.88333333333333</v>
      </c>
      <c r="H53" s="36">
        <v>229.48333333333329</v>
      </c>
      <c r="I53" s="36">
        <v>237.06666666666666</v>
      </c>
      <c r="J53" s="36">
        <v>241.78333333333327</v>
      </c>
      <c r="K53" s="31">
        <v>232.35</v>
      </c>
      <c r="L53" s="31">
        <v>220.05</v>
      </c>
      <c r="M53" s="31">
        <v>221.93528000000001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633.20000000000005</v>
      </c>
      <c r="D54" s="36">
        <v>643.68333333333339</v>
      </c>
      <c r="E54" s="36">
        <v>619.51666666666677</v>
      </c>
      <c r="F54" s="36">
        <v>605.83333333333337</v>
      </c>
      <c r="G54" s="36">
        <v>581.66666666666674</v>
      </c>
      <c r="H54" s="36">
        <v>657.36666666666679</v>
      </c>
      <c r="I54" s="36">
        <v>681.5333333333333</v>
      </c>
      <c r="J54" s="36">
        <v>695.21666666666681</v>
      </c>
      <c r="K54" s="31">
        <v>667.85</v>
      </c>
      <c r="L54" s="31">
        <v>630</v>
      </c>
      <c r="M54" s="31">
        <v>88.611320000000006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1139.9000000000001</v>
      </c>
      <c r="D55" s="36">
        <v>1143.8833333333334</v>
      </c>
      <c r="E55" s="36">
        <v>1128.6166666666668</v>
      </c>
      <c r="F55" s="36">
        <v>1117.3333333333333</v>
      </c>
      <c r="G55" s="36">
        <v>1102.0666666666666</v>
      </c>
      <c r="H55" s="36">
        <v>1155.166666666667</v>
      </c>
      <c r="I55" s="36">
        <v>1170.4333333333338</v>
      </c>
      <c r="J55" s="36">
        <v>1181.7166666666672</v>
      </c>
      <c r="K55" s="31">
        <v>1159.1500000000001</v>
      </c>
      <c r="L55" s="31">
        <v>1132.5999999999999</v>
      </c>
      <c r="M55" s="31">
        <v>45.702590000000001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274</v>
      </c>
      <c r="D56" s="36">
        <v>276.81666666666666</v>
      </c>
      <c r="E56" s="36">
        <v>269.83333333333331</v>
      </c>
      <c r="F56" s="36">
        <v>265.66666666666663</v>
      </c>
      <c r="G56" s="36">
        <v>258.68333333333328</v>
      </c>
      <c r="H56" s="36">
        <v>280.98333333333335</v>
      </c>
      <c r="I56" s="36">
        <v>287.9666666666667</v>
      </c>
      <c r="J56" s="36">
        <v>292.13333333333338</v>
      </c>
      <c r="K56" s="31">
        <v>283.8</v>
      </c>
      <c r="L56" s="31">
        <v>272.64999999999998</v>
      </c>
      <c r="M56" s="31">
        <v>58.529910000000001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28054.25</v>
      </c>
      <c r="D57" s="36">
        <v>28393.133333333331</v>
      </c>
      <c r="E57" s="36">
        <v>27586.316666666662</v>
      </c>
      <c r="F57" s="36">
        <v>27118.383333333331</v>
      </c>
      <c r="G57" s="36">
        <v>26311.566666666662</v>
      </c>
      <c r="H57" s="36">
        <v>28861.066666666662</v>
      </c>
      <c r="I57" s="36">
        <v>29667.883333333328</v>
      </c>
      <c r="J57" s="36">
        <v>30135.816666666662</v>
      </c>
      <c r="K57" s="31">
        <v>29199.95</v>
      </c>
      <c r="L57" s="31">
        <v>27925.200000000001</v>
      </c>
      <c r="M57" s="31">
        <v>0.66554999999999997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4923</v>
      </c>
      <c r="D58" s="36">
        <v>4933.0999999999995</v>
      </c>
      <c r="E58" s="36">
        <v>4877.8999999999987</v>
      </c>
      <c r="F58" s="36">
        <v>4832.7999999999993</v>
      </c>
      <c r="G58" s="36">
        <v>4777.5999999999985</v>
      </c>
      <c r="H58" s="36">
        <v>4978.1999999999989</v>
      </c>
      <c r="I58" s="36">
        <v>5033.3999999999996</v>
      </c>
      <c r="J58" s="36">
        <v>5078.4999999999991</v>
      </c>
      <c r="K58" s="31">
        <v>4988.3</v>
      </c>
      <c r="L58" s="31">
        <v>4888</v>
      </c>
      <c r="M58" s="31">
        <v>2.3593199999999999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425.95</v>
      </c>
      <c r="D59" s="36">
        <v>427.83333333333331</v>
      </c>
      <c r="E59" s="36">
        <v>420.06666666666661</v>
      </c>
      <c r="F59" s="36">
        <v>414.18333333333328</v>
      </c>
      <c r="G59" s="36">
        <v>406.41666666666657</v>
      </c>
      <c r="H59" s="36">
        <v>433.71666666666664</v>
      </c>
      <c r="I59" s="36">
        <v>441.48333333333341</v>
      </c>
      <c r="J59" s="36">
        <v>447.36666666666667</v>
      </c>
      <c r="K59" s="31">
        <v>435.6</v>
      </c>
      <c r="L59" s="31">
        <v>421.95</v>
      </c>
      <c r="M59" s="31">
        <v>11.087899999999999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567.35</v>
      </c>
      <c r="D60" s="36">
        <v>571.38333333333333</v>
      </c>
      <c r="E60" s="36">
        <v>560.01666666666665</v>
      </c>
      <c r="F60" s="36">
        <v>552.68333333333328</v>
      </c>
      <c r="G60" s="36">
        <v>541.31666666666661</v>
      </c>
      <c r="H60" s="36">
        <v>578.7166666666667</v>
      </c>
      <c r="I60" s="36">
        <v>590.08333333333326</v>
      </c>
      <c r="J60" s="36">
        <v>597.41666666666674</v>
      </c>
      <c r="K60" s="31">
        <v>582.75</v>
      </c>
      <c r="L60" s="31">
        <v>564.04999999999995</v>
      </c>
      <c r="M60" s="31">
        <v>112.21001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1085.55</v>
      </c>
      <c r="D61" s="36">
        <v>1092.1499999999999</v>
      </c>
      <c r="E61" s="36">
        <v>1074.3999999999996</v>
      </c>
      <c r="F61" s="36">
        <v>1063.2499999999998</v>
      </c>
      <c r="G61" s="36">
        <v>1045.4999999999995</v>
      </c>
      <c r="H61" s="36">
        <v>1103.2999999999997</v>
      </c>
      <c r="I61" s="36">
        <v>1121.0500000000002</v>
      </c>
      <c r="J61" s="36">
        <v>1132.1999999999998</v>
      </c>
      <c r="K61" s="31">
        <v>1109.9000000000001</v>
      </c>
      <c r="L61" s="31">
        <v>1081</v>
      </c>
      <c r="M61" s="31">
        <v>21.33034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1447.3</v>
      </c>
      <c r="D62" s="36">
        <v>1447.75</v>
      </c>
      <c r="E62" s="36">
        <v>1433</v>
      </c>
      <c r="F62" s="36">
        <v>1418.7</v>
      </c>
      <c r="G62" s="36">
        <v>1403.95</v>
      </c>
      <c r="H62" s="36">
        <v>1462.05</v>
      </c>
      <c r="I62" s="36">
        <v>1476.8</v>
      </c>
      <c r="J62" s="36">
        <v>1491.1</v>
      </c>
      <c r="K62" s="31">
        <v>1462.5</v>
      </c>
      <c r="L62" s="31">
        <v>1433.45</v>
      </c>
      <c r="M62" s="31">
        <v>10.740539999999999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432.95</v>
      </c>
      <c r="D63" s="36">
        <v>438.3</v>
      </c>
      <c r="E63" s="36">
        <v>425.65000000000003</v>
      </c>
      <c r="F63" s="36">
        <v>418.35</v>
      </c>
      <c r="G63" s="36">
        <v>405.70000000000005</v>
      </c>
      <c r="H63" s="36">
        <v>445.6</v>
      </c>
      <c r="I63" s="36">
        <v>458.25</v>
      </c>
      <c r="J63" s="36">
        <v>465.55</v>
      </c>
      <c r="K63" s="31">
        <v>450.95</v>
      </c>
      <c r="L63" s="31">
        <v>431</v>
      </c>
      <c r="M63" s="31">
        <v>190.32050000000001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6546</v>
      </c>
      <c r="D64" s="36">
        <v>6583.6333333333341</v>
      </c>
      <c r="E64" s="36">
        <v>6462.3666666666686</v>
      </c>
      <c r="F64" s="36">
        <v>6378.7333333333345</v>
      </c>
      <c r="G64" s="36">
        <v>6257.466666666669</v>
      </c>
      <c r="H64" s="36">
        <v>6667.2666666666682</v>
      </c>
      <c r="I64" s="36">
        <v>6788.5333333333328</v>
      </c>
      <c r="J64" s="36">
        <v>6872.1666666666679</v>
      </c>
      <c r="K64" s="31">
        <v>6704.9</v>
      </c>
      <c r="L64" s="31">
        <v>6500</v>
      </c>
      <c r="M64" s="31">
        <v>3.03362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2535.5500000000002</v>
      </c>
      <c r="D65" s="36">
        <v>2539.1166666666668</v>
      </c>
      <c r="E65" s="36">
        <v>2518.4333333333334</v>
      </c>
      <c r="F65" s="36">
        <v>2501.3166666666666</v>
      </c>
      <c r="G65" s="36">
        <v>2480.6333333333332</v>
      </c>
      <c r="H65" s="36">
        <v>2556.2333333333336</v>
      </c>
      <c r="I65" s="36">
        <v>2576.916666666667</v>
      </c>
      <c r="J65" s="36">
        <v>2594.0333333333338</v>
      </c>
      <c r="K65" s="31">
        <v>2559.8000000000002</v>
      </c>
      <c r="L65" s="31">
        <v>2522</v>
      </c>
      <c r="M65" s="31">
        <v>2.5436800000000002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991.9</v>
      </c>
      <c r="D66" s="36">
        <v>1001.8833333333333</v>
      </c>
      <c r="E66" s="36">
        <v>976.11666666666656</v>
      </c>
      <c r="F66" s="36">
        <v>960.33333333333326</v>
      </c>
      <c r="G66" s="36">
        <v>934.56666666666649</v>
      </c>
      <c r="H66" s="36">
        <v>1017.6666666666666</v>
      </c>
      <c r="I66" s="36">
        <v>1043.4333333333334</v>
      </c>
      <c r="J66" s="36">
        <v>1059.2166666666667</v>
      </c>
      <c r="K66" s="31">
        <v>1027.6500000000001</v>
      </c>
      <c r="L66" s="31">
        <v>986.1</v>
      </c>
      <c r="M66" s="31">
        <v>38.544559999999997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1085.45</v>
      </c>
      <c r="D67" s="36">
        <v>1090.7166666666667</v>
      </c>
      <c r="E67" s="36">
        <v>1076.7333333333333</v>
      </c>
      <c r="F67" s="36">
        <v>1068.0166666666667</v>
      </c>
      <c r="G67" s="36">
        <v>1054.0333333333333</v>
      </c>
      <c r="H67" s="36">
        <v>1099.4333333333334</v>
      </c>
      <c r="I67" s="36">
        <v>1113.416666666667</v>
      </c>
      <c r="J67" s="36">
        <v>1122.1333333333334</v>
      </c>
      <c r="K67" s="31">
        <v>1104.7</v>
      </c>
      <c r="L67" s="31">
        <v>1082</v>
      </c>
      <c r="M67" s="31">
        <v>2.3813499999999999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290.3</v>
      </c>
      <c r="D68" s="36">
        <v>290.05</v>
      </c>
      <c r="E68" s="36">
        <v>288.5</v>
      </c>
      <c r="F68" s="36">
        <v>286.7</v>
      </c>
      <c r="G68" s="36">
        <v>285.14999999999998</v>
      </c>
      <c r="H68" s="36">
        <v>291.85000000000002</v>
      </c>
      <c r="I68" s="36">
        <v>293.40000000000009</v>
      </c>
      <c r="J68" s="36">
        <v>295.20000000000005</v>
      </c>
      <c r="K68" s="31">
        <v>291.60000000000002</v>
      </c>
      <c r="L68" s="31">
        <v>288.25</v>
      </c>
      <c r="M68" s="31">
        <v>33.193849999999998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2607.9</v>
      </c>
      <c r="D69" s="36">
        <v>2614.1166666666663</v>
      </c>
      <c r="E69" s="36">
        <v>2584.9833333333327</v>
      </c>
      <c r="F69" s="36">
        <v>2562.0666666666662</v>
      </c>
      <c r="G69" s="36">
        <v>2532.9333333333325</v>
      </c>
      <c r="H69" s="36">
        <v>2637.0333333333328</v>
      </c>
      <c r="I69" s="36">
        <v>2666.166666666667</v>
      </c>
      <c r="J69" s="36">
        <v>2689.083333333333</v>
      </c>
      <c r="K69" s="31">
        <v>2643.25</v>
      </c>
      <c r="L69" s="31">
        <v>2591.1999999999998</v>
      </c>
      <c r="M69" s="31">
        <v>2.8528799999999999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886.85</v>
      </c>
      <c r="D70" s="36">
        <v>882.5</v>
      </c>
      <c r="E70" s="36">
        <v>868.25</v>
      </c>
      <c r="F70" s="36">
        <v>849.65</v>
      </c>
      <c r="G70" s="36">
        <v>835.4</v>
      </c>
      <c r="H70" s="36">
        <v>901.1</v>
      </c>
      <c r="I70" s="36">
        <v>915.35</v>
      </c>
      <c r="J70" s="36">
        <v>933.95</v>
      </c>
      <c r="K70" s="31">
        <v>896.75</v>
      </c>
      <c r="L70" s="31">
        <v>863.9</v>
      </c>
      <c r="M70" s="31">
        <v>88.015469999999993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546.29999999999995</v>
      </c>
      <c r="D71" s="36">
        <v>546.83333333333337</v>
      </c>
      <c r="E71" s="36">
        <v>543.81666666666672</v>
      </c>
      <c r="F71" s="36">
        <v>541.33333333333337</v>
      </c>
      <c r="G71" s="36">
        <v>538.31666666666672</v>
      </c>
      <c r="H71" s="36">
        <v>549.31666666666672</v>
      </c>
      <c r="I71" s="36">
        <v>552.33333333333337</v>
      </c>
      <c r="J71" s="36">
        <v>554.81666666666672</v>
      </c>
      <c r="K71" s="31">
        <v>549.85</v>
      </c>
      <c r="L71" s="31">
        <v>544.35</v>
      </c>
      <c r="M71" s="31">
        <v>16.36393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2086.9499999999998</v>
      </c>
      <c r="D72" s="36">
        <v>2096.4833333333336</v>
      </c>
      <c r="E72" s="36">
        <v>2066.0666666666671</v>
      </c>
      <c r="F72" s="36">
        <v>2045.1833333333334</v>
      </c>
      <c r="G72" s="36">
        <v>2014.7666666666669</v>
      </c>
      <c r="H72" s="36">
        <v>2117.3666666666672</v>
      </c>
      <c r="I72" s="36">
        <v>2147.7833333333333</v>
      </c>
      <c r="J72" s="36">
        <v>2168.6666666666674</v>
      </c>
      <c r="K72" s="31">
        <v>2126.9</v>
      </c>
      <c r="L72" s="31">
        <v>2075.6</v>
      </c>
      <c r="M72" s="31">
        <v>4.30199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2326.75</v>
      </c>
      <c r="D73" s="36">
        <v>2338.9333333333334</v>
      </c>
      <c r="E73" s="36">
        <v>2299.8666666666668</v>
      </c>
      <c r="F73" s="36">
        <v>2272.9833333333336</v>
      </c>
      <c r="G73" s="36">
        <v>2233.916666666667</v>
      </c>
      <c r="H73" s="36">
        <v>2365.8166666666666</v>
      </c>
      <c r="I73" s="36">
        <v>2404.8833333333332</v>
      </c>
      <c r="J73" s="36">
        <v>2431.7666666666664</v>
      </c>
      <c r="K73" s="31">
        <v>2378</v>
      </c>
      <c r="L73" s="31">
        <v>2312.0500000000002</v>
      </c>
      <c r="M73" s="31">
        <v>7.4870000000000001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472.85</v>
      </c>
      <c r="D74" s="36">
        <v>471.26666666666665</v>
      </c>
      <c r="E74" s="36">
        <v>464.5333333333333</v>
      </c>
      <c r="F74" s="36">
        <v>456.21666666666664</v>
      </c>
      <c r="G74" s="36">
        <v>449.48333333333329</v>
      </c>
      <c r="H74" s="36">
        <v>479.58333333333331</v>
      </c>
      <c r="I74" s="36">
        <v>486.31666666666666</v>
      </c>
      <c r="J74" s="36">
        <v>494.63333333333333</v>
      </c>
      <c r="K74" s="31">
        <v>478</v>
      </c>
      <c r="L74" s="31">
        <v>462.95</v>
      </c>
      <c r="M74" s="31">
        <v>30.630230000000001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167.05</v>
      </c>
      <c r="D75" s="36">
        <v>169.18333333333334</v>
      </c>
      <c r="E75" s="36">
        <v>163.36666666666667</v>
      </c>
      <c r="F75" s="36">
        <v>159.68333333333334</v>
      </c>
      <c r="G75" s="36">
        <v>153.86666666666667</v>
      </c>
      <c r="H75" s="36">
        <v>172.86666666666667</v>
      </c>
      <c r="I75" s="36">
        <v>178.68333333333334</v>
      </c>
      <c r="J75" s="36">
        <v>182.36666666666667</v>
      </c>
      <c r="K75" s="31">
        <v>175</v>
      </c>
      <c r="L75" s="31">
        <v>165.5</v>
      </c>
      <c r="M75" s="31">
        <v>115.94032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3649.1</v>
      </c>
      <c r="D76" s="36">
        <v>3675.3333333333335</v>
      </c>
      <c r="E76" s="36">
        <v>3610.9666666666672</v>
      </c>
      <c r="F76" s="36">
        <v>3572.8333333333335</v>
      </c>
      <c r="G76" s="36">
        <v>3508.4666666666672</v>
      </c>
      <c r="H76" s="36">
        <v>3713.4666666666672</v>
      </c>
      <c r="I76" s="36">
        <v>3777.833333333333</v>
      </c>
      <c r="J76" s="36">
        <v>3815.9666666666672</v>
      </c>
      <c r="K76" s="31">
        <v>3739.7</v>
      </c>
      <c r="L76" s="31">
        <v>3637.2</v>
      </c>
      <c r="M76" s="31">
        <v>3.8614999999999999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6734</v>
      </c>
      <c r="D77" s="36">
        <v>6756.666666666667</v>
      </c>
      <c r="E77" s="36">
        <v>6682.3333333333339</v>
      </c>
      <c r="F77" s="36">
        <v>6630.666666666667</v>
      </c>
      <c r="G77" s="36">
        <v>6556.3333333333339</v>
      </c>
      <c r="H77" s="36">
        <v>6808.3333333333339</v>
      </c>
      <c r="I77" s="36">
        <v>6882.6666666666679</v>
      </c>
      <c r="J77" s="36">
        <v>6934.3333333333339</v>
      </c>
      <c r="K77" s="31">
        <v>6831</v>
      </c>
      <c r="L77" s="31">
        <v>6705</v>
      </c>
      <c r="M77" s="31">
        <v>3.3500999999999999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2428.85</v>
      </c>
      <c r="D78" s="36">
        <v>2442.1</v>
      </c>
      <c r="E78" s="36">
        <v>2404.25</v>
      </c>
      <c r="F78" s="36">
        <v>2379.65</v>
      </c>
      <c r="G78" s="36">
        <v>2341.8000000000002</v>
      </c>
      <c r="H78" s="36">
        <v>2466.6999999999998</v>
      </c>
      <c r="I78" s="36">
        <v>2504.5499999999993</v>
      </c>
      <c r="J78" s="36">
        <v>2529.1499999999996</v>
      </c>
      <c r="K78" s="31">
        <v>2479.9499999999998</v>
      </c>
      <c r="L78" s="31">
        <v>2417.5</v>
      </c>
      <c r="M78" s="31">
        <v>1.2855300000000001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6349.15</v>
      </c>
      <c r="D79" s="36">
        <v>6352.2333333333336</v>
      </c>
      <c r="E79" s="36">
        <v>6301.916666666667</v>
      </c>
      <c r="F79" s="36">
        <v>6254.6833333333334</v>
      </c>
      <c r="G79" s="36">
        <v>6204.3666666666668</v>
      </c>
      <c r="H79" s="36">
        <v>6399.4666666666672</v>
      </c>
      <c r="I79" s="36">
        <v>6449.7833333333328</v>
      </c>
      <c r="J79" s="36">
        <v>6497.0166666666673</v>
      </c>
      <c r="K79" s="31">
        <v>6402.55</v>
      </c>
      <c r="L79" s="31">
        <v>6305</v>
      </c>
      <c r="M79" s="31">
        <v>1.9917899999999999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3836.35</v>
      </c>
      <c r="D80" s="36">
        <v>3851.0333333333333</v>
      </c>
      <c r="E80" s="36">
        <v>3806.3166666666666</v>
      </c>
      <c r="F80" s="36">
        <v>3776.2833333333333</v>
      </c>
      <c r="G80" s="36">
        <v>3731.5666666666666</v>
      </c>
      <c r="H80" s="36">
        <v>3881.0666666666666</v>
      </c>
      <c r="I80" s="36">
        <v>3925.7833333333328</v>
      </c>
      <c r="J80" s="36">
        <v>3955.8166666666666</v>
      </c>
      <c r="K80" s="31">
        <v>3895.75</v>
      </c>
      <c r="L80" s="31">
        <v>3821</v>
      </c>
      <c r="M80" s="31">
        <v>5.7538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2914.15</v>
      </c>
      <c r="D81" s="36">
        <v>2920.0499999999997</v>
      </c>
      <c r="E81" s="36">
        <v>2891.0999999999995</v>
      </c>
      <c r="F81" s="36">
        <v>2868.0499999999997</v>
      </c>
      <c r="G81" s="36">
        <v>2839.0999999999995</v>
      </c>
      <c r="H81" s="36">
        <v>2943.0999999999995</v>
      </c>
      <c r="I81" s="36">
        <v>2972.0499999999993</v>
      </c>
      <c r="J81" s="36">
        <v>2995.0999999999995</v>
      </c>
      <c r="K81" s="31">
        <v>2949</v>
      </c>
      <c r="L81" s="31">
        <v>2897</v>
      </c>
      <c r="M81" s="31">
        <v>1.02824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151.4</v>
      </c>
      <c r="D82" s="36">
        <v>151.13333333333333</v>
      </c>
      <c r="E82" s="36">
        <v>147.76666666666665</v>
      </c>
      <c r="F82" s="36">
        <v>144.13333333333333</v>
      </c>
      <c r="G82" s="36">
        <v>140.76666666666665</v>
      </c>
      <c r="H82" s="36">
        <v>154.76666666666665</v>
      </c>
      <c r="I82" s="36">
        <v>158.13333333333333</v>
      </c>
      <c r="J82" s="36">
        <v>161.76666666666665</v>
      </c>
      <c r="K82" s="31">
        <v>154.5</v>
      </c>
      <c r="L82" s="31">
        <v>147.5</v>
      </c>
      <c r="M82" s="31">
        <v>66.747010000000003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153.75</v>
      </c>
      <c r="D83" s="36">
        <v>154.36666666666667</v>
      </c>
      <c r="E83" s="36">
        <v>152.63333333333335</v>
      </c>
      <c r="F83" s="36">
        <v>151.51666666666668</v>
      </c>
      <c r="G83" s="36">
        <v>149.78333333333336</v>
      </c>
      <c r="H83" s="36">
        <v>155.48333333333335</v>
      </c>
      <c r="I83" s="36">
        <v>157.2166666666667</v>
      </c>
      <c r="J83" s="36">
        <v>158.33333333333334</v>
      </c>
      <c r="K83" s="31">
        <v>156.1</v>
      </c>
      <c r="L83" s="31">
        <v>153.25</v>
      </c>
      <c r="M83" s="31">
        <v>143.75228000000001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839.75</v>
      </c>
      <c r="D84" s="36">
        <v>848.28333333333342</v>
      </c>
      <c r="E84" s="36">
        <v>822.66666666666686</v>
      </c>
      <c r="F84" s="36">
        <v>805.58333333333348</v>
      </c>
      <c r="G84" s="36">
        <v>779.96666666666692</v>
      </c>
      <c r="H84" s="36">
        <v>865.36666666666679</v>
      </c>
      <c r="I84" s="36">
        <v>890.98333333333335</v>
      </c>
      <c r="J84" s="36">
        <v>908.06666666666672</v>
      </c>
      <c r="K84" s="31">
        <v>873.9</v>
      </c>
      <c r="L84" s="31">
        <v>831.2</v>
      </c>
      <c r="M84" s="31">
        <v>12.174530000000001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445.75</v>
      </c>
      <c r="D85" s="36">
        <v>447.3</v>
      </c>
      <c r="E85" s="36">
        <v>441.70000000000005</v>
      </c>
      <c r="F85" s="36">
        <v>437.65000000000003</v>
      </c>
      <c r="G85" s="36">
        <v>432.05000000000007</v>
      </c>
      <c r="H85" s="36">
        <v>451.35</v>
      </c>
      <c r="I85" s="36">
        <v>456.95000000000005</v>
      </c>
      <c r="J85" s="36">
        <v>461</v>
      </c>
      <c r="K85" s="31">
        <v>452.9</v>
      </c>
      <c r="L85" s="31">
        <v>443.25</v>
      </c>
      <c r="M85" s="31">
        <v>9.3118700000000008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180.3</v>
      </c>
      <c r="D86" s="36">
        <v>181.68333333333331</v>
      </c>
      <c r="E86" s="36">
        <v>177.91666666666663</v>
      </c>
      <c r="F86" s="36">
        <v>175.53333333333333</v>
      </c>
      <c r="G86" s="36">
        <v>171.76666666666665</v>
      </c>
      <c r="H86" s="36">
        <v>184.06666666666661</v>
      </c>
      <c r="I86" s="36">
        <v>187.83333333333331</v>
      </c>
      <c r="J86" s="36">
        <v>190.21666666666658</v>
      </c>
      <c r="K86" s="31">
        <v>185.45</v>
      </c>
      <c r="L86" s="31">
        <v>179.3</v>
      </c>
      <c r="M86" s="31">
        <v>136.71879999999999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1952.7</v>
      </c>
      <c r="D87" s="36">
        <v>1955.8999999999999</v>
      </c>
      <c r="E87" s="36">
        <v>1931.7999999999997</v>
      </c>
      <c r="F87" s="36">
        <v>1910.8999999999999</v>
      </c>
      <c r="G87" s="36">
        <v>1886.7999999999997</v>
      </c>
      <c r="H87" s="36">
        <v>1976.7999999999997</v>
      </c>
      <c r="I87" s="36">
        <v>2000.8999999999996</v>
      </c>
      <c r="J87" s="36">
        <v>2021.7999999999997</v>
      </c>
      <c r="K87" s="31">
        <v>1980</v>
      </c>
      <c r="L87" s="31">
        <v>1935</v>
      </c>
      <c r="M87" s="31">
        <v>1.3957200000000001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1236.0999999999999</v>
      </c>
      <c r="D88" s="36">
        <v>1236.8999999999999</v>
      </c>
      <c r="E88" s="36">
        <v>1223.7999999999997</v>
      </c>
      <c r="F88" s="36">
        <v>1211.4999999999998</v>
      </c>
      <c r="G88" s="36">
        <v>1198.3999999999996</v>
      </c>
      <c r="H88" s="36">
        <v>1249.1999999999998</v>
      </c>
      <c r="I88" s="36">
        <v>1262.2999999999997</v>
      </c>
      <c r="J88" s="36">
        <v>1274.5999999999999</v>
      </c>
      <c r="K88" s="31">
        <v>1250</v>
      </c>
      <c r="L88" s="31">
        <v>1224.5999999999999</v>
      </c>
      <c r="M88" s="31">
        <v>8.7575900000000004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2343.35</v>
      </c>
      <c r="D89" s="36">
        <v>2337.9</v>
      </c>
      <c r="E89" s="36">
        <v>2306.8000000000002</v>
      </c>
      <c r="F89" s="36">
        <v>2270.25</v>
      </c>
      <c r="G89" s="36">
        <v>2239.15</v>
      </c>
      <c r="H89" s="36">
        <v>2374.4500000000003</v>
      </c>
      <c r="I89" s="36">
        <v>2405.5499999999997</v>
      </c>
      <c r="J89" s="36">
        <v>2442.1000000000004</v>
      </c>
      <c r="K89" s="31">
        <v>2369</v>
      </c>
      <c r="L89" s="31">
        <v>2301.35</v>
      </c>
      <c r="M89" s="31">
        <v>7.3587300000000004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2194</v>
      </c>
      <c r="D90" s="36">
        <v>2198.6833333333334</v>
      </c>
      <c r="E90" s="36">
        <v>2175.3666666666668</v>
      </c>
      <c r="F90" s="36">
        <v>2156.7333333333336</v>
      </c>
      <c r="G90" s="36">
        <v>2133.416666666667</v>
      </c>
      <c r="H90" s="36">
        <v>2217.3166666666666</v>
      </c>
      <c r="I90" s="36">
        <v>2240.6333333333332</v>
      </c>
      <c r="J90" s="36">
        <v>2259.2666666666664</v>
      </c>
      <c r="K90" s="31">
        <v>2222</v>
      </c>
      <c r="L90" s="31">
        <v>2180.0500000000002</v>
      </c>
      <c r="M90" s="31">
        <v>7.6552899999999999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3536.95</v>
      </c>
      <c r="D91" s="36">
        <v>3535.8333333333335</v>
      </c>
      <c r="E91" s="36">
        <v>3521.1166666666668</v>
      </c>
      <c r="F91" s="36">
        <v>3505.2833333333333</v>
      </c>
      <c r="G91" s="36">
        <v>3490.5666666666666</v>
      </c>
      <c r="H91" s="36">
        <v>3551.666666666667</v>
      </c>
      <c r="I91" s="36">
        <v>3566.3833333333332</v>
      </c>
      <c r="J91" s="36">
        <v>3582.2166666666672</v>
      </c>
      <c r="K91" s="31">
        <v>3550.55</v>
      </c>
      <c r="L91" s="31">
        <v>3520</v>
      </c>
      <c r="M91" s="31">
        <v>0.52298999999999995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565.54999999999995</v>
      </c>
      <c r="D92" s="36">
        <v>563.1</v>
      </c>
      <c r="E92" s="36">
        <v>556.45000000000005</v>
      </c>
      <c r="F92" s="36">
        <v>547.35</v>
      </c>
      <c r="G92" s="36">
        <v>540.70000000000005</v>
      </c>
      <c r="H92" s="36">
        <v>572.20000000000005</v>
      </c>
      <c r="I92" s="36">
        <v>578.84999999999991</v>
      </c>
      <c r="J92" s="36">
        <v>587.95000000000005</v>
      </c>
      <c r="K92" s="31">
        <v>569.75</v>
      </c>
      <c r="L92" s="31">
        <v>554</v>
      </c>
      <c r="M92" s="31">
        <v>15.320119999999999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1636.3</v>
      </c>
      <c r="D93" s="36">
        <v>1644.3833333333332</v>
      </c>
      <c r="E93" s="36">
        <v>1623.9666666666665</v>
      </c>
      <c r="F93" s="36">
        <v>1611.6333333333332</v>
      </c>
      <c r="G93" s="36">
        <v>1591.2166666666665</v>
      </c>
      <c r="H93" s="36">
        <v>1656.7166666666665</v>
      </c>
      <c r="I93" s="36">
        <v>1677.1333333333334</v>
      </c>
      <c r="J93" s="36">
        <v>1689.4666666666665</v>
      </c>
      <c r="K93" s="31">
        <v>1664.8</v>
      </c>
      <c r="L93" s="31">
        <v>1632.05</v>
      </c>
      <c r="M93" s="31">
        <v>28.90991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3741.35</v>
      </c>
      <c r="D94" s="36">
        <v>3759.0499999999997</v>
      </c>
      <c r="E94" s="36">
        <v>3708.2999999999993</v>
      </c>
      <c r="F94" s="36">
        <v>3675.2499999999995</v>
      </c>
      <c r="G94" s="36">
        <v>3624.4999999999991</v>
      </c>
      <c r="H94" s="36">
        <v>3792.0999999999995</v>
      </c>
      <c r="I94" s="36">
        <v>3842.8500000000004</v>
      </c>
      <c r="J94" s="36">
        <v>3875.8999999999996</v>
      </c>
      <c r="K94" s="31">
        <v>3809.8</v>
      </c>
      <c r="L94" s="31">
        <v>3726</v>
      </c>
      <c r="M94" s="31">
        <v>2.3544200000000002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1439.15</v>
      </c>
      <c r="D95" s="36">
        <v>1446.05</v>
      </c>
      <c r="E95" s="36">
        <v>1428.1</v>
      </c>
      <c r="F95" s="36">
        <v>1417.05</v>
      </c>
      <c r="G95" s="36">
        <v>1399.1</v>
      </c>
      <c r="H95" s="36">
        <v>1457.1</v>
      </c>
      <c r="I95" s="36">
        <v>1475.0500000000002</v>
      </c>
      <c r="J95" s="36">
        <v>1486.1</v>
      </c>
      <c r="K95" s="31">
        <v>1464</v>
      </c>
      <c r="L95" s="31">
        <v>1435</v>
      </c>
      <c r="M95" s="31">
        <v>229.46567999999999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577.45000000000005</v>
      </c>
      <c r="D96" s="36">
        <v>581.06666666666672</v>
      </c>
      <c r="E96" s="36">
        <v>570.88333333333344</v>
      </c>
      <c r="F96" s="36">
        <v>564.31666666666672</v>
      </c>
      <c r="G96" s="36">
        <v>554.13333333333344</v>
      </c>
      <c r="H96" s="36">
        <v>587.63333333333344</v>
      </c>
      <c r="I96" s="36">
        <v>597.81666666666661</v>
      </c>
      <c r="J96" s="36">
        <v>604.38333333333344</v>
      </c>
      <c r="K96" s="31">
        <v>591.25</v>
      </c>
      <c r="L96" s="31">
        <v>574.5</v>
      </c>
      <c r="M96" s="31">
        <v>33.212879999999998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1414.85</v>
      </c>
      <c r="D97" s="36">
        <v>1410.55</v>
      </c>
      <c r="E97" s="36">
        <v>1401.3999999999999</v>
      </c>
      <c r="F97" s="36">
        <v>1387.9499999999998</v>
      </c>
      <c r="G97" s="36">
        <v>1378.7999999999997</v>
      </c>
      <c r="H97" s="36">
        <v>1424</v>
      </c>
      <c r="I97" s="36">
        <v>1433.15</v>
      </c>
      <c r="J97" s="36">
        <v>1446.6000000000001</v>
      </c>
      <c r="K97" s="31">
        <v>1419.7</v>
      </c>
      <c r="L97" s="31">
        <v>1397.1</v>
      </c>
      <c r="M97" s="31">
        <v>4.5444100000000001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4534.8500000000004</v>
      </c>
      <c r="D98" s="36">
        <v>4554.2666666666664</v>
      </c>
      <c r="E98" s="36">
        <v>4488.583333333333</v>
      </c>
      <c r="F98" s="36">
        <v>4442.3166666666666</v>
      </c>
      <c r="G98" s="36">
        <v>4376.6333333333332</v>
      </c>
      <c r="H98" s="36">
        <v>4600.5333333333328</v>
      </c>
      <c r="I98" s="36">
        <v>4666.2166666666672</v>
      </c>
      <c r="J98" s="36">
        <v>4712.4833333333327</v>
      </c>
      <c r="K98" s="31">
        <v>4619.95</v>
      </c>
      <c r="L98" s="31">
        <v>4508</v>
      </c>
      <c r="M98" s="31">
        <v>11.1205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511.8</v>
      </c>
      <c r="D99" s="36">
        <v>519.93333333333328</v>
      </c>
      <c r="E99" s="36">
        <v>501.86666666666656</v>
      </c>
      <c r="F99" s="36">
        <v>491.93333333333328</v>
      </c>
      <c r="G99" s="36">
        <v>473.86666666666656</v>
      </c>
      <c r="H99" s="36">
        <v>529.86666666666656</v>
      </c>
      <c r="I99" s="36">
        <v>547.93333333333339</v>
      </c>
      <c r="J99" s="36">
        <v>557.86666666666656</v>
      </c>
      <c r="K99" s="31">
        <v>538</v>
      </c>
      <c r="L99" s="31">
        <v>510</v>
      </c>
      <c r="M99" s="31">
        <v>181.06978000000001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2948.05</v>
      </c>
      <c r="D100" s="36">
        <v>2969.3833333333332</v>
      </c>
      <c r="E100" s="36">
        <v>2913.7666666666664</v>
      </c>
      <c r="F100" s="36">
        <v>2879.4833333333331</v>
      </c>
      <c r="G100" s="36">
        <v>2823.8666666666663</v>
      </c>
      <c r="H100" s="36">
        <v>3003.6666666666665</v>
      </c>
      <c r="I100" s="36">
        <v>3059.2833333333333</v>
      </c>
      <c r="J100" s="36">
        <v>3093.5666666666666</v>
      </c>
      <c r="K100" s="31">
        <v>3025</v>
      </c>
      <c r="L100" s="31">
        <v>2935.1</v>
      </c>
      <c r="M100" s="31">
        <v>12.8177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543.25</v>
      </c>
      <c r="D101" s="36">
        <v>548.08333333333337</v>
      </c>
      <c r="E101" s="36">
        <v>527.16666666666674</v>
      </c>
      <c r="F101" s="36">
        <v>511.08333333333337</v>
      </c>
      <c r="G101" s="36">
        <v>490.16666666666674</v>
      </c>
      <c r="H101" s="36">
        <v>564.16666666666674</v>
      </c>
      <c r="I101" s="36">
        <v>585.08333333333348</v>
      </c>
      <c r="J101" s="36">
        <v>601.16666666666674</v>
      </c>
      <c r="K101" s="31">
        <v>569</v>
      </c>
      <c r="L101" s="31">
        <v>532</v>
      </c>
      <c r="M101" s="31">
        <v>66.623869999999997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2407.1</v>
      </c>
      <c r="D102" s="36">
        <v>2408</v>
      </c>
      <c r="E102" s="36">
        <v>2393.1999999999998</v>
      </c>
      <c r="F102" s="36">
        <v>2379.2999999999997</v>
      </c>
      <c r="G102" s="36">
        <v>2364.4999999999995</v>
      </c>
      <c r="H102" s="36">
        <v>2421.9</v>
      </c>
      <c r="I102" s="36">
        <v>2436.7000000000003</v>
      </c>
      <c r="J102" s="36">
        <v>2450.6000000000004</v>
      </c>
      <c r="K102" s="31">
        <v>2422.8000000000002</v>
      </c>
      <c r="L102" s="31">
        <v>2394.1</v>
      </c>
      <c r="M102" s="31">
        <v>11.27778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1051.95</v>
      </c>
      <c r="D103" s="36">
        <v>1054.6499999999999</v>
      </c>
      <c r="E103" s="36">
        <v>1045.2999999999997</v>
      </c>
      <c r="F103" s="36">
        <v>1038.6499999999999</v>
      </c>
      <c r="G103" s="36">
        <v>1029.2999999999997</v>
      </c>
      <c r="H103" s="36">
        <v>1061.2999999999997</v>
      </c>
      <c r="I103" s="36">
        <v>1070.6499999999996</v>
      </c>
      <c r="J103" s="36">
        <v>1077.2999999999997</v>
      </c>
      <c r="K103" s="31">
        <v>1064</v>
      </c>
      <c r="L103" s="31">
        <v>1048</v>
      </c>
      <c r="M103" s="31">
        <v>159.46324999999999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1644.55</v>
      </c>
      <c r="D104" s="36">
        <v>1650.5166666666667</v>
      </c>
      <c r="E104" s="36">
        <v>1634.0333333333333</v>
      </c>
      <c r="F104" s="36">
        <v>1623.5166666666667</v>
      </c>
      <c r="G104" s="36">
        <v>1607.0333333333333</v>
      </c>
      <c r="H104" s="36">
        <v>1661.0333333333333</v>
      </c>
      <c r="I104" s="36">
        <v>1677.5166666666664</v>
      </c>
      <c r="J104" s="36">
        <v>1688.0333333333333</v>
      </c>
      <c r="K104" s="31">
        <v>1667</v>
      </c>
      <c r="L104" s="31">
        <v>1640</v>
      </c>
      <c r="M104" s="31">
        <v>5.1183300000000003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520.1</v>
      </c>
      <c r="D105" s="36">
        <v>521.7166666666667</v>
      </c>
      <c r="E105" s="36">
        <v>517.03333333333342</v>
      </c>
      <c r="F105" s="36">
        <v>513.9666666666667</v>
      </c>
      <c r="G105" s="36">
        <v>509.28333333333342</v>
      </c>
      <c r="H105" s="36">
        <v>524.78333333333342</v>
      </c>
      <c r="I105" s="36">
        <v>529.46666666666681</v>
      </c>
      <c r="J105" s="36">
        <v>532.53333333333342</v>
      </c>
      <c r="K105" s="31">
        <v>526.4</v>
      </c>
      <c r="L105" s="31">
        <v>518.65</v>
      </c>
      <c r="M105" s="31">
        <v>22.213889999999999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80.95</v>
      </c>
      <c r="D106" s="36">
        <v>81.283333333333346</v>
      </c>
      <c r="E106" s="36">
        <v>80.366666666666688</v>
      </c>
      <c r="F106" s="36">
        <v>79.783333333333346</v>
      </c>
      <c r="G106" s="36">
        <v>78.866666666666688</v>
      </c>
      <c r="H106" s="36">
        <v>81.866666666666688</v>
      </c>
      <c r="I106" s="36">
        <v>82.783333333333346</v>
      </c>
      <c r="J106" s="36">
        <v>83.366666666666688</v>
      </c>
      <c r="K106" s="31">
        <v>82.2</v>
      </c>
      <c r="L106" s="31">
        <v>80.7</v>
      </c>
      <c r="M106" s="31">
        <v>214.27671000000001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403.35</v>
      </c>
      <c r="D107" s="36">
        <v>404.91666666666669</v>
      </c>
      <c r="E107" s="36">
        <v>399.73333333333335</v>
      </c>
      <c r="F107" s="36">
        <v>396.11666666666667</v>
      </c>
      <c r="G107" s="36">
        <v>390.93333333333334</v>
      </c>
      <c r="H107" s="36">
        <v>408.53333333333336</v>
      </c>
      <c r="I107" s="36">
        <v>413.71666666666664</v>
      </c>
      <c r="J107" s="36">
        <v>417.33333333333337</v>
      </c>
      <c r="K107" s="31">
        <v>410.1</v>
      </c>
      <c r="L107" s="31">
        <v>401.3</v>
      </c>
      <c r="M107" s="31">
        <v>194.14653000000001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539.20000000000005</v>
      </c>
      <c r="D108" s="36">
        <v>539.33333333333337</v>
      </c>
      <c r="E108" s="36">
        <v>526.66666666666674</v>
      </c>
      <c r="F108" s="36">
        <v>514.13333333333333</v>
      </c>
      <c r="G108" s="36">
        <v>501.4666666666667</v>
      </c>
      <c r="H108" s="36">
        <v>551.86666666666679</v>
      </c>
      <c r="I108" s="36">
        <v>564.53333333333353</v>
      </c>
      <c r="J108" s="36">
        <v>577.06666666666683</v>
      </c>
      <c r="K108" s="31">
        <v>552</v>
      </c>
      <c r="L108" s="31">
        <v>526.79999999999995</v>
      </c>
      <c r="M108" s="31">
        <v>44.974049999999998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557</v>
      </c>
      <c r="D109" s="36">
        <v>555.93333333333339</v>
      </c>
      <c r="E109" s="36">
        <v>547.21666666666681</v>
      </c>
      <c r="F109" s="36">
        <v>537.43333333333339</v>
      </c>
      <c r="G109" s="36">
        <v>528.71666666666681</v>
      </c>
      <c r="H109" s="36">
        <v>565.71666666666681</v>
      </c>
      <c r="I109" s="36">
        <v>574.43333333333351</v>
      </c>
      <c r="J109" s="36">
        <v>584.21666666666681</v>
      </c>
      <c r="K109" s="31">
        <v>564.65</v>
      </c>
      <c r="L109" s="31">
        <v>546.15</v>
      </c>
      <c r="M109" s="31">
        <v>31.29382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182.3</v>
      </c>
      <c r="D110" s="36">
        <v>184.70000000000002</v>
      </c>
      <c r="E110" s="36">
        <v>178.70000000000005</v>
      </c>
      <c r="F110" s="36">
        <v>175.10000000000002</v>
      </c>
      <c r="G110" s="36">
        <v>169.10000000000005</v>
      </c>
      <c r="H110" s="36">
        <v>188.30000000000004</v>
      </c>
      <c r="I110" s="36">
        <v>194.29999999999998</v>
      </c>
      <c r="J110" s="36">
        <v>197.90000000000003</v>
      </c>
      <c r="K110" s="31">
        <v>190.7</v>
      </c>
      <c r="L110" s="31">
        <v>181.1</v>
      </c>
      <c r="M110" s="31">
        <v>221.31487000000001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925.75</v>
      </c>
      <c r="D111" s="36">
        <v>935.80000000000007</v>
      </c>
      <c r="E111" s="36">
        <v>912.05000000000018</v>
      </c>
      <c r="F111" s="36">
        <v>898.35000000000014</v>
      </c>
      <c r="G111" s="36">
        <v>874.60000000000025</v>
      </c>
      <c r="H111" s="36">
        <v>949.50000000000011</v>
      </c>
      <c r="I111" s="36">
        <v>973.24999999999989</v>
      </c>
      <c r="J111" s="36">
        <v>986.95</v>
      </c>
      <c r="K111" s="31">
        <v>959.55</v>
      </c>
      <c r="L111" s="31">
        <v>922.1</v>
      </c>
      <c r="M111" s="31">
        <v>22.917369999999998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154.19999999999999</v>
      </c>
      <c r="D112" s="36">
        <v>156</v>
      </c>
      <c r="E112" s="36">
        <v>151.6</v>
      </c>
      <c r="F112" s="36">
        <v>149</v>
      </c>
      <c r="G112" s="36">
        <v>144.6</v>
      </c>
      <c r="H112" s="36">
        <v>158.6</v>
      </c>
      <c r="I112" s="36">
        <v>162.99999999999997</v>
      </c>
      <c r="J112" s="36">
        <v>165.6</v>
      </c>
      <c r="K112" s="31">
        <v>160.4</v>
      </c>
      <c r="L112" s="31">
        <v>153.4</v>
      </c>
      <c r="M112" s="31">
        <v>357.06625000000003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437.85</v>
      </c>
      <c r="D113" s="36">
        <v>438.25</v>
      </c>
      <c r="E113" s="36">
        <v>433.5</v>
      </c>
      <c r="F113" s="36">
        <v>429.15</v>
      </c>
      <c r="G113" s="36">
        <v>424.4</v>
      </c>
      <c r="H113" s="36">
        <v>442.6</v>
      </c>
      <c r="I113" s="36">
        <v>447.35</v>
      </c>
      <c r="J113" s="36">
        <v>451.70000000000005</v>
      </c>
      <c r="K113" s="31">
        <v>443</v>
      </c>
      <c r="L113" s="31">
        <v>433.9</v>
      </c>
      <c r="M113" s="31">
        <v>18.297640000000001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218.85</v>
      </c>
      <c r="D114" s="36">
        <v>220.53333333333333</v>
      </c>
      <c r="E114" s="36">
        <v>215.21666666666667</v>
      </c>
      <c r="F114" s="36">
        <v>211.58333333333334</v>
      </c>
      <c r="G114" s="36">
        <v>206.26666666666668</v>
      </c>
      <c r="H114" s="36">
        <v>224.16666666666666</v>
      </c>
      <c r="I114" s="36">
        <v>229.48333333333332</v>
      </c>
      <c r="J114" s="36">
        <v>233.11666666666665</v>
      </c>
      <c r="K114" s="31">
        <v>225.85</v>
      </c>
      <c r="L114" s="31">
        <v>216.9</v>
      </c>
      <c r="M114" s="31">
        <v>115.54309000000001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1517.25</v>
      </c>
      <c r="D115" s="36">
        <v>1515.5166666666667</v>
      </c>
      <c r="E115" s="36">
        <v>1504.2333333333333</v>
      </c>
      <c r="F115" s="36">
        <v>1491.2166666666667</v>
      </c>
      <c r="G115" s="36">
        <v>1479.9333333333334</v>
      </c>
      <c r="H115" s="36">
        <v>1528.5333333333333</v>
      </c>
      <c r="I115" s="36">
        <v>1539.8166666666666</v>
      </c>
      <c r="J115" s="36">
        <v>1552.8333333333333</v>
      </c>
      <c r="K115" s="31">
        <v>1526.8</v>
      </c>
      <c r="L115" s="31">
        <v>1502.5</v>
      </c>
      <c r="M115" s="31">
        <v>52.59113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5235.75</v>
      </c>
      <c r="D116" s="36">
        <v>5268.916666666667</v>
      </c>
      <c r="E116" s="36">
        <v>5177.8333333333339</v>
      </c>
      <c r="F116" s="36">
        <v>5119.916666666667</v>
      </c>
      <c r="G116" s="36">
        <v>5028.8333333333339</v>
      </c>
      <c r="H116" s="36">
        <v>5326.8333333333339</v>
      </c>
      <c r="I116" s="36">
        <v>5417.9166666666679</v>
      </c>
      <c r="J116" s="36">
        <v>5475.8333333333339</v>
      </c>
      <c r="K116" s="31">
        <v>5360</v>
      </c>
      <c r="L116" s="31">
        <v>5211</v>
      </c>
      <c r="M116" s="31">
        <v>1.2438800000000001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1655.55</v>
      </c>
      <c r="D117" s="36">
        <v>1658.2833333333335</v>
      </c>
      <c r="E117" s="36">
        <v>1642.5666666666671</v>
      </c>
      <c r="F117" s="36">
        <v>1629.5833333333335</v>
      </c>
      <c r="G117" s="36">
        <v>1613.866666666667</v>
      </c>
      <c r="H117" s="36">
        <v>1671.2666666666671</v>
      </c>
      <c r="I117" s="36">
        <v>1686.9833333333338</v>
      </c>
      <c r="J117" s="36">
        <v>1699.9666666666672</v>
      </c>
      <c r="K117" s="31">
        <v>1674</v>
      </c>
      <c r="L117" s="31">
        <v>1645.3</v>
      </c>
      <c r="M117" s="31">
        <v>43.00508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3095.65</v>
      </c>
      <c r="D118" s="36">
        <v>3104.5499999999997</v>
      </c>
      <c r="E118" s="36">
        <v>3074.0999999999995</v>
      </c>
      <c r="F118" s="36">
        <v>3052.5499999999997</v>
      </c>
      <c r="G118" s="36">
        <v>3022.0999999999995</v>
      </c>
      <c r="H118" s="36">
        <v>3126.0999999999995</v>
      </c>
      <c r="I118" s="36">
        <v>3156.5499999999993</v>
      </c>
      <c r="J118" s="36">
        <v>3178.0999999999995</v>
      </c>
      <c r="K118" s="31">
        <v>3135</v>
      </c>
      <c r="L118" s="31">
        <v>3083</v>
      </c>
      <c r="M118" s="31">
        <v>4.8134100000000002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1220.3499999999999</v>
      </c>
      <c r="D119" s="36">
        <v>1226.8333333333333</v>
      </c>
      <c r="E119" s="36">
        <v>1206.8166666666666</v>
      </c>
      <c r="F119" s="36">
        <v>1193.2833333333333</v>
      </c>
      <c r="G119" s="36">
        <v>1173.2666666666667</v>
      </c>
      <c r="H119" s="36">
        <v>1240.3666666666666</v>
      </c>
      <c r="I119" s="36">
        <v>1260.3833333333334</v>
      </c>
      <c r="J119" s="36">
        <v>1273.9166666666665</v>
      </c>
      <c r="K119" s="31">
        <v>1246.8499999999999</v>
      </c>
      <c r="L119" s="31">
        <v>1213.3</v>
      </c>
      <c r="M119" s="31">
        <v>1.9102300000000001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484.65</v>
      </c>
      <c r="D120" s="36">
        <v>486.41666666666669</v>
      </c>
      <c r="E120" s="36">
        <v>478.83333333333337</v>
      </c>
      <c r="F120" s="36">
        <v>473.01666666666671</v>
      </c>
      <c r="G120" s="36">
        <v>465.43333333333339</v>
      </c>
      <c r="H120" s="36">
        <v>492.23333333333335</v>
      </c>
      <c r="I120" s="36">
        <v>499.81666666666672</v>
      </c>
      <c r="J120" s="36">
        <v>505.63333333333333</v>
      </c>
      <c r="K120" s="31">
        <v>494</v>
      </c>
      <c r="L120" s="31">
        <v>480.6</v>
      </c>
      <c r="M120" s="31">
        <v>15.45884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828.25</v>
      </c>
      <c r="D121" s="36">
        <v>833.06666666666661</v>
      </c>
      <c r="E121" s="36">
        <v>816.13333333333321</v>
      </c>
      <c r="F121" s="36">
        <v>804.01666666666665</v>
      </c>
      <c r="G121" s="36">
        <v>787.08333333333326</v>
      </c>
      <c r="H121" s="36">
        <v>845.18333333333317</v>
      </c>
      <c r="I121" s="36">
        <v>862.11666666666656</v>
      </c>
      <c r="J121" s="36">
        <v>874.23333333333312</v>
      </c>
      <c r="K121" s="31">
        <v>850</v>
      </c>
      <c r="L121" s="31">
        <v>820.95</v>
      </c>
      <c r="M121" s="31">
        <v>64.198819999999998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771.5</v>
      </c>
      <c r="D122" s="36">
        <v>772.7833333333333</v>
      </c>
      <c r="E122" s="36">
        <v>760.56666666666661</v>
      </c>
      <c r="F122" s="36">
        <v>749.63333333333333</v>
      </c>
      <c r="G122" s="36">
        <v>737.41666666666663</v>
      </c>
      <c r="H122" s="36">
        <v>783.71666666666658</v>
      </c>
      <c r="I122" s="36">
        <v>795.93333333333328</v>
      </c>
      <c r="J122" s="36">
        <v>806.86666666666656</v>
      </c>
      <c r="K122" s="31">
        <v>785</v>
      </c>
      <c r="L122" s="31">
        <v>761.85</v>
      </c>
      <c r="M122" s="31">
        <v>38.242359999999998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495.25</v>
      </c>
      <c r="D123" s="36">
        <v>501.76666666666665</v>
      </c>
      <c r="E123" s="36">
        <v>483.5333333333333</v>
      </c>
      <c r="F123" s="36">
        <v>471.81666666666666</v>
      </c>
      <c r="G123" s="36">
        <v>453.58333333333331</v>
      </c>
      <c r="H123" s="36">
        <v>513.48333333333335</v>
      </c>
      <c r="I123" s="36">
        <v>531.7166666666667</v>
      </c>
      <c r="J123" s="36">
        <v>543.43333333333328</v>
      </c>
      <c r="K123" s="31">
        <v>520</v>
      </c>
      <c r="L123" s="31">
        <v>490.05</v>
      </c>
      <c r="M123" s="31">
        <v>28.284120000000001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1571.75</v>
      </c>
      <c r="D124" s="36">
        <v>1588.9333333333334</v>
      </c>
      <c r="E124" s="36">
        <v>1542.8166666666668</v>
      </c>
      <c r="F124" s="36">
        <v>1513.8833333333334</v>
      </c>
      <c r="G124" s="36">
        <v>1467.7666666666669</v>
      </c>
      <c r="H124" s="36">
        <v>1617.8666666666668</v>
      </c>
      <c r="I124" s="36">
        <v>1663.9833333333336</v>
      </c>
      <c r="J124" s="36">
        <v>1692.9166666666667</v>
      </c>
      <c r="K124" s="31">
        <v>1635.05</v>
      </c>
      <c r="L124" s="31">
        <v>1560</v>
      </c>
      <c r="M124" s="31">
        <v>9.3122100000000003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1746.1</v>
      </c>
      <c r="D125" s="36">
        <v>1751.8833333333332</v>
      </c>
      <c r="E125" s="36">
        <v>1734.7666666666664</v>
      </c>
      <c r="F125" s="36">
        <v>1723.4333333333332</v>
      </c>
      <c r="G125" s="36">
        <v>1706.3166666666664</v>
      </c>
      <c r="H125" s="36">
        <v>1763.2166666666665</v>
      </c>
      <c r="I125" s="36">
        <v>1780.3333333333333</v>
      </c>
      <c r="J125" s="36">
        <v>1791.6666666666665</v>
      </c>
      <c r="K125" s="31">
        <v>1769</v>
      </c>
      <c r="L125" s="31">
        <v>1740.55</v>
      </c>
      <c r="M125" s="31">
        <v>41.848709999999997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170.45</v>
      </c>
      <c r="D126" s="36">
        <v>171.86666666666667</v>
      </c>
      <c r="E126" s="36">
        <v>168.23333333333335</v>
      </c>
      <c r="F126" s="36">
        <v>166.01666666666668</v>
      </c>
      <c r="G126" s="36">
        <v>162.38333333333335</v>
      </c>
      <c r="H126" s="36">
        <v>174.08333333333334</v>
      </c>
      <c r="I126" s="36">
        <v>177.71666666666667</v>
      </c>
      <c r="J126" s="36">
        <v>179.93333333333334</v>
      </c>
      <c r="K126" s="31">
        <v>175.5</v>
      </c>
      <c r="L126" s="31">
        <v>169.65</v>
      </c>
      <c r="M126" s="31">
        <v>26.95176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5276.55</v>
      </c>
      <c r="D127" s="36">
        <v>5318.8166666666666</v>
      </c>
      <c r="E127" s="36">
        <v>5207.7333333333336</v>
      </c>
      <c r="F127" s="36">
        <v>5138.916666666667</v>
      </c>
      <c r="G127" s="36">
        <v>5027.8333333333339</v>
      </c>
      <c r="H127" s="36">
        <v>5387.6333333333332</v>
      </c>
      <c r="I127" s="36">
        <v>5498.7166666666672</v>
      </c>
      <c r="J127" s="36">
        <v>5567.5333333333328</v>
      </c>
      <c r="K127" s="31">
        <v>5429.9</v>
      </c>
      <c r="L127" s="31">
        <v>5250</v>
      </c>
      <c r="M127" s="31">
        <v>1.15961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640.9</v>
      </c>
      <c r="D128" s="36">
        <v>641.79999999999995</v>
      </c>
      <c r="E128" s="36">
        <v>636.64999999999986</v>
      </c>
      <c r="F128" s="36">
        <v>632.39999999999986</v>
      </c>
      <c r="G128" s="36">
        <v>627.24999999999977</v>
      </c>
      <c r="H128" s="36">
        <v>646.04999999999995</v>
      </c>
      <c r="I128" s="36">
        <v>651.20000000000005</v>
      </c>
      <c r="J128" s="36">
        <v>655.45</v>
      </c>
      <c r="K128" s="31">
        <v>646.95000000000005</v>
      </c>
      <c r="L128" s="31">
        <v>637.54999999999995</v>
      </c>
      <c r="M128" s="31">
        <v>23.677810000000001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5420.1</v>
      </c>
      <c r="D129" s="36">
        <v>5447.7666666666673</v>
      </c>
      <c r="E129" s="36">
        <v>5379.4333333333343</v>
      </c>
      <c r="F129" s="36">
        <v>5338.7666666666673</v>
      </c>
      <c r="G129" s="36">
        <v>5270.4333333333343</v>
      </c>
      <c r="H129" s="36">
        <v>5488.4333333333343</v>
      </c>
      <c r="I129" s="36">
        <v>5556.7666666666682</v>
      </c>
      <c r="J129" s="36">
        <v>5597.4333333333343</v>
      </c>
      <c r="K129" s="31">
        <v>5516.1</v>
      </c>
      <c r="L129" s="31">
        <v>5407.1</v>
      </c>
      <c r="M129" s="31">
        <v>5.6779400000000004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3296.4</v>
      </c>
      <c r="D130" s="36">
        <v>3314.4500000000003</v>
      </c>
      <c r="E130" s="36">
        <v>3272.0000000000005</v>
      </c>
      <c r="F130" s="36">
        <v>3247.6000000000004</v>
      </c>
      <c r="G130" s="36">
        <v>3205.1500000000005</v>
      </c>
      <c r="H130" s="36">
        <v>3338.8500000000004</v>
      </c>
      <c r="I130" s="36">
        <v>3381.3</v>
      </c>
      <c r="J130" s="36">
        <v>3405.7000000000003</v>
      </c>
      <c r="K130" s="31">
        <v>3356.9</v>
      </c>
      <c r="L130" s="31">
        <v>3290.05</v>
      </c>
      <c r="M130" s="31">
        <v>24.306719999999999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395.65</v>
      </c>
      <c r="D131" s="36">
        <v>398.16666666666669</v>
      </c>
      <c r="E131" s="36">
        <v>390.13333333333338</v>
      </c>
      <c r="F131" s="36">
        <v>384.61666666666667</v>
      </c>
      <c r="G131" s="36">
        <v>376.58333333333337</v>
      </c>
      <c r="H131" s="36">
        <v>403.68333333333339</v>
      </c>
      <c r="I131" s="36">
        <v>411.7166666666667</v>
      </c>
      <c r="J131" s="36">
        <v>417.23333333333341</v>
      </c>
      <c r="K131" s="31">
        <v>406.2</v>
      </c>
      <c r="L131" s="31">
        <v>392.65</v>
      </c>
      <c r="M131" s="31">
        <v>10.44889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1039.55</v>
      </c>
      <c r="D132" s="36">
        <v>1040.6666666666667</v>
      </c>
      <c r="E132" s="36">
        <v>1026.5833333333335</v>
      </c>
      <c r="F132" s="36">
        <v>1013.6166666666668</v>
      </c>
      <c r="G132" s="36">
        <v>999.53333333333353</v>
      </c>
      <c r="H132" s="36">
        <v>1053.6333333333334</v>
      </c>
      <c r="I132" s="36">
        <v>1067.7166666666669</v>
      </c>
      <c r="J132" s="36">
        <v>1080.6833333333334</v>
      </c>
      <c r="K132" s="31">
        <v>1054.75</v>
      </c>
      <c r="L132" s="31">
        <v>1027.7</v>
      </c>
      <c r="M132" s="31">
        <v>39.29842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1599.35</v>
      </c>
      <c r="D133" s="36">
        <v>1599.0666666666668</v>
      </c>
      <c r="E133" s="36">
        <v>1590.1833333333336</v>
      </c>
      <c r="F133" s="36">
        <v>1581.0166666666669</v>
      </c>
      <c r="G133" s="36">
        <v>1572.1333333333337</v>
      </c>
      <c r="H133" s="36">
        <v>1608.2333333333336</v>
      </c>
      <c r="I133" s="36">
        <v>1617.1166666666668</v>
      </c>
      <c r="J133" s="36">
        <v>1626.2833333333335</v>
      </c>
      <c r="K133" s="31">
        <v>1607.95</v>
      </c>
      <c r="L133" s="31">
        <v>1589.9</v>
      </c>
      <c r="M133" s="31">
        <v>14.191879999999999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149685.95000000001</v>
      </c>
      <c r="D134" s="36">
        <v>149726.88333333333</v>
      </c>
      <c r="E134" s="36">
        <v>148659.06666666665</v>
      </c>
      <c r="F134" s="36">
        <v>147632.18333333332</v>
      </c>
      <c r="G134" s="36">
        <v>146564.36666666664</v>
      </c>
      <c r="H134" s="36">
        <v>150753.76666666666</v>
      </c>
      <c r="I134" s="36">
        <v>151821.58333333337</v>
      </c>
      <c r="J134" s="36">
        <v>152848.46666666667</v>
      </c>
      <c r="K134" s="31">
        <v>150794.70000000001</v>
      </c>
      <c r="L134" s="31">
        <v>148700</v>
      </c>
      <c r="M134" s="31">
        <v>0.12528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1136.2</v>
      </c>
      <c r="D135" s="36">
        <v>1141.6499999999999</v>
      </c>
      <c r="E135" s="36">
        <v>1103.9999999999998</v>
      </c>
      <c r="F135" s="36">
        <v>1071.8</v>
      </c>
      <c r="G135" s="36">
        <v>1034.1499999999999</v>
      </c>
      <c r="H135" s="36">
        <v>1173.8499999999997</v>
      </c>
      <c r="I135" s="36">
        <v>1211.4999999999998</v>
      </c>
      <c r="J135" s="36">
        <v>1243.6999999999996</v>
      </c>
      <c r="K135" s="31">
        <v>1179.3</v>
      </c>
      <c r="L135" s="31">
        <v>1109.45</v>
      </c>
      <c r="M135" s="31">
        <v>43.726349999999996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289</v>
      </c>
      <c r="D136" s="36">
        <v>291.16666666666669</v>
      </c>
      <c r="E136" s="36">
        <v>285.33333333333337</v>
      </c>
      <c r="F136" s="36">
        <v>281.66666666666669</v>
      </c>
      <c r="G136" s="36">
        <v>275.83333333333337</v>
      </c>
      <c r="H136" s="36">
        <v>294.83333333333337</v>
      </c>
      <c r="I136" s="36">
        <v>300.66666666666674</v>
      </c>
      <c r="J136" s="36">
        <v>304.33333333333337</v>
      </c>
      <c r="K136" s="31">
        <v>297</v>
      </c>
      <c r="L136" s="31">
        <v>287.5</v>
      </c>
      <c r="M136" s="31">
        <v>39.396729999999998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1859.65</v>
      </c>
      <c r="D137" s="36">
        <v>1865.3500000000001</v>
      </c>
      <c r="E137" s="36">
        <v>1841.0000000000002</v>
      </c>
      <c r="F137" s="36">
        <v>1822.3500000000001</v>
      </c>
      <c r="G137" s="36">
        <v>1798.0000000000002</v>
      </c>
      <c r="H137" s="36">
        <v>1884.0000000000002</v>
      </c>
      <c r="I137" s="36">
        <v>1908.3500000000001</v>
      </c>
      <c r="J137" s="36">
        <v>1927.0000000000002</v>
      </c>
      <c r="K137" s="31">
        <v>1889.7</v>
      </c>
      <c r="L137" s="31">
        <v>1846.7</v>
      </c>
      <c r="M137" s="31">
        <v>44.66234</v>
      </c>
      <c r="N137" s="1"/>
      <c r="O137" s="1"/>
    </row>
    <row r="138" spans="1:15" ht="12.75" customHeight="1">
      <c r="A138" s="51">
        <v>129</v>
      </c>
      <c r="B138" s="53" t="s">
        <v>844</v>
      </c>
      <c r="C138" s="31">
        <v>2189.6999999999998</v>
      </c>
      <c r="D138" s="36">
        <v>2201.25</v>
      </c>
      <c r="E138" s="36">
        <v>2168.5</v>
      </c>
      <c r="F138" s="36">
        <v>2147.3000000000002</v>
      </c>
      <c r="G138" s="36">
        <v>2114.5500000000002</v>
      </c>
      <c r="H138" s="36">
        <v>2222.4499999999998</v>
      </c>
      <c r="I138" s="36">
        <v>2255.1999999999998</v>
      </c>
      <c r="J138" s="36">
        <v>2276.3999999999996</v>
      </c>
      <c r="K138" s="31">
        <v>2234</v>
      </c>
      <c r="L138" s="31">
        <v>2180.0500000000002</v>
      </c>
      <c r="M138" s="31">
        <v>5.0220000000000002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538.70000000000005</v>
      </c>
      <c r="D139" s="36">
        <v>537.7166666666667</v>
      </c>
      <c r="E139" s="36">
        <v>534.63333333333344</v>
      </c>
      <c r="F139" s="36">
        <v>530.56666666666672</v>
      </c>
      <c r="G139" s="36">
        <v>527.48333333333346</v>
      </c>
      <c r="H139" s="36">
        <v>541.78333333333342</v>
      </c>
      <c r="I139" s="36">
        <v>544.86666666666667</v>
      </c>
      <c r="J139" s="36">
        <v>548.93333333333339</v>
      </c>
      <c r="K139" s="31">
        <v>540.79999999999995</v>
      </c>
      <c r="L139" s="31">
        <v>533.65</v>
      </c>
      <c r="M139" s="31">
        <v>43.981780000000001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11465.85</v>
      </c>
      <c r="D140" s="36">
        <v>11452.283333333333</v>
      </c>
      <c r="E140" s="36">
        <v>11383.566666666666</v>
      </c>
      <c r="F140" s="36">
        <v>11301.283333333333</v>
      </c>
      <c r="G140" s="36">
        <v>11232.566666666666</v>
      </c>
      <c r="H140" s="36">
        <v>11534.566666666666</v>
      </c>
      <c r="I140" s="36">
        <v>11603.283333333333</v>
      </c>
      <c r="J140" s="36">
        <v>11685.566666666666</v>
      </c>
      <c r="K140" s="31">
        <v>11521</v>
      </c>
      <c r="L140" s="31">
        <v>11370</v>
      </c>
      <c r="M140" s="31">
        <v>3.48461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953.1</v>
      </c>
      <c r="D141" s="36">
        <v>957.79999999999984</v>
      </c>
      <c r="E141" s="36">
        <v>945.09999999999968</v>
      </c>
      <c r="F141" s="36">
        <v>937.0999999999998</v>
      </c>
      <c r="G141" s="36">
        <v>924.39999999999964</v>
      </c>
      <c r="H141" s="36">
        <v>965.79999999999973</v>
      </c>
      <c r="I141" s="36">
        <v>978.49999999999977</v>
      </c>
      <c r="J141" s="36">
        <v>986.49999999999977</v>
      </c>
      <c r="K141" s="31">
        <v>970.5</v>
      </c>
      <c r="L141" s="31">
        <v>949.8</v>
      </c>
      <c r="M141" s="31">
        <v>4.2535800000000004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854.05</v>
      </c>
      <c r="D142" s="36">
        <v>854.81666666666661</v>
      </c>
      <c r="E142" s="36">
        <v>839.68333333333317</v>
      </c>
      <c r="F142" s="36">
        <v>825.31666666666661</v>
      </c>
      <c r="G142" s="36">
        <v>810.18333333333317</v>
      </c>
      <c r="H142" s="36">
        <v>869.18333333333317</v>
      </c>
      <c r="I142" s="36">
        <v>884.31666666666661</v>
      </c>
      <c r="J142" s="36">
        <v>898.68333333333317</v>
      </c>
      <c r="K142" s="31">
        <v>869.95</v>
      </c>
      <c r="L142" s="31">
        <v>840.45</v>
      </c>
      <c r="M142" s="31">
        <v>12.138999999999999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2078.35</v>
      </c>
      <c r="D143" s="36">
        <v>2096.75</v>
      </c>
      <c r="E143" s="36">
        <v>2046.6</v>
      </c>
      <c r="F143" s="36">
        <v>2014.85</v>
      </c>
      <c r="G143" s="36">
        <v>1964.6999999999998</v>
      </c>
      <c r="H143" s="36">
        <v>2128.5</v>
      </c>
      <c r="I143" s="36">
        <v>2178.6499999999996</v>
      </c>
      <c r="J143" s="36">
        <v>2210.4</v>
      </c>
      <c r="K143" s="31">
        <v>2146.9</v>
      </c>
      <c r="L143" s="31">
        <v>2065</v>
      </c>
      <c r="M143" s="31">
        <v>5.1584099999999999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69.95</v>
      </c>
      <c r="D144" s="36">
        <v>70.600000000000009</v>
      </c>
      <c r="E144" s="36">
        <v>69.050000000000011</v>
      </c>
      <c r="F144" s="36">
        <v>68.150000000000006</v>
      </c>
      <c r="G144" s="36">
        <v>66.600000000000009</v>
      </c>
      <c r="H144" s="36">
        <v>71.500000000000014</v>
      </c>
      <c r="I144" s="36">
        <v>73.05</v>
      </c>
      <c r="J144" s="36">
        <v>73.950000000000017</v>
      </c>
      <c r="K144" s="31">
        <v>72.150000000000006</v>
      </c>
      <c r="L144" s="31">
        <v>69.7</v>
      </c>
      <c r="M144" s="31">
        <v>53.550849999999997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2654.35</v>
      </c>
      <c r="D145" s="36">
        <v>2692.1666666666665</v>
      </c>
      <c r="E145" s="36">
        <v>2602.1833333333329</v>
      </c>
      <c r="F145" s="36">
        <v>2550.0166666666664</v>
      </c>
      <c r="G145" s="36">
        <v>2460.0333333333328</v>
      </c>
      <c r="H145" s="36">
        <v>2744.333333333333</v>
      </c>
      <c r="I145" s="36">
        <v>2834.3166666666666</v>
      </c>
      <c r="J145" s="36">
        <v>2886.4833333333331</v>
      </c>
      <c r="K145" s="31">
        <v>2782.15</v>
      </c>
      <c r="L145" s="31">
        <v>2640</v>
      </c>
      <c r="M145" s="31">
        <v>4.0099600000000004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1324.2</v>
      </c>
      <c r="D146" s="36">
        <v>1332.9833333333333</v>
      </c>
      <c r="E146" s="36">
        <v>1311.8166666666666</v>
      </c>
      <c r="F146" s="36">
        <v>1299.4333333333332</v>
      </c>
      <c r="G146" s="36">
        <v>1278.2666666666664</v>
      </c>
      <c r="H146" s="36">
        <v>1345.3666666666668</v>
      </c>
      <c r="I146" s="36">
        <v>1366.5333333333333</v>
      </c>
      <c r="J146" s="36">
        <v>1378.916666666667</v>
      </c>
      <c r="K146" s="31">
        <v>1354.15</v>
      </c>
      <c r="L146" s="31">
        <v>1320.6</v>
      </c>
      <c r="M146" s="31">
        <v>2.6199499999999998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92.65</v>
      </c>
      <c r="D147" s="36">
        <v>93.566666666666663</v>
      </c>
      <c r="E147" s="36">
        <v>90.633333333333326</v>
      </c>
      <c r="F147" s="36">
        <v>88.61666666666666</v>
      </c>
      <c r="G147" s="36">
        <v>85.683333333333323</v>
      </c>
      <c r="H147" s="36">
        <v>95.583333333333329</v>
      </c>
      <c r="I147" s="36">
        <v>98.516666666666666</v>
      </c>
      <c r="J147" s="36">
        <v>100.53333333333333</v>
      </c>
      <c r="K147" s="31">
        <v>96.5</v>
      </c>
      <c r="L147" s="31">
        <v>91.55</v>
      </c>
      <c r="M147" s="31">
        <v>1146.4518700000001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232.6</v>
      </c>
      <c r="D148" s="36">
        <v>236.2166666666667</v>
      </c>
      <c r="E148" s="36">
        <v>227.68333333333339</v>
      </c>
      <c r="F148" s="36">
        <v>222.76666666666671</v>
      </c>
      <c r="G148" s="36">
        <v>214.23333333333341</v>
      </c>
      <c r="H148" s="36">
        <v>241.13333333333338</v>
      </c>
      <c r="I148" s="36">
        <v>249.66666666666669</v>
      </c>
      <c r="J148" s="36">
        <v>254.58333333333337</v>
      </c>
      <c r="K148" s="31">
        <v>244.75</v>
      </c>
      <c r="L148" s="31">
        <v>231.3</v>
      </c>
      <c r="M148" s="31">
        <v>212.07611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336.1</v>
      </c>
      <c r="D149" s="36">
        <v>339.61666666666673</v>
      </c>
      <c r="E149" s="36">
        <v>331.18333333333345</v>
      </c>
      <c r="F149" s="36">
        <v>326.26666666666671</v>
      </c>
      <c r="G149" s="36">
        <v>317.83333333333343</v>
      </c>
      <c r="H149" s="36">
        <v>344.53333333333347</v>
      </c>
      <c r="I149" s="36">
        <v>352.96666666666675</v>
      </c>
      <c r="J149" s="36">
        <v>357.8833333333335</v>
      </c>
      <c r="K149" s="31">
        <v>348.05</v>
      </c>
      <c r="L149" s="31">
        <v>334.7</v>
      </c>
      <c r="M149" s="31">
        <v>177.51633000000001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3164.95</v>
      </c>
      <c r="D150" s="36">
        <v>3183.2333333333336</v>
      </c>
      <c r="E150" s="36">
        <v>3132.7666666666673</v>
      </c>
      <c r="F150" s="36">
        <v>3100.5833333333339</v>
      </c>
      <c r="G150" s="36">
        <v>3050.1166666666677</v>
      </c>
      <c r="H150" s="36">
        <v>3215.416666666667</v>
      </c>
      <c r="I150" s="36">
        <v>3265.8833333333332</v>
      </c>
      <c r="J150" s="36">
        <v>3298.0666666666666</v>
      </c>
      <c r="K150" s="31">
        <v>3233.7</v>
      </c>
      <c r="L150" s="31">
        <v>3151.05</v>
      </c>
      <c r="M150" s="31">
        <v>2.1684600000000001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2543.6</v>
      </c>
      <c r="D151" s="36">
        <v>2537.5833333333335</v>
      </c>
      <c r="E151" s="36">
        <v>2524.166666666667</v>
      </c>
      <c r="F151" s="36">
        <v>2504.7333333333336</v>
      </c>
      <c r="G151" s="36">
        <v>2491.3166666666671</v>
      </c>
      <c r="H151" s="36">
        <v>2557.0166666666669</v>
      </c>
      <c r="I151" s="36">
        <v>2570.4333333333338</v>
      </c>
      <c r="J151" s="36">
        <v>2589.8666666666668</v>
      </c>
      <c r="K151" s="31">
        <v>2551</v>
      </c>
      <c r="L151" s="31">
        <v>2518.15</v>
      </c>
      <c r="M151" s="31">
        <v>8.9318200000000001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1321.35</v>
      </c>
      <c r="D152" s="36">
        <v>1325.8500000000001</v>
      </c>
      <c r="E152" s="36">
        <v>1297.7000000000003</v>
      </c>
      <c r="F152" s="36">
        <v>1274.0500000000002</v>
      </c>
      <c r="G152" s="36">
        <v>1245.9000000000003</v>
      </c>
      <c r="H152" s="36">
        <v>1349.5000000000002</v>
      </c>
      <c r="I152" s="36">
        <v>1377.6500000000003</v>
      </c>
      <c r="J152" s="36">
        <v>1401.3000000000002</v>
      </c>
      <c r="K152" s="31">
        <v>1354</v>
      </c>
      <c r="L152" s="31">
        <v>1302.2</v>
      </c>
      <c r="M152" s="31">
        <v>9.45669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272.95</v>
      </c>
      <c r="D153" s="36">
        <v>275.21666666666664</v>
      </c>
      <c r="E153" s="36">
        <v>269.33333333333326</v>
      </c>
      <c r="F153" s="36">
        <v>265.71666666666664</v>
      </c>
      <c r="G153" s="36">
        <v>259.83333333333326</v>
      </c>
      <c r="H153" s="36">
        <v>278.83333333333326</v>
      </c>
      <c r="I153" s="36">
        <v>284.71666666666658</v>
      </c>
      <c r="J153" s="36">
        <v>288.33333333333326</v>
      </c>
      <c r="K153" s="31">
        <v>281.10000000000002</v>
      </c>
      <c r="L153" s="31">
        <v>271.60000000000002</v>
      </c>
      <c r="M153" s="31">
        <v>163.40579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585.20000000000005</v>
      </c>
      <c r="D154" s="36">
        <v>595.80000000000007</v>
      </c>
      <c r="E154" s="36">
        <v>567.60000000000014</v>
      </c>
      <c r="F154" s="36">
        <v>550.00000000000011</v>
      </c>
      <c r="G154" s="36">
        <v>521.80000000000018</v>
      </c>
      <c r="H154" s="36">
        <v>613.40000000000009</v>
      </c>
      <c r="I154" s="36">
        <v>641.60000000000014</v>
      </c>
      <c r="J154" s="36">
        <v>659.2</v>
      </c>
      <c r="K154" s="31">
        <v>624</v>
      </c>
      <c r="L154" s="31">
        <v>578.20000000000005</v>
      </c>
      <c r="M154" s="31">
        <v>86.716149999999999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395.05</v>
      </c>
      <c r="D155" s="36">
        <v>395.05</v>
      </c>
      <c r="E155" s="36">
        <v>395.05</v>
      </c>
      <c r="F155" s="36">
        <v>395.05</v>
      </c>
      <c r="G155" s="36">
        <v>395.05</v>
      </c>
      <c r="H155" s="36">
        <v>395.05</v>
      </c>
      <c r="I155" s="36">
        <v>395.05</v>
      </c>
      <c r="J155" s="36">
        <v>395.05</v>
      </c>
      <c r="K155" s="31">
        <v>395.05</v>
      </c>
      <c r="L155" s="31">
        <v>395.05</v>
      </c>
      <c r="M155" s="31">
        <v>10.213990000000001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977.9</v>
      </c>
      <c r="D156" s="36">
        <v>984.30000000000007</v>
      </c>
      <c r="E156" s="36">
        <v>958.60000000000014</v>
      </c>
      <c r="F156" s="36">
        <v>939.30000000000007</v>
      </c>
      <c r="G156" s="36">
        <v>913.60000000000014</v>
      </c>
      <c r="H156" s="36">
        <v>1003.6000000000001</v>
      </c>
      <c r="I156" s="36">
        <v>1029.3000000000002</v>
      </c>
      <c r="J156" s="36">
        <v>1048.6000000000001</v>
      </c>
      <c r="K156" s="31">
        <v>1010</v>
      </c>
      <c r="L156" s="31">
        <v>965</v>
      </c>
      <c r="M156" s="31">
        <v>6.3030200000000001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3683</v>
      </c>
      <c r="D157" s="36">
        <v>3681.5</v>
      </c>
      <c r="E157" s="36">
        <v>3658.05</v>
      </c>
      <c r="F157" s="36">
        <v>3633.1000000000004</v>
      </c>
      <c r="G157" s="36">
        <v>3609.6500000000005</v>
      </c>
      <c r="H157" s="36">
        <v>3706.45</v>
      </c>
      <c r="I157" s="36">
        <v>3729.8999999999996</v>
      </c>
      <c r="J157" s="36">
        <v>3754.8499999999995</v>
      </c>
      <c r="K157" s="31">
        <v>3704.95</v>
      </c>
      <c r="L157" s="31">
        <v>3656.55</v>
      </c>
      <c r="M157" s="31">
        <v>3.05505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36318</v>
      </c>
      <c r="D158" s="36">
        <v>36372.633333333331</v>
      </c>
      <c r="E158" s="36">
        <v>36095.366666666661</v>
      </c>
      <c r="F158" s="36">
        <v>35872.73333333333</v>
      </c>
      <c r="G158" s="36">
        <v>35595.46666666666</v>
      </c>
      <c r="H158" s="36">
        <v>36595.266666666663</v>
      </c>
      <c r="I158" s="36">
        <v>36872.533333333326</v>
      </c>
      <c r="J158" s="36">
        <v>37095.166666666664</v>
      </c>
      <c r="K158" s="31">
        <v>36649.9</v>
      </c>
      <c r="L158" s="31">
        <v>36150</v>
      </c>
      <c r="M158" s="31">
        <v>0.10082000000000001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1633.3</v>
      </c>
      <c r="D159" s="36">
        <v>1647.1000000000001</v>
      </c>
      <c r="E159" s="36">
        <v>1614.2000000000003</v>
      </c>
      <c r="F159" s="36">
        <v>1595.1000000000001</v>
      </c>
      <c r="G159" s="36">
        <v>1562.2000000000003</v>
      </c>
      <c r="H159" s="36">
        <v>1666.2000000000003</v>
      </c>
      <c r="I159" s="36">
        <v>1699.1000000000004</v>
      </c>
      <c r="J159" s="36">
        <v>1718.2000000000003</v>
      </c>
      <c r="K159" s="31">
        <v>1680</v>
      </c>
      <c r="L159" s="31">
        <v>1628</v>
      </c>
      <c r="M159" s="31">
        <v>5.4783200000000001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8519.9</v>
      </c>
      <c r="D160" s="36">
        <v>8582.2666666666664</v>
      </c>
      <c r="E160" s="36">
        <v>8427.6333333333332</v>
      </c>
      <c r="F160" s="36">
        <v>8335.3666666666668</v>
      </c>
      <c r="G160" s="36">
        <v>8180.7333333333336</v>
      </c>
      <c r="H160" s="36">
        <v>8674.5333333333328</v>
      </c>
      <c r="I160" s="36">
        <v>8829.1666666666642</v>
      </c>
      <c r="J160" s="36">
        <v>8921.4333333333325</v>
      </c>
      <c r="K160" s="31">
        <v>8736.9</v>
      </c>
      <c r="L160" s="31">
        <v>8490</v>
      </c>
      <c r="M160" s="31">
        <v>1.46451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280.7</v>
      </c>
      <c r="D161" s="36">
        <v>281.71666666666664</v>
      </c>
      <c r="E161" s="36">
        <v>278.48333333333329</v>
      </c>
      <c r="F161" s="36">
        <v>276.26666666666665</v>
      </c>
      <c r="G161" s="36">
        <v>273.0333333333333</v>
      </c>
      <c r="H161" s="36">
        <v>283.93333333333328</v>
      </c>
      <c r="I161" s="36">
        <v>287.16666666666663</v>
      </c>
      <c r="J161" s="36">
        <v>289.38333333333327</v>
      </c>
      <c r="K161" s="31">
        <v>284.95</v>
      </c>
      <c r="L161" s="31">
        <v>279.5</v>
      </c>
      <c r="M161" s="31">
        <v>54.731560000000002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2729.15</v>
      </c>
      <c r="D162" s="36">
        <v>2732.5666666666671</v>
      </c>
      <c r="E162" s="36">
        <v>2708.1333333333341</v>
      </c>
      <c r="F162" s="36">
        <v>2687.1166666666672</v>
      </c>
      <c r="G162" s="36">
        <v>2662.6833333333343</v>
      </c>
      <c r="H162" s="36">
        <v>2753.5833333333339</v>
      </c>
      <c r="I162" s="36">
        <v>2778.0166666666673</v>
      </c>
      <c r="J162" s="36">
        <v>2799.0333333333338</v>
      </c>
      <c r="K162" s="31">
        <v>2757</v>
      </c>
      <c r="L162" s="31">
        <v>2711.55</v>
      </c>
      <c r="M162" s="31">
        <v>2.4723600000000001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922.35</v>
      </c>
      <c r="D163" s="36">
        <v>923.56666666666661</v>
      </c>
      <c r="E163" s="36">
        <v>882.63333333333321</v>
      </c>
      <c r="F163" s="36">
        <v>842.91666666666663</v>
      </c>
      <c r="G163" s="36">
        <v>801.98333333333323</v>
      </c>
      <c r="H163" s="36">
        <v>963.28333333333319</v>
      </c>
      <c r="I163" s="36">
        <v>1004.2166666666666</v>
      </c>
      <c r="J163" s="36">
        <v>1043.9333333333332</v>
      </c>
      <c r="K163" s="31">
        <v>964.5</v>
      </c>
      <c r="L163" s="31">
        <v>883.85</v>
      </c>
      <c r="M163" s="31">
        <v>86.302369999999996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4716.6000000000004</v>
      </c>
      <c r="D164" s="36">
        <v>4722.5333333333338</v>
      </c>
      <c r="E164" s="36">
        <v>4679.1666666666679</v>
      </c>
      <c r="F164" s="36">
        <v>4641.7333333333345</v>
      </c>
      <c r="G164" s="36">
        <v>4598.3666666666686</v>
      </c>
      <c r="H164" s="36">
        <v>4759.9666666666672</v>
      </c>
      <c r="I164" s="36">
        <v>4803.3333333333339</v>
      </c>
      <c r="J164" s="36">
        <v>4840.7666666666664</v>
      </c>
      <c r="K164" s="31">
        <v>4765.8999999999996</v>
      </c>
      <c r="L164" s="31">
        <v>4685.1000000000004</v>
      </c>
      <c r="M164" s="31">
        <v>6.5861900000000002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459.15</v>
      </c>
      <c r="D165" s="36">
        <v>460.60000000000008</v>
      </c>
      <c r="E165" s="36">
        <v>449.65000000000015</v>
      </c>
      <c r="F165" s="36">
        <v>440.15000000000009</v>
      </c>
      <c r="G165" s="36">
        <v>429.20000000000016</v>
      </c>
      <c r="H165" s="36">
        <v>470.10000000000014</v>
      </c>
      <c r="I165" s="36">
        <v>481.05000000000007</v>
      </c>
      <c r="J165" s="36">
        <v>490.55000000000013</v>
      </c>
      <c r="K165" s="31">
        <v>471.55</v>
      </c>
      <c r="L165" s="31">
        <v>451.1</v>
      </c>
      <c r="M165" s="31">
        <v>10.44281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412.4</v>
      </c>
      <c r="D166" s="36">
        <v>417.8</v>
      </c>
      <c r="E166" s="36">
        <v>405.6</v>
      </c>
      <c r="F166" s="36">
        <v>398.8</v>
      </c>
      <c r="G166" s="36">
        <v>386.6</v>
      </c>
      <c r="H166" s="36">
        <v>424.6</v>
      </c>
      <c r="I166" s="36">
        <v>436.79999999999995</v>
      </c>
      <c r="J166" s="36">
        <v>443.6</v>
      </c>
      <c r="K166" s="31">
        <v>430</v>
      </c>
      <c r="L166" s="31">
        <v>411</v>
      </c>
      <c r="M166" s="31">
        <v>78.180840000000003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280.10000000000002</v>
      </c>
      <c r="D167" s="36">
        <v>282.93333333333334</v>
      </c>
      <c r="E167" s="36">
        <v>276.41666666666669</v>
      </c>
      <c r="F167" s="36">
        <v>272.73333333333335</v>
      </c>
      <c r="G167" s="36">
        <v>266.2166666666667</v>
      </c>
      <c r="H167" s="36">
        <v>286.61666666666667</v>
      </c>
      <c r="I167" s="36">
        <v>293.13333333333333</v>
      </c>
      <c r="J167" s="36">
        <v>296.81666666666666</v>
      </c>
      <c r="K167" s="31">
        <v>289.45</v>
      </c>
      <c r="L167" s="31">
        <v>279.25</v>
      </c>
      <c r="M167" s="31">
        <v>246.51085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1190.25</v>
      </c>
      <c r="D168" s="36">
        <v>1186.7833333333333</v>
      </c>
      <c r="E168" s="36">
        <v>1169.4666666666667</v>
      </c>
      <c r="F168" s="36">
        <v>1148.6833333333334</v>
      </c>
      <c r="G168" s="36">
        <v>1131.3666666666668</v>
      </c>
      <c r="H168" s="36">
        <v>1207.5666666666666</v>
      </c>
      <c r="I168" s="36">
        <v>1224.8833333333332</v>
      </c>
      <c r="J168" s="36">
        <v>1245.6666666666665</v>
      </c>
      <c r="K168" s="31">
        <v>1204.0999999999999</v>
      </c>
      <c r="L168" s="31">
        <v>1166</v>
      </c>
      <c r="M168" s="31">
        <v>8.3760200000000005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16778.099999999999</v>
      </c>
      <c r="D169" s="36">
        <v>16721.350000000002</v>
      </c>
      <c r="E169" s="36">
        <v>16626.700000000004</v>
      </c>
      <c r="F169" s="36">
        <v>16475.300000000003</v>
      </c>
      <c r="G169" s="36">
        <v>16380.650000000005</v>
      </c>
      <c r="H169" s="36">
        <v>16872.750000000004</v>
      </c>
      <c r="I169" s="36">
        <v>16967.400000000005</v>
      </c>
      <c r="J169" s="36">
        <v>17118.800000000003</v>
      </c>
      <c r="K169" s="31">
        <v>16816</v>
      </c>
      <c r="L169" s="31">
        <v>16569.95</v>
      </c>
      <c r="M169" s="31">
        <v>3.6020000000000003E-2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128.35</v>
      </c>
      <c r="D170" s="36">
        <v>128.9</v>
      </c>
      <c r="E170" s="36">
        <v>126.65</v>
      </c>
      <c r="F170" s="36">
        <v>124.95</v>
      </c>
      <c r="G170" s="36">
        <v>122.7</v>
      </c>
      <c r="H170" s="36">
        <v>130.60000000000002</v>
      </c>
      <c r="I170" s="36">
        <v>132.85000000000002</v>
      </c>
      <c r="J170" s="36">
        <v>134.55000000000001</v>
      </c>
      <c r="K170" s="31">
        <v>131.15</v>
      </c>
      <c r="L170" s="31">
        <v>127.2</v>
      </c>
      <c r="M170" s="31">
        <v>540.01521000000002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454</v>
      </c>
      <c r="D171" s="36">
        <v>459.48333333333335</v>
      </c>
      <c r="E171" s="36">
        <v>445.26666666666671</v>
      </c>
      <c r="F171" s="36">
        <v>436.53333333333336</v>
      </c>
      <c r="G171" s="36">
        <v>422.31666666666672</v>
      </c>
      <c r="H171" s="36">
        <v>468.2166666666667</v>
      </c>
      <c r="I171" s="36">
        <v>482.43333333333339</v>
      </c>
      <c r="J171" s="36">
        <v>491.16666666666669</v>
      </c>
      <c r="K171" s="31">
        <v>473.7</v>
      </c>
      <c r="L171" s="31">
        <v>450.75</v>
      </c>
      <c r="M171" s="31">
        <v>67.382999999999996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260.35000000000002</v>
      </c>
      <c r="D172" s="36">
        <v>264.33333333333331</v>
      </c>
      <c r="E172" s="36">
        <v>255.06666666666661</v>
      </c>
      <c r="F172" s="36">
        <v>249.7833333333333</v>
      </c>
      <c r="G172" s="36">
        <v>240.51666666666659</v>
      </c>
      <c r="H172" s="36">
        <v>269.61666666666662</v>
      </c>
      <c r="I172" s="36">
        <v>278.88333333333338</v>
      </c>
      <c r="J172" s="36">
        <v>284.16666666666663</v>
      </c>
      <c r="K172" s="31">
        <v>273.60000000000002</v>
      </c>
      <c r="L172" s="31">
        <v>259.05</v>
      </c>
      <c r="M172" s="31">
        <v>134.83045999999999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2935.4</v>
      </c>
      <c r="D173" s="36">
        <v>2942.5166666666669</v>
      </c>
      <c r="E173" s="36">
        <v>2907.9833333333336</v>
      </c>
      <c r="F173" s="36">
        <v>2880.5666666666666</v>
      </c>
      <c r="G173" s="36">
        <v>2846.0333333333333</v>
      </c>
      <c r="H173" s="36">
        <v>2969.9333333333338</v>
      </c>
      <c r="I173" s="36">
        <v>3004.4666666666676</v>
      </c>
      <c r="J173" s="36">
        <v>3031.8833333333341</v>
      </c>
      <c r="K173" s="31">
        <v>2977.05</v>
      </c>
      <c r="L173" s="31">
        <v>2915.1</v>
      </c>
      <c r="M173" s="31">
        <v>63.601460000000003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739.25</v>
      </c>
      <c r="D174" s="36">
        <v>738.5333333333333</v>
      </c>
      <c r="E174" s="36">
        <v>732.26666666666665</v>
      </c>
      <c r="F174" s="36">
        <v>725.2833333333333</v>
      </c>
      <c r="G174" s="36">
        <v>719.01666666666665</v>
      </c>
      <c r="H174" s="36">
        <v>745.51666666666665</v>
      </c>
      <c r="I174" s="36">
        <v>751.7833333333333</v>
      </c>
      <c r="J174" s="36">
        <v>758.76666666666665</v>
      </c>
      <c r="K174" s="31">
        <v>744.8</v>
      </c>
      <c r="L174" s="31">
        <v>731.55</v>
      </c>
      <c r="M174" s="31">
        <v>13.838570000000001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1501.7</v>
      </c>
      <c r="D175" s="36">
        <v>1505.5333333333335</v>
      </c>
      <c r="E175" s="36">
        <v>1491.5666666666671</v>
      </c>
      <c r="F175" s="36">
        <v>1481.4333333333336</v>
      </c>
      <c r="G175" s="36">
        <v>1467.4666666666672</v>
      </c>
      <c r="H175" s="36">
        <v>1515.666666666667</v>
      </c>
      <c r="I175" s="36">
        <v>1529.6333333333337</v>
      </c>
      <c r="J175" s="36">
        <v>1539.7666666666669</v>
      </c>
      <c r="K175" s="31">
        <v>1519.5</v>
      </c>
      <c r="L175" s="31">
        <v>1495.4</v>
      </c>
      <c r="M175" s="31">
        <v>11.56081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2398.9499999999998</v>
      </c>
      <c r="D176" s="36">
        <v>2402.2833333333333</v>
      </c>
      <c r="E176" s="36">
        <v>2381.0166666666664</v>
      </c>
      <c r="F176" s="36">
        <v>2363.083333333333</v>
      </c>
      <c r="G176" s="36">
        <v>2341.8166666666662</v>
      </c>
      <c r="H176" s="36">
        <v>2420.2166666666667</v>
      </c>
      <c r="I176" s="36">
        <v>2441.483333333334</v>
      </c>
      <c r="J176" s="36">
        <v>2459.416666666667</v>
      </c>
      <c r="K176" s="31">
        <v>2423.5500000000002</v>
      </c>
      <c r="L176" s="31">
        <v>2384.35</v>
      </c>
      <c r="M176" s="31">
        <v>8.8115400000000008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113.1</v>
      </c>
      <c r="D177" s="36">
        <v>113.53333333333335</v>
      </c>
      <c r="E177" s="36">
        <v>112.2166666666667</v>
      </c>
      <c r="F177" s="36">
        <v>111.33333333333336</v>
      </c>
      <c r="G177" s="36">
        <v>110.01666666666671</v>
      </c>
      <c r="H177" s="36">
        <v>114.41666666666669</v>
      </c>
      <c r="I177" s="36">
        <v>115.73333333333332</v>
      </c>
      <c r="J177" s="36">
        <v>116.61666666666667</v>
      </c>
      <c r="K177" s="31">
        <v>114.85</v>
      </c>
      <c r="L177" s="31">
        <v>112.65</v>
      </c>
      <c r="M177" s="31">
        <v>116.88496000000001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26345</v>
      </c>
      <c r="D178" s="36">
        <v>26429.25</v>
      </c>
      <c r="E178" s="36">
        <v>26139.75</v>
      </c>
      <c r="F178" s="36">
        <v>25934.5</v>
      </c>
      <c r="G178" s="36">
        <v>25645</v>
      </c>
      <c r="H178" s="36">
        <v>26634.5</v>
      </c>
      <c r="I178" s="36">
        <v>26924</v>
      </c>
      <c r="J178" s="36">
        <v>27129.25</v>
      </c>
      <c r="K178" s="31">
        <v>26718.75</v>
      </c>
      <c r="L178" s="31">
        <v>26224</v>
      </c>
      <c r="M178" s="31">
        <v>0.23910000000000001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2355.9499999999998</v>
      </c>
      <c r="D179" s="36">
        <v>2372.0166666666669</v>
      </c>
      <c r="E179" s="36">
        <v>2328.9833333333336</v>
      </c>
      <c r="F179" s="36">
        <v>2302.0166666666669</v>
      </c>
      <c r="G179" s="36">
        <v>2258.9833333333336</v>
      </c>
      <c r="H179" s="36">
        <v>2398.9833333333336</v>
      </c>
      <c r="I179" s="36">
        <v>2442.0166666666673</v>
      </c>
      <c r="J179" s="36">
        <v>2468.9833333333336</v>
      </c>
      <c r="K179" s="31">
        <v>2415.0500000000002</v>
      </c>
      <c r="L179" s="31">
        <v>2345.0500000000002</v>
      </c>
      <c r="M179" s="31">
        <v>7.3317500000000004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4440.3500000000004</v>
      </c>
      <c r="D180" s="36">
        <v>4465.083333333333</v>
      </c>
      <c r="E180" s="36">
        <v>4391.3166666666657</v>
      </c>
      <c r="F180" s="36">
        <v>4342.2833333333328</v>
      </c>
      <c r="G180" s="36">
        <v>4268.5166666666655</v>
      </c>
      <c r="H180" s="36">
        <v>4514.1166666666659</v>
      </c>
      <c r="I180" s="36">
        <v>4587.8833333333341</v>
      </c>
      <c r="J180" s="36">
        <v>4636.9166666666661</v>
      </c>
      <c r="K180" s="31">
        <v>4538.8500000000004</v>
      </c>
      <c r="L180" s="31">
        <v>4416.05</v>
      </c>
      <c r="M180" s="31">
        <v>2.18181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612.29999999999995</v>
      </c>
      <c r="D181" s="36">
        <v>620.93333333333328</v>
      </c>
      <c r="E181" s="36">
        <v>599.86666666666656</v>
      </c>
      <c r="F181" s="36">
        <v>587.43333333333328</v>
      </c>
      <c r="G181" s="36">
        <v>566.36666666666656</v>
      </c>
      <c r="H181" s="36">
        <v>633.36666666666656</v>
      </c>
      <c r="I181" s="36">
        <v>654.43333333333339</v>
      </c>
      <c r="J181" s="36">
        <v>666.86666666666656</v>
      </c>
      <c r="K181" s="31">
        <v>642</v>
      </c>
      <c r="L181" s="31">
        <v>608.5</v>
      </c>
      <c r="M181" s="31">
        <v>15.166589999999999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771.5</v>
      </c>
      <c r="D182" s="36">
        <v>769.5333333333333</v>
      </c>
      <c r="E182" s="36">
        <v>761.56666666666661</v>
      </c>
      <c r="F182" s="36">
        <v>751.63333333333333</v>
      </c>
      <c r="G182" s="36">
        <v>743.66666666666663</v>
      </c>
      <c r="H182" s="36">
        <v>779.46666666666658</v>
      </c>
      <c r="I182" s="36">
        <v>787.43333333333328</v>
      </c>
      <c r="J182" s="36">
        <v>797.36666666666656</v>
      </c>
      <c r="K182" s="31">
        <v>777.5</v>
      </c>
      <c r="L182" s="31">
        <v>759.6</v>
      </c>
      <c r="M182" s="31">
        <v>214.65311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130.19999999999999</v>
      </c>
      <c r="D183" s="36">
        <v>131.13333333333333</v>
      </c>
      <c r="E183" s="36">
        <v>128.06666666666666</v>
      </c>
      <c r="F183" s="36">
        <v>125.93333333333334</v>
      </c>
      <c r="G183" s="36">
        <v>122.86666666666667</v>
      </c>
      <c r="H183" s="36">
        <v>133.26666666666665</v>
      </c>
      <c r="I183" s="36">
        <v>136.33333333333331</v>
      </c>
      <c r="J183" s="36">
        <v>138.46666666666664</v>
      </c>
      <c r="K183" s="31">
        <v>134.19999999999999</v>
      </c>
      <c r="L183" s="31">
        <v>129</v>
      </c>
      <c r="M183" s="31">
        <v>786.53012999999999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1543.4</v>
      </c>
      <c r="D184" s="36">
        <v>1541.9666666666665</v>
      </c>
      <c r="E184" s="36">
        <v>1534.4333333333329</v>
      </c>
      <c r="F184" s="36">
        <v>1525.4666666666665</v>
      </c>
      <c r="G184" s="36">
        <v>1517.9333333333329</v>
      </c>
      <c r="H184" s="36">
        <v>1550.9333333333329</v>
      </c>
      <c r="I184" s="36">
        <v>1558.4666666666662</v>
      </c>
      <c r="J184" s="36">
        <v>1567.4333333333329</v>
      </c>
      <c r="K184" s="31">
        <v>1549.5</v>
      </c>
      <c r="L184" s="31">
        <v>1533</v>
      </c>
      <c r="M184" s="31">
        <v>19.937480000000001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610.5</v>
      </c>
      <c r="D185" s="36">
        <v>613.83333333333337</v>
      </c>
      <c r="E185" s="36">
        <v>605.16666666666674</v>
      </c>
      <c r="F185" s="36">
        <v>599.83333333333337</v>
      </c>
      <c r="G185" s="36">
        <v>591.16666666666674</v>
      </c>
      <c r="H185" s="36">
        <v>619.16666666666674</v>
      </c>
      <c r="I185" s="36">
        <v>627.83333333333348</v>
      </c>
      <c r="J185" s="36">
        <v>633.16666666666674</v>
      </c>
      <c r="K185" s="31">
        <v>622.5</v>
      </c>
      <c r="L185" s="31">
        <v>608.5</v>
      </c>
      <c r="M185" s="31">
        <v>4.8967099999999997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747.9</v>
      </c>
      <c r="D186" s="36">
        <v>753.0333333333333</v>
      </c>
      <c r="E186" s="36">
        <v>740.96666666666658</v>
      </c>
      <c r="F186" s="36">
        <v>734.0333333333333</v>
      </c>
      <c r="G186" s="36">
        <v>721.96666666666658</v>
      </c>
      <c r="H186" s="36">
        <v>759.96666666666658</v>
      </c>
      <c r="I186" s="36">
        <v>772.03333333333319</v>
      </c>
      <c r="J186" s="36">
        <v>778.96666666666658</v>
      </c>
      <c r="K186" s="31">
        <v>765.1</v>
      </c>
      <c r="L186" s="31">
        <v>746.1</v>
      </c>
      <c r="M186" s="31">
        <v>2.96705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2093.5</v>
      </c>
      <c r="D187" s="36">
        <v>2104.5</v>
      </c>
      <c r="E187" s="36">
        <v>2070</v>
      </c>
      <c r="F187" s="36">
        <v>2046.5</v>
      </c>
      <c r="G187" s="36">
        <v>2012</v>
      </c>
      <c r="H187" s="36">
        <v>2128</v>
      </c>
      <c r="I187" s="36">
        <v>2162.5</v>
      </c>
      <c r="J187" s="36">
        <v>2186</v>
      </c>
      <c r="K187" s="31">
        <v>2139</v>
      </c>
      <c r="L187" s="31">
        <v>2081</v>
      </c>
      <c r="M187" s="31">
        <v>4.0785499999999999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977.5</v>
      </c>
      <c r="D188" s="36">
        <v>982.85</v>
      </c>
      <c r="E188" s="36">
        <v>968.7</v>
      </c>
      <c r="F188" s="36">
        <v>959.9</v>
      </c>
      <c r="G188" s="36">
        <v>945.75</v>
      </c>
      <c r="H188" s="36">
        <v>991.65000000000009</v>
      </c>
      <c r="I188" s="36">
        <v>1005.8</v>
      </c>
      <c r="J188" s="36">
        <v>1014.6000000000001</v>
      </c>
      <c r="K188" s="31">
        <v>997</v>
      </c>
      <c r="L188" s="31">
        <v>974.05</v>
      </c>
      <c r="M188" s="31">
        <v>7.7188699999999999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1795.3</v>
      </c>
      <c r="D189" s="36">
        <v>1806.6000000000001</v>
      </c>
      <c r="E189" s="36">
        <v>1775.2000000000003</v>
      </c>
      <c r="F189" s="36">
        <v>1755.1000000000001</v>
      </c>
      <c r="G189" s="36">
        <v>1723.7000000000003</v>
      </c>
      <c r="H189" s="36">
        <v>1826.7000000000003</v>
      </c>
      <c r="I189" s="36">
        <v>1858.1000000000004</v>
      </c>
      <c r="J189" s="36">
        <v>1878.2000000000003</v>
      </c>
      <c r="K189" s="31">
        <v>1838</v>
      </c>
      <c r="L189" s="31">
        <v>1786.5</v>
      </c>
      <c r="M189" s="31">
        <v>6.0689700000000002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3991.5</v>
      </c>
      <c r="D190" s="36">
        <v>4011.8166666666671</v>
      </c>
      <c r="E190" s="36">
        <v>3960.2833333333342</v>
      </c>
      <c r="F190" s="36">
        <v>3929.0666666666671</v>
      </c>
      <c r="G190" s="36">
        <v>3877.5333333333342</v>
      </c>
      <c r="H190" s="36">
        <v>4043.0333333333342</v>
      </c>
      <c r="I190" s="36">
        <v>4094.5666666666671</v>
      </c>
      <c r="J190" s="36">
        <v>4125.7833333333347</v>
      </c>
      <c r="K190" s="31">
        <v>4063.35</v>
      </c>
      <c r="L190" s="31">
        <v>3980.6</v>
      </c>
      <c r="M190" s="31">
        <v>18.859390000000001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1160.75</v>
      </c>
      <c r="D191" s="36">
        <v>1160.8999999999999</v>
      </c>
      <c r="E191" s="36">
        <v>1149.8999999999996</v>
      </c>
      <c r="F191" s="36">
        <v>1139.0499999999997</v>
      </c>
      <c r="G191" s="36">
        <v>1128.0499999999995</v>
      </c>
      <c r="H191" s="36">
        <v>1171.7499999999998</v>
      </c>
      <c r="I191" s="36">
        <v>1182.7500000000002</v>
      </c>
      <c r="J191" s="36">
        <v>1193.5999999999999</v>
      </c>
      <c r="K191" s="31">
        <v>1171.9000000000001</v>
      </c>
      <c r="L191" s="31">
        <v>1150.05</v>
      </c>
      <c r="M191" s="31">
        <v>14.45959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7746.2</v>
      </c>
      <c r="D192" s="36">
        <v>7769.083333333333</v>
      </c>
      <c r="E192" s="36">
        <v>7689.1666666666661</v>
      </c>
      <c r="F192" s="36">
        <v>7632.1333333333332</v>
      </c>
      <c r="G192" s="36">
        <v>7552.2166666666662</v>
      </c>
      <c r="H192" s="36">
        <v>7826.1166666666659</v>
      </c>
      <c r="I192" s="36">
        <v>7906.0333333333319</v>
      </c>
      <c r="J192" s="36">
        <v>7963.0666666666657</v>
      </c>
      <c r="K192" s="31">
        <v>7849</v>
      </c>
      <c r="L192" s="31">
        <v>7712.05</v>
      </c>
      <c r="M192" s="31">
        <v>1.07925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610.65</v>
      </c>
      <c r="D193" s="36">
        <v>612.51666666666654</v>
      </c>
      <c r="E193" s="36">
        <v>604.23333333333312</v>
      </c>
      <c r="F193" s="36">
        <v>597.81666666666661</v>
      </c>
      <c r="G193" s="36">
        <v>589.53333333333319</v>
      </c>
      <c r="H193" s="36">
        <v>618.93333333333305</v>
      </c>
      <c r="I193" s="36">
        <v>627.21666666666658</v>
      </c>
      <c r="J193" s="36">
        <v>633.63333333333298</v>
      </c>
      <c r="K193" s="31">
        <v>620.79999999999995</v>
      </c>
      <c r="L193" s="31">
        <v>606.1</v>
      </c>
      <c r="M193" s="31">
        <v>12.34985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921.05</v>
      </c>
      <c r="D194" s="36">
        <v>924.91666666666663</v>
      </c>
      <c r="E194" s="36">
        <v>912.63333333333321</v>
      </c>
      <c r="F194" s="36">
        <v>904.21666666666658</v>
      </c>
      <c r="G194" s="36">
        <v>891.93333333333317</v>
      </c>
      <c r="H194" s="36">
        <v>933.33333333333326</v>
      </c>
      <c r="I194" s="36">
        <v>945.61666666666679</v>
      </c>
      <c r="J194" s="36">
        <v>954.0333333333333</v>
      </c>
      <c r="K194" s="31">
        <v>937.2</v>
      </c>
      <c r="L194" s="31">
        <v>916.5</v>
      </c>
      <c r="M194" s="31">
        <v>60.11018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375.45</v>
      </c>
      <c r="D195" s="36">
        <v>377.59999999999997</v>
      </c>
      <c r="E195" s="36">
        <v>371.34999999999991</v>
      </c>
      <c r="F195" s="36">
        <v>367.24999999999994</v>
      </c>
      <c r="G195" s="36">
        <v>360.99999999999989</v>
      </c>
      <c r="H195" s="36">
        <v>381.69999999999993</v>
      </c>
      <c r="I195" s="36">
        <v>387.95000000000005</v>
      </c>
      <c r="J195" s="36">
        <v>392.04999999999995</v>
      </c>
      <c r="K195" s="31">
        <v>383.85</v>
      </c>
      <c r="L195" s="31">
        <v>373.5</v>
      </c>
      <c r="M195" s="31">
        <v>102.83745999999999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143.9</v>
      </c>
      <c r="D196" s="36">
        <v>143.85</v>
      </c>
      <c r="E196" s="36">
        <v>141.5</v>
      </c>
      <c r="F196" s="36">
        <v>139.1</v>
      </c>
      <c r="G196" s="36">
        <v>136.75</v>
      </c>
      <c r="H196" s="36">
        <v>146.25</v>
      </c>
      <c r="I196" s="36">
        <v>148.59999999999997</v>
      </c>
      <c r="J196" s="36">
        <v>151</v>
      </c>
      <c r="K196" s="31">
        <v>146.19999999999999</v>
      </c>
      <c r="L196" s="31">
        <v>141.44999999999999</v>
      </c>
      <c r="M196" s="31">
        <v>880.00833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1296.5999999999999</v>
      </c>
      <c r="D197" s="36">
        <v>1304.6000000000001</v>
      </c>
      <c r="E197" s="36">
        <v>1284.2000000000003</v>
      </c>
      <c r="F197" s="36">
        <v>1271.8000000000002</v>
      </c>
      <c r="G197" s="36">
        <v>1251.4000000000003</v>
      </c>
      <c r="H197" s="36">
        <v>1317.0000000000002</v>
      </c>
      <c r="I197" s="36">
        <v>1337.4000000000003</v>
      </c>
      <c r="J197" s="36">
        <v>1349.8000000000002</v>
      </c>
      <c r="K197" s="31">
        <v>1325</v>
      </c>
      <c r="L197" s="31">
        <v>1292.2</v>
      </c>
      <c r="M197" s="31">
        <v>17.695080000000001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869.05</v>
      </c>
      <c r="D198" s="36">
        <v>874.66666666666663</v>
      </c>
      <c r="E198" s="36">
        <v>859.38333333333321</v>
      </c>
      <c r="F198" s="36">
        <v>849.71666666666658</v>
      </c>
      <c r="G198" s="36">
        <v>834.43333333333317</v>
      </c>
      <c r="H198" s="36">
        <v>884.33333333333326</v>
      </c>
      <c r="I198" s="36">
        <v>899.61666666666679</v>
      </c>
      <c r="J198" s="36">
        <v>909.2833333333333</v>
      </c>
      <c r="K198" s="31">
        <v>889.95</v>
      </c>
      <c r="L198" s="31">
        <v>865</v>
      </c>
      <c r="M198" s="31">
        <v>3.4104899999999998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3656.35</v>
      </c>
      <c r="D199" s="36">
        <v>3667.9500000000003</v>
      </c>
      <c r="E199" s="36">
        <v>3628.4000000000005</v>
      </c>
      <c r="F199" s="36">
        <v>3600.4500000000003</v>
      </c>
      <c r="G199" s="36">
        <v>3560.9000000000005</v>
      </c>
      <c r="H199" s="36">
        <v>3695.9000000000005</v>
      </c>
      <c r="I199" s="36">
        <v>3735.4500000000007</v>
      </c>
      <c r="J199" s="36">
        <v>3763.4000000000005</v>
      </c>
      <c r="K199" s="31">
        <v>3707.5</v>
      </c>
      <c r="L199" s="31">
        <v>3640</v>
      </c>
      <c r="M199" s="31">
        <v>6.60426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2603</v>
      </c>
      <c r="D200" s="36">
        <v>2620.9</v>
      </c>
      <c r="E200" s="36">
        <v>2573.5500000000002</v>
      </c>
      <c r="F200" s="36">
        <v>2544.1</v>
      </c>
      <c r="G200" s="36">
        <v>2496.75</v>
      </c>
      <c r="H200" s="36">
        <v>2650.3500000000004</v>
      </c>
      <c r="I200" s="36">
        <v>2697.7</v>
      </c>
      <c r="J200" s="36">
        <v>2727.1500000000005</v>
      </c>
      <c r="K200" s="31">
        <v>2668.25</v>
      </c>
      <c r="L200" s="31">
        <v>2591.4499999999998</v>
      </c>
      <c r="M200" s="31">
        <v>2.3227899999999999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1124.7</v>
      </c>
      <c r="D201" s="36">
        <v>1134.8999999999999</v>
      </c>
      <c r="E201" s="36">
        <v>1109.7999999999997</v>
      </c>
      <c r="F201" s="36">
        <v>1094.8999999999999</v>
      </c>
      <c r="G201" s="36">
        <v>1069.7999999999997</v>
      </c>
      <c r="H201" s="36">
        <v>1149.7999999999997</v>
      </c>
      <c r="I201" s="36">
        <v>1174.8999999999996</v>
      </c>
      <c r="J201" s="36">
        <v>1189.7999999999997</v>
      </c>
      <c r="K201" s="31">
        <v>1160</v>
      </c>
      <c r="L201" s="31">
        <v>1120</v>
      </c>
      <c r="M201" s="31">
        <v>6.9756200000000002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3894.75</v>
      </c>
      <c r="D202" s="36">
        <v>3938.5499999999997</v>
      </c>
      <c r="E202" s="36">
        <v>3830.0499999999993</v>
      </c>
      <c r="F202" s="36">
        <v>3765.3499999999995</v>
      </c>
      <c r="G202" s="36">
        <v>3656.849999999999</v>
      </c>
      <c r="H202" s="36">
        <v>4003.2499999999995</v>
      </c>
      <c r="I202" s="36">
        <v>4111.75</v>
      </c>
      <c r="J202" s="36">
        <v>4176.45</v>
      </c>
      <c r="K202" s="31">
        <v>4047.05</v>
      </c>
      <c r="L202" s="31">
        <v>3873.85</v>
      </c>
      <c r="M202" s="31">
        <v>6.1405599999999998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3663.35</v>
      </c>
      <c r="D203" s="36">
        <v>3676.3833333333332</v>
      </c>
      <c r="E203" s="36">
        <v>3604.9666666666662</v>
      </c>
      <c r="F203" s="36">
        <v>3546.583333333333</v>
      </c>
      <c r="G203" s="36">
        <v>3475.1666666666661</v>
      </c>
      <c r="H203" s="36">
        <v>3734.7666666666664</v>
      </c>
      <c r="I203" s="36">
        <v>3806.1833333333334</v>
      </c>
      <c r="J203" s="36">
        <v>3864.5666666666666</v>
      </c>
      <c r="K203" s="31">
        <v>3747.8</v>
      </c>
      <c r="L203" s="31">
        <v>3618</v>
      </c>
      <c r="M203" s="31">
        <v>1.04864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492.15</v>
      </c>
      <c r="D204" s="36">
        <v>494.43333333333334</v>
      </c>
      <c r="E204" s="36">
        <v>488.66666666666669</v>
      </c>
      <c r="F204" s="36">
        <v>485.18333333333334</v>
      </c>
      <c r="G204" s="36">
        <v>479.41666666666669</v>
      </c>
      <c r="H204" s="36">
        <v>497.91666666666669</v>
      </c>
      <c r="I204" s="36">
        <v>503.68333333333334</v>
      </c>
      <c r="J204" s="36">
        <v>507.16666666666669</v>
      </c>
      <c r="K204" s="31">
        <v>500.2</v>
      </c>
      <c r="L204" s="31">
        <v>490.95</v>
      </c>
      <c r="M204" s="31">
        <v>16.972989999999999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9968.4</v>
      </c>
      <c r="D205" s="36">
        <v>10001.133333333333</v>
      </c>
      <c r="E205" s="36">
        <v>9887.2666666666664</v>
      </c>
      <c r="F205" s="36">
        <v>9806.1333333333332</v>
      </c>
      <c r="G205" s="36">
        <v>9692.2666666666664</v>
      </c>
      <c r="H205" s="36">
        <v>10082.266666666666</v>
      </c>
      <c r="I205" s="36">
        <v>10196.133333333331</v>
      </c>
      <c r="J205" s="36">
        <v>10277.266666666666</v>
      </c>
      <c r="K205" s="31">
        <v>10115</v>
      </c>
      <c r="L205" s="31">
        <v>9920</v>
      </c>
      <c r="M205" s="31">
        <v>3.2296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145.1</v>
      </c>
      <c r="D206" s="36">
        <v>146.68333333333331</v>
      </c>
      <c r="E206" s="36">
        <v>142.56666666666661</v>
      </c>
      <c r="F206" s="36">
        <v>140.0333333333333</v>
      </c>
      <c r="G206" s="36">
        <v>135.9166666666666</v>
      </c>
      <c r="H206" s="36">
        <v>149.21666666666661</v>
      </c>
      <c r="I206" s="36">
        <v>153.33333333333334</v>
      </c>
      <c r="J206" s="36">
        <v>155.86666666666662</v>
      </c>
      <c r="K206" s="31">
        <v>150.80000000000001</v>
      </c>
      <c r="L206" s="31">
        <v>144.15</v>
      </c>
      <c r="M206" s="31">
        <v>581.78773999999999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1720.1</v>
      </c>
      <c r="D207" s="36">
        <v>1724.95</v>
      </c>
      <c r="E207" s="36">
        <v>1707.9</v>
      </c>
      <c r="F207" s="36">
        <v>1695.7</v>
      </c>
      <c r="G207" s="36">
        <v>1678.65</v>
      </c>
      <c r="H207" s="36">
        <v>1737.15</v>
      </c>
      <c r="I207" s="36">
        <v>1754.1999999999998</v>
      </c>
      <c r="J207" s="36">
        <v>1766.4</v>
      </c>
      <c r="K207" s="31">
        <v>1742</v>
      </c>
      <c r="L207" s="31">
        <v>1712.75</v>
      </c>
      <c r="M207" s="31">
        <v>0.67518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1141.2</v>
      </c>
      <c r="D208" s="36">
        <v>1140.1833333333332</v>
      </c>
      <c r="E208" s="36">
        <v>1131.3666666666663</v>
      </c>
      <c r="F208" s="36">
        <v>1121.5333333333331</v>
      </c>
      <c r="G208" s="36">
        <v>1112.7166666666662</v>
      </c>
      <c r="H208" s="36">
        <v>1150.0166666666664</v>
      </c>
      <c r="I208" s="36">
        <v>1158.8333333333335</v>
      </c>
      <c r="J208" s="36">
        <v>1168.6666666666665</v>
      </c>
      <c r="K208" s="31">
        <v>1149</v>
      </c>
      <c r="L208" s="31">
        <v>1130.3499999999999</v>
      </c>
      <c r="M208" s="31">
        <v>8.5927600000000002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1464.2</v>
      </c>
      <c r="D209" s="36">
        <v>1460.1666666666667</v>
      </c>
      <c r="E209" s="36">
        <v>1446.7833333333335</v>
      </c>
      <c r="F209" s="36">
        <v>1429.3666666666668</v>
      </c>
      <c r="G209" s="36">
        <v>1415.9833333333336</v>
      </c>
      <c r="H209" s="36">
        <v>1477.5833333333335</v>
      </c>
      <c r="I209" s="36">
        <v>1490.9666666666667</v>
      </c>
      <c r="J209" s="36">
        <v>1508.3833333333334</v>
      </c>
      <c r="K209" s="31">
        <v>1473.55</v>
      </c>
      <c r="L209" s="31">
        <v>1442.75</v>
      </c>
      <c r="M209" s="31">
        <v>9.5588800000000003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270</v>
      </c>
      <c r="D210" s="36">
        <v>271.63333333333333</v>
      </c>
      <c r="E210" s="36">
        <v>266.86666666666667</v>
      </c>
      <c r="F210" s="36">
        <v>263.73333333333335</v>
      </c>
      <c r="G210" s="36">
        <v>258.9666666666667</v>
      </c>
      <c r="H210" s="36">
        <v>274.76666666666665</v>
      </c>
      <c r="I210" s="36">
        <v>279.5333333333333</v>
      </c>
      <c r="J210" s="36">
        <v>282.66666666666663</v>
      </c>
      <c r="K210" s="31">
        <v>276.39999999999998</v>
      </c>
      <c r="L210" s="31">
        <v>268.5</v>
      </c>
      <c r="M210" s="31">
        <v>123.29064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15.35</v>
      </c>
      <c r="D211" s="36">
        <v>15.616666666666665</v>
      </c>
      <c r="E211" s="36">
        <v>14.93333333333333</v>
      </c>
      <c r="F211" s="36">
        <v>14.516666666666664</v>
      </c>
      <c r="G211" s="36">
        <v>13.833333333333329</v>
      </c>
      <c r="H211" s="36">
        <v>16.033333333333331</v>
      </c>
      <c r="I211" s="36">
        <v>16.716666666666665</v>
      </c>
      <c r="J211" s="36">
        <v>17.133333333333333</v>
      </c>
      <c r="K211" s="31">
        <v>16.3</v>
      </c>
      <c r="L211" s="31">
        <v>15.2</v>
      </c>
      <c r="M211" s="31">
        <v>3454.91167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1107.0999999999999</v>
      </c>
      <c r="D212" s="36">
        <v>1105.5333333333333</v>
      </c>
      <c r="E212" s="36">
        <v>1094.0666666666666</v>
      </c>
      <c r="F212" s="36">
        <v>1081.0333333333333</v>
      </c>
      <c r="G212" s="36">
        <v>1069.5666666666666</v>
      </c>
      <c r="H212" s="36">
        <v>1118.5666666666666</v>
      </c>
      <c r="I212" s="36">
        <v>1130.0333333333333</v>
      </c>
      <c r="J212" s="36">
        <v>1143.0666666666666</v>
      </c>
      <c r="K212" s="31">
        <v>1117</v>
      </c>
      <c r="L212" s="31">
        <v>1092.5</v>
      </c>
      <c r="M212" s="31">
        <v>14.093030000000001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521.4</v>
      </c>
      <c r="D213" s="36">
        <v>525.73333333333323</v>
      </c>
      <c r="E213" s="36">
        <v>515.16666666666652</v>
      </c>
      <c r="F213" s="36">
        <v>508.93333333333328</v>
      </c>
      <c r="G213" s="36">
        <v>498.36666666666656</v>
      </c>
      <c r="H213" s="36">
        <v>531.96666666666647</v>
      </c>
      <c r="I213" s="36">
        <v>542.5333333333333</v>
      </c>
      <c r="J213" s="36">
        <v>548.76666666666642</v>
      </c>
      <c r="K213" s="31">
        <v>536.29999999999995</v>
      </c>
      <c r="L213" s="31">
        <v>519.5</v>
      </c>
      <c r="M213" s="31">
        <v>65.577870000000004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25.55</v>
      </c>
      <c r="D214" s="36">
        <v>26.016666666666669</v>
      </c>
      <c r="E214" s="36">
        <v>24.933333333333337</v>
      </c>
      <c r="F214" s="36">
        <v>24.316666666666666</v>
      </c>
      <c r="G214" s="36">
        <v>23.233333333333334</v>
      </c>
      <c r="H214" s="36">
        <v>26.63333333333334</v>
      </c>
      <c r="I214" s="36">
        <v>27.716666666666676</v>
      </c>
      <c r="J214" s="36">
        <v>28.333333333333343</v>
      </c>
      <c r="K214" s="31">
        <v>27.1</v>
      </c>
      <c r="L214" s="31">
        <v>25.4</v>
      </c>
      <c r="M214" s="31">
        <v>4356.9216200000001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164.6</v>
      </c>
      <c r="D215" s="36">
        <v>168.20000000000002</v>
      </c>
      <c r="E215" s="36">
        <v>160.15000000000003</v>
      </c>
      <c r="F215" s="36">
        <v>155.70000000000002</v>
      </c>
      <c r="G215" s="36">
        <v>147.65000000000003</v>
      </c>
      <c r="H215" s="36">
        <v>172.65000000000003</v>
      </c>
      <c r="I215" s="36">
        <v>180.70000000000005</v>
      </c>
      <c r="J215" s="36">
        <v>185.15000000000003</v>
      </c>
      <c r="K215" s="31">
        <v>176.25</v>
      </c>
      <c r="L215" s="31">
        <v>163.75</v>
      </c>
      <c r="M215" s="31">
        <v>1068.31188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158.65</v>
      </c>
      <c r="D216" s="36">
        <v>161.35000000000002</v>
      </c>
      <c r="E216" s="36">
        <v>154.90000000000003</v>
      </c>
      <c r="F216" s="36">
        <v>151.15</v>
      </c>
      <c r="G216" s="36">
        <v>144.70000000000002</v>
      </c>
      <c r="H216" s="36">
        <v>165.10000000000005</v>
      </c>
      <c r="I216" s="36">
        <v>171.55000000000004</v>
      </c>
      <c r="J216" s="36">
        <v>175.30000000000007</v>
      </c>
      <c r="K216" s="31">
        <v>167.8</v>
      </c>
      <c r="L216" s="31">
        <v>157.6</v>
      </c>
      <c r="M216" s="31">
        <v>911.40944999999999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893.8</v>
      </c>
      <c r="D217" s="36">
        <v>895.15</v>
      </c>
      <c r="E217" s="36">
        <v>887.65</v>
      </c>
      <c r="F217" s="36">
        <v>881.5</v>
      </c>
      <c r="G217" s="36">
        <v>874</v>
      </c>
      <c r="H217" s="36">
        <v>901.3</v>
      </c>
      <c r="I217" s="36">
        <v>908.8</v>
      </c>
      <c r="J217" s="36">
        <v>914.94999999999993</v>
      </c>
      <c r="K217" s="31">
        <v>902.65</v>
      </c>
      <c r="L217" s="31">
        <v>889</v>
      </c>
      <c r="M217" s="31">
        <v>7.9591599999999998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E17" sqref="E17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1"/>
      <c r="B1" s="362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45344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5" t="s">
        <v>16</v>
      </c>
      <c r="B9" s="357" t="s">
        <v>18</v>
      </c>
      <c r="C9" s="360" t="s">
        <v>20</v>
      </c>
      <c r="D9" s="360" t="s">
        <v>21</v>
      </c>
      <c r="E9" s="352" t="s">
        <v>22</v>
      </c>
      <c r="F9" s="353"/>
      <c r="G9" s="354"/>
      <c r="H9" s="352" t="s">
        <v>23</v>
      </c>
      <c r="I9" s="353"/>
      <c r="J9" s="354"/>
      <c r="K9" s="26"/>
      <c r="L9" s="27"/>
      <c r="M9" s="48"/>
      <c r="N9" s="1"/>
      <c r="O9" s="1"/>
    </row>
    <row r="10" spans="1:15" ht="42.75" customHeight="1">
      <c r="A10" s="356"/>
      <c r="B10" s="359"/>
      <c r="C10" s="359"/>
      <c r="D10" s="35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713.7</v>
      </c>
      <c r="D11" s="36">
        <v>722.11666666666667</v>
      </c>
      <c r="E11" s="36">
        <v>699.33333333333337</v>
      </c>
      <c r="F11" s="36">
        <v>684.9666666666667</v>
      </c>
      <c r="G11" s="36">
        <v>662.18333333333339</v>
      </c>
      <c r="H11" s="36">
        <v>736.48333333333335</v>
      </c>
      <c r="I11" s="36">
        <v>759.26666666666665</v>
      </c>
      <c r="J11" s="36">
        <v>773.63333333333333</v>
      </c>
      <c r="K11" s="31">
        <v>744.9</v>
      </c>
      <c r="L11" s="31">
        <v>707.75</v>
      </c>
      <c r="M11" s="31">
        <v>3.2702499999999999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31009.25</v>
      </c>
      <c r="D12" s="36">
        <v>31146.083333333332</v>
      </c>
      <c r="E12" s="36">
        <v>30772.166666666664</v>
      </c>
      <c r="F12" s="36">
        <v>30535.083333333332</v>
      </c>
      <c r="G12" s="36">
        <v>30161.166666666664</v>
      </c>
      <c r="H12" s="36">
        <v>31383.166666666664</v>
      </c>
      <c r="I12" s="36">
        <v>31757.083333333328</v>
      </c>
      <c r="J12" s="36">
        <v>31994.166666666664</v>
      </c>
      <c r="K12" s="31">
        <v>31520</v>
      </c>
      <c r="L12" s="31">
        <v>30909</v>
      </c>
      <c r="M12" s="31">
        <v>2.801E-2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4984.7</v>
      </c>
      <c r="D13" s="36">
        <v>4919.5666666666666</v>
      </c>
      <c r="E13" s="36">
        <v>4705.1333333333332</v>
      </c>
      <c r="F13" s="36">
        <v>4425.5666666666666</v>
      </c>
      <c r="G13" s="36">
        <v>4211.1333333333332</v>
      </c>
      <c r="H13" s="36">
        <v>5199.1333333333332</v>
      </c>
      <c r="I13" s="36">
        <v>5413.5666666666657</v>
      </c>
      <c r="J13" s="36">
        <v>5693.1333333333332</v>
      </c>
      <c r="K13" s="31">
        <v>5134</v>
      </c>
      <c r="L13" s="31">
        <v>4640</v>
      </c>
      <c r="M13" s="31">
        <v>44.047649999999997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2666.75</v>
      </c>
      <c r="D14" s="36">
        <v>2678.9500000000003</v>
      </c>
      <c r="E14" s="36">
        <v>2638.9000000000005</v>
      </c>
      <c r="F14" s="36">
        <v>2611.0500000000002</v>
      </c>
      <c r="G14" s="36">
        <v>2571.0000000000005</v>
      </c>
      <c r="H14" s="36">
        <v>2706.8000000000006</v>
      </c>
      <c r="I14" s="36">
        <v>2746.8500000000008</v>
      </c>
      <c r="J14" s="36">
        <v>2774.7000000000007</v>
      </c>
      <c r="K14" s="31">
        <v>2719</v>
      </c>
      <c r="L14" s="31">
        <v>2651.1</v>
      </c>
      <c r="M14" s="31">
        <v>3.8310499999999998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3797.7</v>
      </c>
      <c r="D15" s="36">
        <v>3814.2333333333336</v>
      </c>
      <c r="E15" s="36">
        <v>3753.4666666666672</v>
      </c>
      <c r="F15" s="36">
        <v>3709.2333333333336</v>
      </c>
      <c r="G15" s="36">
        <v>3648.4666666666672</v>
      </c>
      <c r="H15" s="36">
        <v>3858.4666666666672</v>
      </c>
      <c r="I15" s="36">
        <v>3919.2333333333336</v>
      </c>
      <c r="J15" s="36">
        <v>3963.4666666666672</v>
      </c>
      <c r="K15" s="31">
        <v>3875</v>
      </c>
      <c r="L15" s="31">
        <v>3770</v>
      </c>
      <c r="M15" s="31">
        <v>0.77093999999999996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1433.95</v>
      </c>
      <c r="D16" s="36">
        <v>1437.1499999999999</v>
      </c>
      <c r="E16" s="36">
        <v>1418.2999999999997</v>
      </c>
      <c r="F16" s="36">
        <v>1402.6499999999999</v>
      </c>
      <c r="G16" s="36">
        <v>1383.7999999999997</v>
      </c>
      <c r="H16" s="36">
        <v>1452.7999999999997</v>
      </c>
      <c r="I16" s="36">
        <v>1471.6499999999996</v>
      </c>
      <c r="J16" s="36">
        <v>1487.2999999999997</v>
      </c>
      <c r="K16" s="31">
        <v>1456</v>
      </c>
      <c r="L16" s="31">
        <v>1421.5</v>
      </c>
      <c r="M16" s="31">
        <v>2.9616199999999999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588.15</v>
      </c>
      <c r="D17" s="36">
        <v>591.69999999999993</v>
      </c>
      <c r="E17" s="36">
        <v>580.84999999999991</v>
      </c>
      <c r="F17" s="36">
        <v>573.54999999999995</v>
      </c>
      <c r="G17" s="36">
        <v>562.69999999999993</v>
      </c>
      <c r="H17" s="36">
        <v>598.99999999999989</v>
      </c>
      <c r="I17" s="36">
        <v>609.85</v>
      </c>
      <c r="J17" s="36">
        <v>617.14999999999986</v>
      </c>
      <c r="K17" s="31">
        <v>602.54999999999995</v>
      </c>
      <c r="L17" s="31">
        <v>584.4</v>
      </c>
      <c r="M17" s="31">
        <v>31.765170000000001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533.45000000000005</v>
      </c>
      <c r="D18" s="36">
        <v>537.44999999999993</v>
      </c>
      <c r="E18" s="36">
        <v>526.09999999999991</v>
      </c>
      <c r="F18" s="36">
        <v>518.75</v>
      </c>
      <c r="G18" s="36">
        <v>507.4</v>
      </c>
      <c r="H18" s="36">
        <v>544.79999999999984</v>
      </c>
      <c r="I18" s="36">
        <v>556.15</v>
      </c>
      <c r="J18" s="36">
        <v>563.49999999999977</v>
      </c>
      <c r="K18" s="31">
        <v>548.79999999999995</v>
      </c>
      <c r="L18" s="31">
        <v>530.1</v>
      </c>
      <c r="M18" s="31">
        <v>1.54253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687.4</v>
      </c>
      <c r="D19" s="36">
        <v>693.95000000000016</v>
      </c>
      <c r="E19" s="36">
        <v>675.90000000000032</v>
      </c>
      <c r="F19" s="36">
        <v>664.4000000000002</v>
      </c>
      <c r="G19" s="36">
        <v>646.35000000000036</v>
      </c>
      <c r="H19" s="36">
        <v>705.45000000000027</v>
      </c>
      <c r="I19" s="36">
        <v>723.50000000000023</v>
      </c>
      <c r="J19" s="36">
        <v>735.00000000000023</v>
      </c>
      <c r="K19" s="31">
        <v>712</v>
      </c>
      <c r="L19" s="31">
        <v>682.45</v>
      </c>
      <c r="M19" s="31">
        <v>23.611429999999999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1443.15</v>
      </c>
      <c r="D20" s="36">
        <v>1442.45</v>
      </c>
      <c r="E20" s="36">
        <v>1435</v>
      </c>
      <c r="F20" s="36">
        <v>1426.85</v>
      </c>
      <c r="G20" s="36">
        <v>1419.3999999999999</v>
      </c>
      <c r="H20" s="36">
        <v>1450.6000000000001</v>
      </c>
      <c r="I20" s="36">
        <v>1458.0500000000004</v>
      </c>
      <c r="J20" s="36">
        <v>1466.2000000000003</v>
      </c>
      <c r="K20" s="31">
        <v>1449.9</v>
      </c>
      <c r="L20" s="31">
        <v>1434.3</v>
      </c>
      <c r="M20" s="31">
        <v>2.5638100000000001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29131.35</v>
      </c>
      <c r="D21" s="36">
        <v>29159.8</v>
      </c>
      <c r="E21" s="36">
        <v>28971.5</v>
      </c>
      <c r="F21" s="36">
        <v>28811.65</v>
      </c>
      <c r="G21" s="36">
        <v>28623.350000000002</v>
      </c>
      <c r="H21" s="36">
        <v>29319.649999999998</v>
      </c>
      <c r="I21" s="36">
        <v>29507.949999999993</v>
      </c>
      <c r="J21" s="36">
        <v>29667.799999999996</v>
      </c>
      <c r="K21" s="31">
        <v>29348.1</v>
      </c>
      <c r="L21" s="31">
        <v>28999.95</v>
      </c>
      <c r="M21" s="31">
        <v>7.8130000000000005E-2</v>
      </c>
      <c r="N21" s="1"/>
      <c r="O21" s="1"/>
    </row>
    <row r="22" spans="1:15" ht="12" customHeight="1">
      <c r="A22" s="33">
        <v>12</v>
      </c>
      <c r="B22" s="53" t="s">
        <v>1023</v>
      </c>
      <c r="C22" s="31">
        <v>1064.8</v>
      </c>
      <c r="D22" s="36">
        <v>1067.95</v>
      </c>
      <c r="E22" s="36">
        <v>1051.9000000000001</v>
      </c>
      <c r="F22" s="36">
        <v>1039</v>
      </c>
      <c r="G22" s="36">
        <v>1022.95</v>
      </c>
      <c r="H22" s="36">
        <v>1080.8500000000001</v>
      </c>
      <c r="I22" s="36">
        <v>1096.8999999999999</v>
      </c>
      <c r="J22" s="36">
        <v>1109.8000000000002</v>
      </c>
      <c r="K22" s="31">
        <v>1084</v>
      </c>
      <c r="L22" s="31">
        <v>1055.05</v>
      </c>
      <c r="M22" s="31">
        <v>30.380299999999998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3223.2</v>
      </c>
      <c r="D23" s="36">
        <v>3242.7333333333336</v>
      </c>
      <c r="E23" s="36">
        <v>3185.4666666666672</v>
      </c>
      <c r="F23" s="36">
        <v>3147.7333333333336</v>
      </c>
      <c r="G23" s="36">
        <v>3090.4666666666672</v>
      </c>
      <c r="H23" s="36">
        <v>3280.4666666666672</v>
      </c>
      <c r="I23" s="36">
        <v>3337.7333333333336</v>
      </c>
      <c r="J23" s="36">
        <v>3375.4666666666672</v>
      </c>
      <c r="K23" s="31">
        <v>3300</v>
      </c>
      <c r="L23" s="31">
        <v>3205</v>
      </c>
      <c r="M23" s="31">
        <v>16.570209999999999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1904.95</v>
      </c>
      <c r="D24" s="36">
        <v>1915.7</v>
      </c>
      <c r="E24" s="36">
        <v>1869.3000000000002</v>
      </c>
      <c r="F24" s="36">
        <v>1833.65</v>
      </c>
      <c r="G24" s="36">
        <v>1787.2500000000002</v>
      </c>
      <c r="H24" s="36">
        <v>1951.3500000000001</v>
      </c>
      <c r="I24" s="36">
        <v>1997.7500000000002</v>
      </c>
      <c r="J24" s="36">
        <v>2033.4</v>
      </c>
      <c r="K24" s="31">
        <v>1962.1</v>
      </c>
      <c r="L24" s="31">
        <v>1880.05</v>
      </c>
      <c r="M24" s="31">
        <v>11.84961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1291</v>
      </c>
      <c r="D25" s="36">
        <v>1295.8166666666666</v>
      </c>
      <c r="E25" s="36">
        <v>1276.6333333333332</v>
      </c>
      <c r="F25" s="36">
        <v>1262.2666666666667</v>
      </c>
      <c r="G25" s="36">
        <v>1243.0833333333333</v>
      </c>
      <c r="H25" s="36">
        <v>1310.1833333333332</v>
      </c>
      <c r="I25" s="36">
        <v>1329.3666666666666</v>
      </c>
      <c r="J25" s="36">
        <v>1343.7333333333331</v>
      </c>
      <c r="K25" s="31">
        <v>1315</v>
      </c>
      <c r="L25" s="31">
        <v>1281.45</v>
      </c>
      <c r="M25" s="31">
        <v>27.705100000000002</v>
      </c>
      <c r="N25" s="1"/>
      <c r="O25" s="1"/>
    </row>
    <row r="26" spans="1:15" ht="12.75" customHeight="1">
      <c r="A26" s="33">
        <v>16</v>
      </c>
      <c r="B26" s="53" t="s">
        <v>828</v>
      </c>
      <c r="C26" s="31">
        <v>540.75</v>
      </c>
      <c r="D26" s="36">
        <v>545.25</v>
      </c>
      <c r="E26" s="36">
        <v>530.5</v>
      </c>
      <c r="F26" s="36">
        <v>520.25</v>
      </c>
      <c r="G26" s="36">
        <v>505.5</v>
      </c>
      <c r="H26" s="36">
        <v>555.5</v>
      </c>
      <c r="I26" s="36">
        <v>570.25</v>
      </c>
      <c r="J26" s="36">
        <v>580.5</v>
      </c>
      <c r="K26" s="31">
        <v>560</v>
      </c>
      <c r="L26" s="31">
        <v>535</v>
      </c>
      <c r="M26" s="31">
        <v>12.63043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1021.05</v>
      </c>
      <c r="D27" s="36">
        <v>1026.0333333333335</v>
      </c>
      <c r="E27" s="36">
        <v>1006.0666666666671</v>
      </c>
      <c r="F27" s="36">
        <v>991.08333333333348</v>
      </c>
      <c r="G27" s="36">
        <v>971.11666666666702</v>
      </c>
      <c r="H27" s="36">
        <v>1041.0166666666671</v>
      </c>
      <c r="I27" s="36">
        <v>1060.9833333333338</v>
      </c>
      <c r="J27" s="36">
        <v>1075.9666666666672</v>
      </c>
      <c r="K27" s="31">
        <v>1046</v>
      </c>
      <c r="L27" s="31">
        <v>1011.05</v>
      </c>
      <c r="M27" s="31">
        <v>46.377369999999999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360.6</v>
      </c>
      <c r="D28" s="36">
        <v>363.31666666666666</v>
      </c>
      <c r="E28" s="36">
        <v>353.63333333333333</v>
      </c>
      <c r="F28" s="36">
        <v>346.66666666666669</v>
      </c>
      <c r="G28" s="36">
        <v>336.98333333333335</v>
      </c>
      <c r="H28" s="36">
        <v>370.2833333333333</v>
      </c>
      <c r="I28" s="36">
        <v>379.96666666666658</v>
      </c>
      <c r="J28" s="36">
        <v>386.93333333333328</v>
      </c>
      <c r="K28" s="31">
        <v>373</v>
      </c>
      <c r="L28" s="31">
        <v>356.35</v>
      </c>
      <c r="M28" s="31">
        <v>29.253340000000001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182.6</v>
      </c>
      <c r="D29" s="36">
        <v>183.81666666666663</v>
      </c>
      <c r="E29" s="36">
        <v>180.68333333333328</v>
      </c>
      <c r="F29" s="36">
        <v>178.76666666666665</v>
      </c>
      <c r="G29" s="36">
        <v>175.6333333333333</v>
      </c>
      <c r="H29" s="36">
        <v>185.73333333333326</v>
      </c>
      <c r="I29" s="36">
        <v>188.86666666666665</v>
      </c>
      <c r="J29" s="36">
        <v>190.78333333333325</v>
      </c>
      <c r="K29" s="31">
        <v>186.95</v>
      </c>
      <c r="L29" s="31">
        <v>181.9</v>
      </c>
      <c r="M29" s="31">
        <v>36.076560000000001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226.65</v>
      </c>
      <c r="D30" s="36">
        <v>230.75</v>
      </c>
      <c r="E30" s="36">
        <v>221.15</v>
      </c>
      <c r="F30" s="36">
        <v>215.65</v>
      </c>
      <c r="G30" s="36">
        <v>206.05</v>
      </c>
      <c r="H30" s="36">
        <v>236.25</v>
      </c>
      <c r="I30" s="36">
        <v>245.85000000000002</v>
      </c>
      <c r="J30" s="36">
        <v>251.35</v>
      </c>
      <c r="K30" s="31">
        <v>240.35</v>
      </c>
      <c r="L30" s="31">
        <v>225.25</v>
      </c>
      <c r="M30" s="31">
        <v>58.986240000000002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452.95</v>
      </c>
      <c r="D31" s="36">
        <v>454.68333333333334</v>
      </c>
      <c r="E31" s="36">
        <v>439.26666666666665</v>
      </c>
      <c r="F31" s="36">
        <v>425.58333333333331</v>
      </c>
      <c r="G31" s="36">
        <v>410.16666666666663</v>
      </c>
      <c r="H31" s="36">
        <v>468.36666666666667</v>
      </c>
      <c r="I31" s="36">
        <v>483.7833333333333</v>
      </c>
      <c r="J31" s="36">
        <v>497.4666666666667</v>
      </c>
      <c r="K31" s="31">
        <v>470.1</v>
      </c>
      <c r="L31" s="31">
        <v>441</v>
      </c>
      <c r="M31" s="31">
        <v>7.6914699999999998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860.4</v>
      </c>
      <c r="D32" s="36">
        <v>861.44999999999993</v>
      </c>
      <c r="E32" s="36">
        <v>850.94999999999982</v>
      </c>
      <c r="F32" s="36">
        <v>841.49999999999989</v>
      </c>
      <c r="G32" s="36">
        <v>830.99999999999977</v>
      </c>
      <c r="H32" s="36">
        <v>870.89999999999986</v>
      </c>
      <c r="I32" s="36">
        <v>881.40000000000009</v>
      </c>
      <c r="J32" s="36">
        <v>890.84999999999991</v>
      </c>
      <c r="K32" s="31">
        <v>871.95</v>
      </c>
      <c r="L32" s="31">
        <v>852</v>
      </c>
      <c r="M32" s="31">
        <v>0.37031999999999998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1126.7</v>
      </c>
      <c r="D33" s="36">
        <v>1133.4166666666667</v>
      </c>
      <c r="E33" s="36">
        <v>1103.2833333333335</v>
      </c>
      <c r="F33" s="36">
        <v>1079.8666666666668</v>
      </c>
      <c r="G33" s="36">
        <v>1049.7333333333336</v>
      </c>
      <c r="H33" s="36">
        <v>1156.8333333333335</v>
      </c>
      <c r="I33" s="36">
        <v>1186.9666666666667</v>
      </c>
      <c r="J33" s="36">
        <v>1210.3833333333334</v>
      </c>
      <c r="K33" s="31">
        <v>1163.55</v>
      </c>
      <c r="L33" s="31">
        <v>1110</v>
      </c>
      <c r="M33" s="31">
        <v>1.1868399999999999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2113.1</v>
      </c>
      <c r="D34" s="36">
        <v>2123.1499999999996</v>
      </c>
      <c r="E34" s="36">
        <v>2089.5999999999995</v>
      </c>
      <c r="F34" s="36">
        <v>2066.1</v>
      </c>
      <c r="G34" s="36">
        <v>2032.5499999999997</v>
      </c>
      <c r="H34" s="36">
        <v>2146.6499999999992</v>
      </c>
      <c r="I34" s="36">
        <v>2180.1999999999994</v>
      </c>
      <c r="J34" s="36">
        <v>2203.6999999999989</v>
      </c>
      <c r="K34" s="31">
        <v>2156.6999999999998</v>
      </c>
      <c r="L34" s="31">
        <v>2099.65</v>
      </c>
      <c r="M34" s="31">
        <v>0.71111999999999997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1075.1500000000001</v>
      </c>
      <c r="D35" s="36">
        <v>1066.4166666666667</v>
      </c>
      <c r="E35" s="36">
        <v>1038.8333333333335</v>
      </c>
      <c r="F35" s="36">
        <v>1002.5166666666667</v>
      </c>
      <c r="G35" s="36">
        <v>974.93333333333339</v>
      </c>
      <c r="H35" s="36">
        <v>1102.7333333333336</v>
      </c>
      <c r="I35" s="36">
        <v>1130.3166666666671</v>
      </c>
      <c r="J35" s="36">
        <v>1166.6333333333337</v>
      </c>
      <c r="K35" s="31">
        <v>1094</v>
      </c>
      <c r="L35" s="31">
        <v>1030.0999999999999</v>
      </c>
      <c r="M35" s="31">
        <v>4.49749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5415.5</v>
      </c>
      <c r="D36" s="36">
        <v>5441.8666666666668</v>
      </c>
      <c r="E36" s="36">
        <v>5363.7333333333336</v>
      </c>
      <c r="F36" s="36">
        <v>5311.9666666666672</v>
      </c>
      <c r="G36" s="36">
        <v>5233.8333333333339</v>
      </c>
      <c r="H36" s="36">
        <v>5493.6333333333332</v>
      </c>
      <c r="I36" s="36">
        <v>5571.7666666666664</v>
      </c>
      <c r="J36" s="36">
        <v>5623.5333333333328</v>
      </c>
      <c r="K36" s="31">
        <v>5520</v>
      </c>
      <c r="L36" s="31">
        <v>5390.1</v>
      </c>
      <c r="M36" s="31">
        <v>1.7088000000000001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2212.75</v>
      </c>
      <c r="D37" s="36">
        <v>2215.6333333333332</v>
      </c>
      <c r="E37" s="36">
        <v>2198.2666666666664</v>
      </c>
      <c r="F37" s="36">
        <v>2183.7833333333333</v>
      </c>
      <c r="G37" s="36">
        <v>2166.4166666666665</v>
      </c>
      <c r="H37" s="36">
        <v>2230.1166666666663</v>
      </c>
      <c r="I37" s="36">
        <v>2247.4833333333331</v>
      </c>
      <c r="J37" s="36">
        <v>2261.9666666666662</v>
      </c>
      <c r="K37" s="31">
        <v>2233</v>
      </c>
      <c r="L37" s="31">
        <v>2201.15</v>
      </c>
      <c r="M37" s="31">
        <v>0.25308000000000003</v>
      </c>
      <c r="N37" s="1"/>
      <c r="O37" s="1"/>
    </row>
    <row r="38" spans="1:15" ht="12.75" customHeight="1">
      <c r="A38" s="33">
        <v>28</v>
      </c>
      <c r="B38" s="53" t="s">
        <v>773</v>
      </c>
      <c r="C38" s="31">
        <v>83.25</v>
      </c>
      <c r="D38" s="36">
        <v>83.8</v>
      </c>
      <c r="E38" s="36">
        <v>82.149999999999991</v>
      </c>
      <c r="F38" s="36">
        <v>81.05</v>
      </c>
      <c r="G38" s="36">
        <v>79.399999999999991</v>
      </c>
      <c r="H38" s="36">
        <v>84.899999999999991</v>
      </c>
      <c r="I38" s="36">
        <v>86.55</v>
      </c>
      <c r="J38" s="36">
        <v>87.649999999999991</v>
      </c>
      <c r="K38" s="31">
        <v>85.45</v>
      </c>
      <c r="L38" s="31">
        <v>82.7</v>
      </c>
      <c r="M38" s="31">
        <v>96.641300000000001</v>
      </c>
      <c r="N38" s="1"/>
      <c r="O38" s="1"/>
    </row>
    <row r="39" spans="1:15" ht="12.75" customHeight="1">
      <c r="A39" s="33">
        <v>29</v>
      </c>
      <c r="B39" s="53" t="s">
        <v>1024</v>
      </c>
      <c r="C39" s="31">
        <v>28.5</v>
      </c>
      <c r="D39" s="36">
        <v>28.783333333333331</v>
      </c>
      <c r="E39" s="36">
        <v>28.166666666666664</v>
      </c>
      <c r="F39" s="36">
        <v>27.833333333333332</v>
      </c>
      <c r="G39" s="36">
        <v>27.216666666666665</v>
      </c>
      <c r="H39" s="36">
        <v>29.116666666666664</v>
      </c>
      <c r="I39" s="36">
        <v>29.733333333333331</v>
      </c>
      <c r="J39" s="36">
        <v>30.066666666666663</v>
      </c>
      <c r="K39" s="31">
        <v>29.4</v>
      </c>
      <c r="L39" s="31">
        <v>28.45</v>
      </c>
      <c r="M39" s="31">
        <v>30.998190000000001</v>
      </c>
      <c r="N39" s="1"/>
      <c r="O39" s="1"/>
    </row>
    <row r="40" spans="1:15" ht="12.75" customHeight="1">
      <c r="A40" s="33">
        <v>30</v>
      </c>
      <c r="B40" s="53" t="s">
        <v>857</v>
      </c>
      <c r="C40" s="31">
        <v>842.55</v>
      </c>
      <c r="D40" s="36">
        <v>855.94999999999993</v>
      </c>
      <c r="E40" s="36">
        <v>824.64999999999986</v>
      </c>
      <c r="F40" s="36">
        <v>806.74999999999989</v>
      </c>
      <c r="G40" s="36">
        <v>775.44999999999982</v>
      </c>
      <c r="H40" s="36">
        <v>873.84999999999991</v>
      </c>
      <c r="I40" s="36">
        <v>905.14999999999986</v>
      </c>
      <c r="J40" s="36">
        <v>923.05</v>
      </c>
      <c r="K40" s="31">
        <v>887.25</v>
      </c>
      <c r="L40" s="31">
        <v>838.05</v>
      </c>
      <c r="M40" s="31">
        <v>7.5137400000000003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3955.45</v>
      </c>
      <c r="D41" s="36">
        <v>3990.3333333333335</v>
      </c>
      <c r="E41" s="36">
        <v>3870.7166666666672</v>
      </c>
      <c r="F41" s="36">
        <v>3785.9833333333336</v>
      </c>
      <c r="G41" s="36">
        <v>3666.3666666666672</v>
      </c>
      <c r="H41" s="36">
        <v>4075.0666666666671</v>
      </c>
      <c r="I41" s="36">
        <v>4194.6833333333325</v>
      </c>
      <c r="J41" s="36">
        <v>4279.416666666667</v>
      </c>
      <c r="K41" s="31">
        <v>4109.95</v>
      </c>
      <c r="L41" s="31">
        <v>3905.6</v>
      </c>
      <c r="M41" s="31">
        <v>1.60608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587.79999999999995</v>
      </c>
      <c r="D42" s="36">
        <v>589.25</v>
      </c>
      <c r="E42" s="36">
        <v>581.79999999999995</v>
      </c>
      <c r="F42" s="36">
        <v>575.79999999999995</v>
      </c>
      <c r="G42" s="36">
        <v>568.34999999999991</v>
      </c>
      <c r="H42" s="36">
        <v>595.25</v>
      </c>
      <c r="I42" s="36">
        <v>602.70000000000005</v>
      </c>
      <c r="J42" s="36">
        <v>608.70000000000005</v>
      </c>
      <c r="K42" s="31">
        <v>596.70000000000005</v>
      </c>
      <c r="L42" s="31">
        <v>583.25</v>
      </c>
      <c r="M42" s="31">
        <v>42.09055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3089.35</v>
      </c>
      <c r="D43" s="36">
        <v>3118.3833333333332</v>
      </c>
      <c r="E43" s="36">
        <v>3050.9666666666662</v>
      </c>
      <c r="F43" s="36">
        <v>3012.583333333333</v>
      </c>
      <c r="G43" s="36">
        <v>2945.1666666666661</v>
      </c>
      <c r="H43" s="36">
        <v>3156.7666666666664</v>
      </c>
      <c r="I43" s="36">
        <v>3224.1833333333334</v>
      </c>
      <c r="J43" s="36">
        <v>3262.5666666666666</v>
      </c>
      <c r="K43" s="31">
        <v>3185.8</v>
      </c>
      <c r="L43" s="31">
        <v>3080</v>
      </c>
      <c r="M43" s="31">
        <v>1.31298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890.7</v>
      </c>
      <c r="D44" s="36">
        <v>894.48333333333323</v>
      </c>
      <c r="E44" s="36">
        <v>876.21666666666647</v>
      </c>
      <c r="F44" s="36">
        <v>861.73333333333323</v>
      </c>
      <c r="G44" s="36">
        <v>843.46666666666647</v>
      </c>
      <c r="H44" s="36">
        <v>908.96666666666647</v>
      </c>
      <c r="I44" s="36">
        <v>927.23333333333312</v>
      </c>
      <c r="J44" s="36">
        <v>941.71666666666647</v>
      </c>
      <c r="K44" s="31">
        <v>912.75</v>
      </c>
      <c r="L44" s="31">
        <v>880</v>
      </c>
      <c r="M44" s="31">
        <v>0.76495999999999997</v>
      </c>
      <c r="N44" s="1"/>
      <c r="O44" s="1"/>
    </row>
    <row r="45" spans="1:15" ht="12.75" customHeight="1">
      <c r="A45" s="33">
        <v>35</v>
      </c>
      <c r="B45" s="53" t="s">
        <v>830</v>
      </c>
      <c r="C45" s="31">
        <v>6153.55</v>
      </c>
      <c r="D45" s="36">
        <v>6191.5333333333328</v>
      </c>
      <c r="E45" s="36">
        <v>6062.0666666666657</v>
      </c>
      <c r="F45" s="36">
        <v>5970.583333333333</v>
      </c>
      <c r="G45" s="36">
        <v>5841.1166666666659</v>
      </c>
      <c r="H45" s="36">
        <v>6283.0166666666655</v>
      </c>
      <c r="I45" s="36">
        <v>6412.4833333333327</v>
      </c>
      <c r="J45" s="36">
        <v>6503.9666666666653</v>
      </c>
      <c r="K45" s="31">
        <v>6321</v>
      </c>
      <c r="L45" s="31">
        <v>6100.05</v>
      </c>
      <c r="M45" s="31">
        <v>0.63148000000000004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6760.15</v>
      </c>
      <c r="D46" s="36">
        <v>6766.4666666666662</v>
      </c>
      <c r="E46" s="36">
        <v>6710.9833333333327</v>
      </c>
      <c r="F46" s="36">
        <v>6661.8166666666666</v>
      </c>
      <c r="G46" s="36">
        <v>6606.333333333333</v>
      </c>
      <c r="H46" s="36">
        <v>6815.6333333333323</v>
      </c>
      <c r="I46" s="36">
        <v>6871.1166666666659</v>
      </c>
      <c r="J46" s="36">
        <v>6920.2833333333319</v>
      </c>
      <c r="K46" s="31">
        <v>6821.95</v>
      </c>
      <c r="L46" s="31">
        <v>6717.3</v>
      </c>
      <c r="M46" s="31">
        <v>5.3732499999999996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516.25</v>
      </c>
      <c r="D47" s="36">
        <v>518.41666666666663</v>
      </c>
      <c r="E47" s="36">
        <v>511.83333333333326</v>
      </c>
      <c r="F47" s="36">
        <v>507.41666666666663</v>
      </c>
      <c r="G47" s="36">
        <v>500.83333333333326</v>
      </c>
      <c r="H47" s="36">
        <v>522.83333333333326</v>
      </c>
      <c r="I47" s="36">
        <v>529.41666666666652</v>
      </c>
      <c r="J47" s="36">
        <v>533.83333333333326</v>
      </c>
      <c r="K47" s="31">
        <v>525</v>
      </c>
      <c r="L47" s="31">
        <v>514</v>
      </c>
      <c r="M47" s="31">
        <v>8.4631900000000009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350.3</v>
      </c>
      <c r="D48" s="36">
        <v>350.58333333333331</v>
      </c>
      <c r="E48" s="36">
        <v>347.16666666666663</v>
      </c>
      <c r="F48" s="36">
        <v>344.0333333333333</v>
      </c>
      <c r="G48" s="36">
        <v>340.61666666666662</v>
      </c>
      <c r="H48" s="36">
        <v>353.71666666666664</v>
      </c>
      <c r="I48" s="36">
        <v>357.13333333333327</v>
      </c>
      <c r="J48" s="36">
        <v>360.26666666666665</v>
      </c>
      <c r="K48" s="31">
        <v>354</v>
      </c>
      <c r="L48" s="31">
        <v>347.45</v>
      </c>
      <c r="M48" s="31">
        <v>9.4231800000000003</v>
      </c>
      <c r="N48" s="1"/>
      <c r="O48" s="1"/>
    </row>
    <row r="49" spans="1:15" ht="12.75" customHeight="1">
      <c r="A49" s="33">
        <v>39</v>
      </c>
      <c r="B49" s="53" t="s">
        <v>829</v>
      </c>
      <c r="C49" s="31">
        <v>759.15</v>
      </c>
      <c r="D49" s="36">
        <v>752.5</v>
      </c>
      <c r="E49" s="36">
        <v>737.7</v>
      </c>
      <c r="F49" s="36">
        <v>716.25</v>
      </c>
      <c r="G49" s="36">
        <v>701.45</v>
      </c>
      <c r="H49" s="36">
        <v>773.95</v>
      </c>
      <c r="I49" s="36">
        <v>788.75</v>
      </c>
      <c r="J49" s="36">
        <v>810.2</v>
      </c>
      <c r="K49" s="31">
        <v>767.3</v>
      </c>
      <c r="L49" s="31">
        <v>731.05</v>
      </c>
      <c r="M49" s="31">
        <v>14.807639999999999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531.04999999999995</v>
      </c>
      <c r="D50" s="36">
        <v>533</v>
      </c>
      <c r="E50" s="36">
        <v>526.04999999999995</v>
      </c>
      <c r="F50" s="36">
        <v>521.04999999999995</v>
      </c>
      <c r="G50" s="36">
        <v>514.09999999999991</v>
      </c>
      <c r="H50" s="36">
        <v>538</v>
      </c>
      <c r="I50" s="36">
        <v>544.95000000000005</v>
      </c>
      <c r="J50" s="36">
        <v>549.95000000000005</v>
      </c>
      <c r="K50" s="31">
        <v>539.95000000000005</v>
      </c>
      <c r="L50" s="31">
        <v>528</v>
      </c>
      <c r="M50" s="31">
        <v>0.58811000000000002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171.3</v>
      </c>
      <c r="D51" s="36">
        <v>173.16666666666666</v>
      </c>
      <c r="E51" s="36">
        <v>168.93333333333331</v>
      </c>
      <c r="F51" s="36">
        <v>166.56666666666666</v>
      </c>
      <c r="G51" s="36">
        <v>162.33333333333331</v>
      </c>
      <c r="H51" s="36">
        <v>175.5333333333333</v>
      </c>
      <c r="I51" s="36">
        <v>179.76666666666665</v>
      </c>
      <c r="J51" s="36">
        <v>182.1333333333333</v>
      </c>
      <c r="K51" s="31">
        <v>177.4</v>
      </c>
      <c r="L51" s="31">
        <v>170.8</v>
      </c>
      <c r="M51" s="31">
        <v>340.84215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3001.8</v>
      </c>
      <c r="D52" s="36">
        <v>3004.0166666666664</v>
      </c>
      <c r="E52" s="36">
        <v>2981.2833333333328</v>
      </c>
      <c r="F52" s="36">
        <v>2960.7666666666664</v>
      </c>
      <c r="G52" s="36">
        <v>2938.0333333333328</v>
      </c>
      <c r="H52" s="36">
        <v>3024.5333333333328</v>
      </c>
      <c r="I52" s="36">
        <v>3047.2666666666664</v>
      </c>
      <c r="J52" s="36">
        <v>3067.7833333333328</v>
      </c>
      <c r="K52" s="31">
        <v>3026.75</v>
      </c>
      <c r="L52" s="31">
        <v>2983.5</v>
      </c>
      <c r="M52" s="31">
        <v>9.2713000000000001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474.25</v>
      </c>
      <c r="D53" s="36">
        <v>476.76666666666665</v>
      </c>
      <c r="E53" s="36">
        <v>467.73333333333329</v>
      </c>
      <c r="F53" s="36">
        <v>461.21666666666664</v>
      </c>
      <c r="G53" s="36">
        <v>452.18333333333328</v>
      </c>
      <c r="H53" s="36">
        <v>483.2833333333333</v>
      </c>
      <c r="I53" s="36">
        <v>492.31666666666661</v>
      </c>
      <c r="J53" s="36">
        <v>498.83333333333331</v>
      </c>
      <c r="K53" s="31">
        <v>485.8</v>
      </c>
      <c r="L53" s="31">
        <v>470.25</v>
      </c>
      <c r="M53" s="31">
        <v>5.2972200000000003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1930.5</v>
      </c>
      <c r="D54" s="36">
        <v>1941.0833333333333</v>
      </c>
      <c r="E54" s="36">
        <v>1912.1666666666665</v>
      </c>
      <c r="F54" s="36">
        <v>1893.8333333333333</v>
      </c>
      <c r="G54" s="36">
        <v>1864.9166666666665</v>
      </c>
      <c r="H54" s="36">
        <v>1959.4166666666665</v>
      </c>
      <c r="I54" s="36">
        <v>1988.333333333333</v>
      </c>
      <c r="J54" s="36">
        <v>2006.6666666666665</v>
      </c>
      <c r="K54" s="31">
        <v>1970</v>
      </c>
      <c r="L54" s="31">
        <v>1922.75</v>
      </c>
      <c r="M54" s="31">
        <v>6.4988200000000003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6310.7</v>
      </c>
      <c r="D55" s="36">
        <v>6331.9000000000005</v>
      </c>
      <c r="E55" s="36">
        <v>6273.8000000000011</v>
      </c>
      <c r="F55" s="36">
        <v>6236.9000000000005</v>
      </c>
      <c r="G55" s="36">
        <v>6178.8000000000011</v>
      </c>
      <c r="H55" s="36">
        <v>6368.8000000000011</v>
      </c>
      <c r="I55" s="36">
        <v>6426.9000000000015</v>
      </c>
      <c r="J55" s="36">
        <v>6463.8000000000011</v>
      </c>
      <c r="K55" s="31">
        <v>6390</v>
      </c>
      <c r="L55" s="31">
        <v>6295</v>
      </c>
      <c r="M55" s="31">
        <v>0.20233000000000001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1040.8</v>
      </c>
      <c r="D56" s="36">
        <v>1046.0833333333333</v>
      </c>
      <c r="E56" s="36">
        <v>1031.1666666666665</v>
      </c>
      <c r="F56" s="36">
        <v>1021.5333333333333</v>
      </c>
      <c r="G56" s="36">
        <v>1006.6166666666666</v>
      </c>
      <c r="H56" s="36">
        <v>1055.7166666666665</v>
      </c>
      <c r="I56" s="36">
        <v>1070.633333333333</v>
      </c>
      <c r="J56" s="36">
        <v>1080.2666666666664</v>
      </c>
      <c r="K56" s="31">
        <v>1061</v>
      </c>
      <c r="L56" s="31">
        <v>1036.45</v>
      </c>
      <c r="M56" s="31">
        <v>15.845269999999999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498.25</v>
      </c>
      <c r="D57" s="36">
        <v>501.63333333333338</v>
      </c>
      <c r="E57" s="36">
        <v>491.46666666666675</v>
      </c>
      <c r="F57" s="36">
        <v>484.68333333333339</v>
      </c>
      <c r="G57" s="36">
        <v>474.51666666666677</v>
      </c>
      <c r="H57" s="36">
        <v>508.41666666666674</v>
      </c>
      <c r="I57" s="36">
        <v>518.58333333333337</v>
      </c>
      <c r="J57" s="36">
        <v>525.36666666666679</v>
      </c>
      <c r="K57" s="31">
        <v>511.8</v>
      </c>
      <c r="L57" s="31">
        <v>494.85</v>
      </c>
      <c r="M57" s="31">
        <v>4.1269799999999996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3835.75</v>
      </c>
      <c r="D58" s="36">
        <v>3825.5833333333335</v>
      </c>
      <c r="E58" s="36">
        <v>3762.166666666667</v>
      </c>
      <c r="F58" s="36">
        <v>3688.5833333333335</v>
      </c>
      <c r="G58" s="36">
        <v>3625.166666666667</v>
      </c>
      <c r="H58" s="36">
        <v>3899.166666666667</v>
      </c>
      <c r="I58" s="36">
        <v>3962.5833333333339</v>
      </c>
      <c r="J58" s="36">
        <v>4036.166666666667</v>
      </c>
      <c r="K58" s="31">
        <v>3889</v>
      </c>
      <c r="L58" s="31">
        <v>3752</v>
      </c>
      <c r="M58" s="31">
        <v>5.92509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1084.2</v>
      </c>
      <c r="D59" s="36">
        <v>1083.75</v>
      </c>
      <c r="E59" s="36">
        <v>1073.55</v>
      </c>
      <c r="F59" s="36">
        <v>1062.8999999999999</v>
      </c>
      <c r="G59" s="36">
        <v>1052.6999999999998</v>
      </c>
      <c r="H59" s="36">
        <v>1094.4000000000001</v>
      </c>
      <c r="I59" s="36">
        <v>1104.5999999999999</v>
      </c>
      <c r="J59" s="36">
        <v>1115.2500000000002</v>
      </c>
      <c r="K59" s="31">
        <v>1093.95</v>
      </c>
      <c r="L59" s="31">
        <v>1073.0999999999999</v>
      </c>
      <c r="M59" s="31">
        <v>91.772130000000004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2979.45</v>
      </c>
      <c r="D60" s="36">
        <v>3003.15</v>
      </c>
      <c r="E60" s="36">
        <v>2937.3</v>
      </c>
      <c r="F60" s="36">
        <v>2895.15</v>
      </c>
      <c r="G60" s="36">
        <v>2829.3</v>
      </c>
      <c r="H60" s="36">
        <v>3045.3</v>
      </c>
      <c r="I60" s="36">
        <v>3111.1499999999996</v>
      </c>
      <c r="J60" s="36">
        <v>3153.3</v>
      </c>
      <c r="K60" s="31">
        <v>3069</v>
      </c>
      <c r="L60" s="31">
        <v>2961</v>
      </c>
      <c r="M60" s="31">
        <v>2.8813200000000001</v>
      </c>
      <c r="N60" s="1"/>
      <c r="O60" s="1"/>
    </row>
    <row r="61" spans="1:15" ht="12.75" customHeight="1">
      <c r="A61" s="33">
        <v>51</v>
      </c>
      <c r="B61" s="53" t="s">
        <v>832</v>
      </c>
      <c r="C61" s="31">
        <v>379.1</v>
      </c>
      <c r="D61" s="36">
        <v>381.40000000000003</v>
      </c>
      <c r="E61" s="36">
        <v>370.30000000000007</v>
      </c>
      <c r="F61" s="36">
        <v>361.50000000000006</v>
      </c>
      <c r="G61" s="36">
        <v>350.40000000000009</v>
      </c>
      <c r="H61" s="36">
        <v>390.20000000000005</v>
      </c>
      <c r="I61" s="36">
        <v>401.30000000000007</v>
      </c>
      <c r="J61" s="36">
        <v>410.1</v>
      </c>
      <c r="K61" s="31">
        <v>392.5</v>
      </c>
      <c r="L61" s="31">
        <v>372.6</v>
      </c>
      <c r="M61" s="31">
        <v>12.28317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2216.1999999999998</v>
      </c>
      <c r="D62" s="36">
        <v>2239.0333333333333</v>
      </c>
      <c r="E62" s="36">
        <v>2167.1666666666665</v>
      </c>
      <c r="F62" s="36">
        <v>2118.1333333333332</v>
      </c>
      <c r="G62" s="36">
        <v>2046.2666666666664</v>
      </c>
      <c r="H62" s="36">
        <v>2288.0666666666666</v>
      </c>
      <c r="I62" s="36">
        <v>2359.9333333333334</v>
      </c>
      <c r="J62" s="36">
        <v>2408.9666666666667</v>
      </c>
      <c r="K62" s="31">
        <v>2310.9</v>
      </c>
      <c r="L62" s="31">
        <v>2190</v>
      </c>
      <c r="M62" s="31">
        <v>5.5951700000000004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8232.25</v>
      </c>
      <c r="D63" s="36">
        <v>8271.3666666666668</v>
      </c>
      <c r="E63" s="36">
        <v>8165.8833333333332</v>
      </c>
      <c r="F63" s="36">
        <v>8099.5166666666664</v>
      </c>
      <c r="G63" s="36">
        <v>7994.0333333333328</v>
      </c>
      <c r="H63" s="36">
        <v>8337.7333333333336</v>
      </c>
      <c r="I63" s="36">
        <v>8443.2166666666672</v>
      </c>
      <c r="J63" s="36">
        <v>8509.5833333333339</v>
      </c>
      <c r="K63" s="31">
        <v>8376.85</v>
      </c>
      <c r="L63" s="31">
        <v>8205</v>
      </c>
      <c r="M63" s="31">
        <v>4.3981700000000004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6688.8</v>
      </c>
      <c r="D64" s="36">
        <v>6714.6166666666659</v>
      </c>
      <c r="E64" s="36">
        <v>6639.2333333333318</v>
      </c>
      <c r="F64" s="36">
        <v>6589.6666666666661</v>
      </c>
      <c r="G64" s="36">
        <v>6514.2833333333319</v>
      </c>
      <c r="H64" s="36">
        <v>6764.1833333333316</v>
      </c>
      <c r="I64" s="36">
        <v>6839.5666666666648</v>
      </c>
      <c r="J64" s="36">
        <v>6889.1333333333314</v>
      </c>
      <c r="K64" s="31">
        <v>6790</v>
      </c>
      <c r="L64" s="31">
        <v>6665.05</v>
      </c>
      <c r="M64" s="31">
        <v>8.5494400000000006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1586.95</v>
      </c>
      <c r="D65" s="36">
        <v>1595.3833333333332</v>
      </c>
      <c r="E65" s="36">
        <v>1572.1666666666665</v>
      </c>
      <c r="F65" s="36">
        <v>1557.3833333333332</v>
      </c>
      <c r="G65" s="36">
        <v>1534.1666666666665</v>
      </c>
      <c r="H65" s="36">
        <v>1610.1666666666665</v>
      </c>
      <c r="I65" s="36">
        <v>1633.3833333333332</v>
      </c>
      <c r="J65" s="36">
        <v>1648.1666666666665</v>
      </c>
      <c r="K65" s="31">
        <v>1618.6</v>
      </c>
      <c r="L65" s="31">
        <v>1580.6</v>
      </c>
      <c r="M65" s="31">
        <v>6.7439400000000003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8807.7999999999993</v>
      </c>
      <c r="D66" s="36">
        <v>8818.9</v>
      </c>
      <c r="E66" s="36">
        <v>8738.9</v>
      </c>
      <c r="F66" s="36">
        <v>8670</v>
      </c>
      <c r="G66" s="36">
        <v>8590</v>
      </c>
      <c r="H66" s="36">
        <v>8887.7999999999993</v>
      </c>
      <c r="I66" s="36">
        <v>8967.7999999999993</v>
      </c>
      <c r="J66" s="36">
        <v>9036.6999999999989</v>
      </c>
      <c r="K66" s="31">
        <v>8898.9</v>
      </c>
      <c r="L66" s="31">
        <v>8750</v>
      </c>
      <c r="M66" s="31">
        <v>0.11656999999999999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2292.5</v>
      </c>
      <c r="D67" s="36">
        <v>2304.9</v>
      </c>
      <c r="E67" s="36">
        <v>2264.8000000000002</v>
      </c>
      <c r="F67" s="36">
        <v>2237.1</v>
      </c>
      <c r="G67" s="36">
        <v>2197</v>
      </c>
      <c r="H67" s="36">
        <v>2332.6000000000004</v>
      </c>
      <c r="I67" s="36">
        <v>2372.6999999999998</v>
      </c>
      <c r="J67" s="36">
        <v>2400.4000000000005</v>
      </c>
      <c r="K67" s="31">
        <v>2345</v>
      </c>
      <c r="L67" s="31">
        <v>2277.1999999999998</v>
      </c>
      <c r="M67" s="31">
        <v>0.60787000000000002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2257.8000000000002</v>
      </c>
      <c r="D68" s="36">
        <v>2273.6</v>
      </c>
      <c r="E68" s="36">
        <v>2235.1999999999998</v>
      </c>
      <c r="F68" s="36">
        <v>2212.6</v>
      </c>
      <c r="G68" s="36">
        <v>2174.1999999999998</v>
      </c>
      <c r="H68" s="36">
        <v>2296.1999999999998</v>
      </c>
      <c r="I68" s="36">
        <v>2334.6000000000004</v>
      </c>
      <c r="J68" s="36">
        <v>2357.1999999999998</v>
      </c>
      <c r="K68" s="31">
        <v>2312</v>
      </c>
      <c r="L68" s="31">
        <v>2251</v>
      </c>
      <c r="M68" s="31">
        <v>2.0900400000000001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380.95</v>
      </c>
      <c r="D69" s="36">
        <v>381.93333333333334</v>
      </c>
      <c r="E69" s="36">
        <v>377.9666666666667</v>
      </c>
      <c r="F69" s="36">
        <v>374.98333333333335</v>
      </c>
      <c r="G69" s="36">
        <v>371.01666666666671</v>
      </c>
      <c r="H69" s="36">
        <v>384.91666666666669</v>
      </c>
      <c r="I69" s="36">
        <v>388.88333333333327</v>
      </c>
      <c r="J69" s="36">
        <v>391.86666666666667</v>
      </c>
      <c r="K69" s="31">
        <v>385.9</v>
      </c>
      <c r="L69" s="31">
        <v>378.95</v>
      </c>
      <c r="M69" s="31">
        <v>15.92239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200.55</v>
      </c>
      <c r="D70" s="36">
        <v>201.48333333333335</v>
      </c>
      <c r="E70" s="36">
        <v>198.81666666666669</v>
      </c>
      <c r="F70" s="36">
        <v>197.08333333333334</v>
      </c>
      <c r="G70" s="36">
        <v>194.41666666666669</v>
      </c>
      <c r="H70" s="36">
        <v>203.2166666666667</v>
      </c>
      <c r="I70" s="36">
        <v>205.88333333333333</v>
      </c>
      <c r="J70" s="36">
        <v>207.6166666666667</v>
      </c>
      <c r="K70" s="31">
        <v>204.15</v>
      </c>
      <c r="L70" s="31">
        <v>199.75</v>
      </c>
      <c r="M70" s="31">
        <v>73.626109999999997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275.10000000000002</v>
      </c>
      <c r="D71" s="36">
        <v>275.86666666666667</v>
      </c>
      <c r="E71" s="36">
        <v>272.23333333333335</v>
      </c>
      <c r="F71" s="36">
        <v>269.36666666666667</v>
      </c>
      <c r="G71" s="36">
        <v>265.73333333333335</v>
      </c>
      <c r="H71" s="36">
        <v>278.73333333333335</v>
      </c>
      <c r="I71" s="36">
        <v>282.36666666666667</v>
      </c>
      <c r="J71" s="36">
        <v>285.23333333333335</v>
      </c>
      <c r="K71" s="31">
        <v>279.5</v>
      </c>
      <c r="L71" s="31">
        <v>273</v>
      </c>
      <c r="M71" s="31">
        <v>196.24057999999999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141.19999999999999</v>
      </c>
      <c r="D72" s="36">
        <v>142.68333333333331</v>
      </c>
      <c r="E72" s="36">
        <v>138.91666666666663</v>
      </c>
      <c r="F72" s="36">
        <v>136.63333333333333</v>
      </c>
      <c r="G72" s="36">
        <v>132.86666666666665</v>
      </c>
      <c r="H72" s="36">
        <v>144.96666666666661</v>
      </c>
      <c r="I72" s="36">
        <v>148.73333333333332</v>
      </c>
      <c r="J72" s="36">
        <v>151.01666666666659</v>
      </c>
      <c r="K72" s="31">
        <v>146.44999999999999</v>
      </c>
      <c r="L72" s="31">
        <v>140.4</v>
      </c>
      <c r="M72" s="31">
        <v>159.22241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60.4</v>
      </c>
      <c r="D73" s="36">
        <v>61.033333333333331</v>
      </c>
      <c r="E73" s="36">
        <v>59.416666666666664</v>
      </c>
      <c r="F73" s="36">
        <v>58.43333333333333</v>
      </c>
      <c r="G73" s="36">
        <v>56.816666666666663</v>
      </c>
      <c r="H73" s="36">
        <v>62.016666666666666</v>
      </c>
      <c r="I73" s="36">
        <v>63.63333333333334</v>
      </c>
      <c r="J73" s="36">
        <v>64.616666666666674</v>
      </c>
      <c r="K73" s="31">
        <v>62.65</v>
      </c>
      <c r="L73" s="31">
        <v>60.05</v>
      </c>
      <c r="M73" s="31">
        <v>358.59264000000002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1431.95</v>
      </c>
      <c r="D74" s="36">
        <v>1436.6166666666668</v>
      </c>
      <c r="E74" s="36">
        <v>1420.3833333333337</v>
      </c>
      <c r="F74" s="36">
        <v>1408.8166666666668</v>
      </c>
      <c r="G74" s="36">
        <v>1392.5833333333337</v>
      </c>
      <c r="H74" s="36">
        <v>1448.1833333333336</v>
      </c>
      <c r="I74" s="36">
        <v>1464.4166666666667</v>
      </c>
      <c r="J74" s="36">
        <v>1475.9833333333336</v>
      </c>
      <c r="K74" s="31">
        <v>1452.85</v>
      </c>
      <c r="L74" s="31">
        <v>1425.05</v>
      </c>
      <c r="M74" s="31">
        <v>3.4318599999999999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6071.6</v>
      </c>
      <c r="D75" s="36">
        <v>6090.95</v>
      </c>
      <c r="E75" s="36">
        <v>5980.65</v>
      </c>
      <c r="F75" s="36">
        <v>5889.7</v>
      </c>
      <c r="G75" s="36">
        <v>5779.4</v>
      </c>
      <c r="H75" s="36">
        <v>6181.9</v>
      </c>
      <c r="I75" s="36">
        <v>6292.2000000000007</v>
      </c>
      <c r="J75" s="36">
        <v>6383.15</v>
      </c>
      <c r="K75" s="31">
        <v>6201.25</v>
      </c>
      <c r="L75" s="31">
        <v>6000</v>
      </c>
      <c r="M75" s="31">
        <v>0.20838000000000001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572.25</v>
      </c>
      <c r="D76" s="36">
        <v>569.86666666666667</v>
      </c>
      <c r="E76" s="36">
        <v>563.88333333333333</v>
      </c>
      <c r="F76" s="36">
        <v>555.51666666666665</v>
      </c>
      <c r="G76" s="36">
        <v>549.5333333333333</v>
      </c>
      <c r="H76" s="36">
        <v>578.23333333333335</v>
      </c>
      <c r="I76" s="36">
        <v>584.2166666666667</v>
      </c>
      <c r="J76" s="36">
        <v>592.58333333333337</v>
      </c>
      <c r="K76" s="31">
        <v>575.85</v>
      </c>
      <c r="L76" s="31">
        <v>561.5</v>
      </c>
      <c r="M76" s="31">
        <v>10.970879999999999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1700.05</v>
      </c>
      <c r="D77" s="36">
        <v>1711.8833333333332</v>
      </c>
      <c r="E77" s="36">
        <v>1665.1666666666665</v>
      </c>
      <c r="F77" s="36">
        <v>1630.2833333333333</v>
      </c>
      <c r="G77" s="36">
        <v>1583.5666666666666</v>
      </c>
      <c r="H77" s="36">
        <v>1746.7666666666664</v>
      </c>
      <c r="I77" s="36">
        <v>1793.4833333333331</v>
      </c>
      <c r="J77" s="36">
        <v>1828.3666666666663</v>
      </c>
      <c r="K77" s="31">
        <v>1758.6</v>
      </c>
      <c r="L77" s="31">
        <v>1677</v>
      </c>
      <c r="M77" s="31">
        <v>8.1451399999999996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188.7</v>
      </c>
      <c r="D78" s="36">
        <v>189.41666666666666</v>
      </c>
      <c r="E78" s="36">
        <v>186.2833333333333</v>
      </c>
      <c r="F78" s="36">
        <v>183.86666666666665</v>
      </c>
      <c r="G78" s="36">
        <v>180.73333333333329</v>
      </c>
      <c r="H78" s="36">
        <v>191.83333333333331</v>
      </c>
      <c r="I78" s="36">
        <v>194.9666666666667</v>
      </c>
      <c r="J78" s="36">
        <v>197.38333333333333</v>
      </c>
      <c r="K78" s="31">
        <v>192.55</v>
      </c>
      <c r="L78" s="31">
        <v>187</v>
      </c>
      <c r="M78" s="31">
        <v>178.70782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1123.3</v>
      </c>
      <c r="D79" s="36">
        <v>1127.1333333333332</v>
      </c>
      <c r="E79" s="36">
        <v>1111.8666666666663</v>
      </c>
      <c r="F79" s="36">
        <v>1100.4333333333332</v>
      </c>
      <c r="G79" s="36">
        <v>1085.1666666666663</v>
      </c>
      <c r="H79" s="36">
        <v>1138.5666666666664</v>
      </c>
      <c r="I79" s="36">
        <v>1153.8333333333333</v>
      </c>
      <c r="J79" s="36">
        <v>1165.2666666666664</v>
      </c>
      <c r="K79" s="31">
        <v>1142.4000000000001</v>
      </c>
      <c r="L79" s="31">
        <v>1115.7</v>
      </c>
      <c r="M79" s="31">
        <v>11.37612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221.9</v>
      </c>
      <c r="D80" s="36">
        <v>224.76666666666665</v>
      </c>
      <c r="E80" s="36">
        <v>217.18333333333331</v>
      </c>
      <c r="F80" s="36">
        <v>212.46666666666667</v>
      </c>
      <c r="G80" s="36">
        <v>204.88333333333333</v>
      </c>
      <c r="H80" s="36">
        <v>229.48333333333329</v>
      </c>
      <c r="I80" s="36">
        <v>237.06666666666666</v>
      </c>
      <c r="J80" s="36">
        <v>241.78333333333327</v>
      </c>
      <c r="K80" s="31">
        <v>232.35</v>
      </c>
      <c r="L80" s="31">
        <v>220.05</v>
      </c>
      <c r="M80" s="31">
        <v>221.93528000000001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633.20000000000005</v>
      </c>
      <c r="D81" s="36">
        <v>643.68333333333339</v>
      </c>
      <c r="E81" s="36">
        <v>619.51666666666677</v>
      </c>
      <c r="F81" s="36">
        <v>605.83333333333337</v>
      </c>
      <c r="G81" s="36">
        <v>581.66666666666674</v>
      </c>
      <c r="H81" s="36">
        <v>657.36666666666679</v>
      </c>
      <c r="I81" s="36">
        <v>681.5333333333333</v>
      </c>
      <c r="J81" s="36">
        <v>695.21666666666681</v>
      </c>
      <c r="K81" s="31">
        <v>667.85</v>
      </c>
      <c r="L81" s="31">
        <v>630</v>
      </c>
      <c r="M81" s="31">
        <v>88.611320000000006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1139.9000000000001</v>
      </c>
      <c r="D82" s="36">
        <v>1143.8833333333334</v>
      </c>
      <c r="E82" s="36">
        <v>1128.6166666666668</v>
      </c>
      <c r="F82" s="36">
        <v>1117.3333333333333</v>
      </c>
      <c r="G82" s="36">
        <v>1102.0666666666666</v>
      </c>
      <c r="H82" s="36">
        <v>1155.166666666667</v>
      </c>
      <c r="I82" s="36">
        <v>1170.4333333333338</v>
      </c>
      <c r="J82" s="36">
        <v>1181.7166666666672</v>
      </c>
      <c r="K82" s="31">
        <v>1159.1500000000001</v>
      </c>
      <c r="L82" s="31">
        <v>1132.5999999999999</v>
      </c>
      <c r="M82" s="31">
        <v>45.702590000000001</v>
      </c>
      <c r="N82" s="1"/>
      <c r="O82" s="1"/>
    </row>
    <row r="83" spans="1:15" ht="12.75" customHeight="1">
      <c r="A83" s="33">
        <v>73</v>
      </c>
      <c r="B83" s="53" t="s">
        <v>831</v>
      </c>
      <c r="C83" s="31">
        <v>532</v>
      </c>
      <c r="D83" s="36">
        <v>533.63333333333333</v>
      </c>
      <c r="E83" s="36">
        <v>527.9666666666667</v>
      </c>
      <c r="F83" s="36">
        <v>523.93333333333339</v>
      </c>
      <c r="G83" s="36">
        <v>518.26666666666677</v>
      </c>
      <c r="H83" s="36">
        <v>537.66666666666663</v>
      </c>
      <c r="I83" s="36">
        <v>543.33333333333337</v>
      </c>
      <c r="J83" s="36">
        <v>547.36666666666656</v>
      </c>
      <c r="K83" s="31">
        <v>539.29999999999995</v>
      </c>
      <c r="L83" s="31">
        <v>529.6</v>
      </c>
      <c r="M83" s="31">
        <v>2.3601999999999999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274</v>
      </c>
      <c r="D84" s="36">
        <v>276.81666666666666</v>
      </c>
      <c r="E84" s="36">
        <v>269.83333333333331</v>
      </c>
      <c r="F84" s="36">
        <v>265.66666666666663</v>
      </c>
      <c r="G84" s="36">
        <v>258.68333333333328</v>
      </c>
      <c r="H84" s="36">
        <v>280.98333333333335</v>
      </c>
      <c r="I84" s="36">
        <v>287.9666666666667</v>
      </c>
      <c r="J84" s="36">
        <v>292.13333333333338</v>
      </c>
      <c r="K84" s="31">
        <v>283.8</v>
      </c>
      <c r="L84" s="31">
        <v>272.64999999999998</v>
      </c>
      <c r="M84" s="31">
        <v>58.529910000000001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1697.5</v>
      </c>
      <c r="D85" s="36">
        <v>1712.2</v>
      </c>
      <c r="E85" s="36">
        <v>1669.4</v>
      </c>
      <c r="F85" s="36">
        <v>1641.3</v>
      </c>
      <c r="G85" s="36">
        <v>1598.5</v>
      </c>
      <c r="H85" s="36">
        <v>1740.3000000000002</v>
      </c>
      <c r="I85" s="36">
        <v>1783.1</v>
      </c>
      <c r="J85" s="36">
        <v>1811.2000000000003</v>
      </c>
      <c r="K85" s="31">
        <v>1755</v>
      </c>
      <c r="L85" s="31">
        <v>1684.1</v>
      </c>
      <c r="M85" s="31">
        <v>1.43632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796.4</v>
      </c>
      <c r="D86" s="36">
        <v>802</v>
      </c>
      <c r="E86" s="36">
        <v>785.65</v>
      </c>
      <c r="F86" s="36">
        <v>774.9</v>
      </c>
      <c r="G86" s="36">
        <v>758.55</v>
      </c>
      <c r="H86" s="36">
        <v>812.75</v>
      </c>
      <c r="I86" s="36">
        <v>829.09999999999991</v>
      </c>
      <c r="J86" s="36">
        <v>839.85</v>
      </c>
      <c r="K86" s="31">
        <v>818.35</v>
      </c>
      <c r="L86" s="31">
        <v>791.25</v>
      </c>
      <c r="M86" s="31">
        <v>14.642760000000001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6230.15</v>
      </c>
      <c r="D87" s="36">
        <v>6267.8</v>
      </c>
      <c r="E87" s="36">
        <v>6165.6</v>
      </c>
      <c r="F87" s="36">
        <v>6101.05</v>
      </c>
      <c r="G87" s="36">
        <v>5998.85</v>
      </c>
      <c r="H87" s="36">
        <v>6332.35</v>
      </c>
      <c r="I87" s="36">
        <v>6434.5499999999993</v>
      </c>
      <c r="J87" s="36">
        <v>6499.1</v>
      </c>
      <c r="K87" s="31">
        <v>6370</v>
      </c>
      <c r="L87" s="31">
        <v>6203.25</v>
      </c>
      <c r="M87" s="31">
        <v>0.10407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1271.55</v>
      </c>
      <c r="D88" s="36">
        <v>1276.9333333333334</v>
      </c>
      <c r="E88" s="36">
        <v>1254.8666666666668</v>
      </c>
      <c r="F88" s="36">
        <v>1238.1833333333334</v>
      </c>
      <c r="G88" s="36">
        <v>1216.1166666666668</v>
      </c>
      <c r="H88" s="36">
        <v>1293.6166666666668</v>
      </c>
      <c r="I88" s="36">
        <v>1315.6833333333334</v>
      </c>
      <c r="J88" s="36">
        <v>1332.3666666666668</v>
      </c>
      <c r="K88" s="31">
        <v>1299</v>
      </c>
      <c r="L88" s="31">
        <v>1260.25</v>
      </c>
      <c r="M88" s="31">
        <v>1.2180800000000001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1712.75</v>
      </c>
      <c r="D89" s="36">
        <v>1735.0166666666667</v>
      </c>
      <c r="E89" s="36">
        <v>1675.2333333333333</v>
      </c>
      <c r="F89" s="36">
        <v>1637.7166666666667</v>
      </c>
      <c r="G89" s="36">
        <v>1577.9333333333334</v>
      </c>
      <c r="H89" s="36">
        <v>1772.5333333333333</v>
      </c>
      <c r="I89" s="36">
        <v>1832.3166666666666</v>
      </c>
      <c r="J89" s="36">
        <v>1869.8333333333333</v>
      </c>
      <c r="K89" s="31">
        <v>1794.8</v>
      </c>
      <c r="L89" s="31">
        <v>1697.5</v>
      </c>
      <c r="M89" s="31">
        <v>1.7946500000000001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560.15</v>
      </c>
      <c r="D90" s="36">
        <v>566.4</v>
      </c>
      <c r="E90" s="36">
        <v>548.15</v>
      </c>
      <c r="F90" s="36">
        <v>536.15</v>
      </c>
      <c r="G90" s="36">
        <v>517.9</v>
      </c>
      <c r="H90" s="36">
        <v>578.4</v>
      </c>
      <c r="I90" s="36">
        <v>596.65</v>
      </c>
      <c r="J90" s="36">
        <v>608.65</v>
      </c>
      <c r="K90" s="31">
        <v>584.65</v>
      </c>
      <c r="L90" s="31">
        <v>554.4</v>
      </c>
      <c r="M90" s="31">
        <v>10.892099999999999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28054.25</v>
      </c>
      <c r="D91" s="36">
        <v>28393.133333333331</v>
      </c>
      <c r="E91" s="36">
        <v>27586.316666666662</v>
      </c>
      <c r="F91" s="36">
        <v>27118.383333333331</v>
      </c>
      <c r="G91" s="36">
        <v>26311.566666666662</v>
      </c>
      <c r="H91" s="36">
        <v>28861.066666666662</v>
      </c>
      <c r="I91" s="36">
        <v>29667.883333333328</v>
      </c>
      <c r="J91" s="36">
        <v>30135.816666666662</v>
      </c>
      <c r="K91" s="31">
        <v>29199.95</v>
      </c>
      <c r="L91" s="31">
        <v>27925.200000000001</v>
      </c>
      <c r="M91" s="31">
        <v>0.66554999999999997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1005</v>
      </c>
      <c r="D92" s="36">
        <v>1002.25</v>
      </c>
      <c r="E92" s="36">
        <v>986.1</v>
      </c>
      <c r="F92" s="36">
        <v>967.2</v>
      </c>
      <c r="G92" s="36">
        <v>951.05000000000007</v>
      </c>
      <c r="H92" s="36">
        <v>1021.15</v>
      </c>
      <c r="I92" s="36">
        <v>1037.3000000000002</v>
      </c>
      <c r="J92" s="36">
        <v>1056.1999999999998</v>
      </c>
      <c r="K92" s="31">
        <v>1018.4</v>
      </c>
      <c r="L92" s="31">
        <v>983.35</v>
      </c>
      <c r="M92" s="31">
        <v>3.1351599999999999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18</v>
      </c>
      <c r="D93" s="36">
        <v>18.216666666666665</v>
      </c>
      <c r="E93" s="36">
        <v>17.68333333333333</v>
      </c>
      <c r="F93" s="36">
        <v>17.366666666666664</v>
      </c>
      <c r="G93" s="36">
        <v>16.833333333333329</v>
      </c>
      <c r="H93" s="36">
        <v>18.533333333333331</v>
      </c>
      <c r="I93" s="36">
        <v>19.06666666666667</v>
      </c>
      <c r="J93" s="36">
        <v>19.383333333333333</v>
      </c>
      <c r="K93" s="31">
        <v>18.75</v>
      </c>
      <c r="L93" s="31">
        <v>17.899999999999999</v>
      </c>
      <c r="M93" s="31">
        <v>225.19617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4923</v>
      </c>
      <c r="D94" s="36">
        <v>4933.0999999999995</v>
      </c>
      <c r="E94" s="36">
        <v>4877.8999999999987</v>
      </c>
      <c r="F94" s="36">
        <v>4832.7999999999993</v>
      </c>
      <c r="G94" s="36">
        <v>4777.5999999999985</v>
      </c>
      <c r="H94" s="36">
        <v>4978.1999999999989</v>
      </c>
      <c r="I94" s="36">
        <v>5033.3999999999996</v>
      </c>
      <c r="J94" s="36">
        <v>5078.4999999999991</v>
      </c>
      <c r="K94" s="31">
        <v>4988.3</v>
      </c>
      <c r="L94" s="31">
        <v>4888</v>
      </c>
      <c r="M94" s="31">
        <v>2.3593199999999999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1801.45</v>
      </c>
      <c r="D95" s="36">
        <v>1820.0166666666667</v>
      </c>
      <c r="E95" s="36">
        <v>1771.4333333333334</v>
      </c>
      <c r="F95" s="36">
        <v>1741.4166666666667</v>
      </c>
      <c r="G95" s="36">
        <v>1692.8333333333335</v>
      </c>
      <c r="H95" s="36">
        <v>1850.0333333333333</v>
      </c>
      <c r="I95" s="36">
        <v>1898.6166666666668</v>
      </c>
      <c r="J95" s="36">
        <v>1928.6333333333332</v>
      </c>
      <c r="K95" s="31">
        <v>1868.6</v>
      </c>
      <c r="L95" s="31">
        <v>1790</v>
      </c>
      <c r="M95" s="31">
        <v>0.68830000000000002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643.5</v>
      </c>
      <c r="D96" s="36">
        <v>647.18333333333328</v>
      </c>
      <c r="E96" s="36">
        <v>635.36666666666656</v>
      </c>
      <c r="F96" s="36">
        <v>627.23333333333323</v>
      </c>
      <c r="G96" s="36">
        <v>615.41666666666652</v>
      </c>
      <c r="H96" s="36">
        <v>655.31666666666661</v>
      </c>
      <c r="I96" s="36">
        <v>667.13333333333344</v>
      </c>
      <c r="J96" s="36">
        <v>675.26666666666665</v>
      </c>
      <c r="K96" s="31">
        <v>659</v>
      </c>
      <c r="L96" s="31">
        <v>639.04999999999995</v>
      </c>
      <c r="M96" s="31">
        <v>0.99880000000000002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128.35</v>
      </c>
      <c r="D97" s="36">
        <v>129.5</v>
      </c>
      <c r="E97" s="36">
        <v>126.85</v>
      </c>
      <c r="F97" s="36">
        <v>125.35</v>
      </c>
      <c r="G97" s="36">
        <v>122.69999999999999</v>
      </c>
      <c r="H97" s="36">
        <v>131</v>
      </c>
      <c r="I97" s="36">
        <v>133.64999999999998</v>
      </c>
      <c r="J97" s="36">
        <v>135.15</v>
      </c>
      <c r="K97" s="31">
        <v>132.15</v>
      </c>
      <c r="L97" s="31">
        <v>128</v>
      </c>
      <c r="M97" s="31">
        <v>34.028950000000002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425.95</v>
      </c>
      <c r="D98" s="36">
        <v>427.83333333333331</v>
      </c>
      <c r="E98" s="36">
        <v>420.06666666666661</v>
      </c>
      <c r="F98" s="36">
        <v>414.18333333333328</v>
      </c>
      <c r="G98" s="36">
        <v>406.41666666666657</v>
      </c>
      <c r="H98" s="36">
        <v>433.71666666666664</v>
      </c>
      <c r="I98" s="36">
        <v>441.48333333333341</v>
      </c>
      <c r="J98" s="36">
        <v>447.36666666666667</v>
      </c>
      <c r="K98" s="31">
        <v>435.6</v>
      </c>
      <c r="L98" s="31">
        <v>421.95</v>
      </c>
      <c r="M98" s="31">
        <v>11.087899999999999</v>
      </c>
      <c r="N98" s="1"/>
      <c r="O98" s="1"/>
    </row>
    <row r="99" spans="1:15" ht="12.75" customHeight="1">
      <c r="A99" s="33">
        <v>89</v>
      </c>
      <c r="B99" s="53" t="s">
        <v>827</v>
      </c>
      <c r="C99" s="31">
        <v>462.35</v>
      </c>
      <c r="D99" s="36">
        <v>466.33333333333331</v>
      </c>
      <c r="E99" s="36">
        <v>455.01666666666665</v>
      </c>
      <c r="F99" s="36">
        <v>447.68333333333334</v>
      </c>
      <c r="G99" s="36">
        <v>436.36666666666667</v>
      </c>
      <c r="H99" s="36">
        <v>473.66666666666663</v>
      </c>
      <c r="I99" s="36">
        <v>484.98333333333335</v>
      </c>
      <c r="J99" s="36">
        <v>492.31666666666661</v>
      </c>
      <c r="K99" s="31">
        <v>477.65</v>
      </c>
      <c r="L99" s="31">
        <v>459</v>
      </c>
      <c r="M99" s="31">
        <v>8.3792399999999994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5063.8</v>
      </c>
      <c r="D100" s="36">
        <v>5049.9666666666662</v>
      </c>
      <c r="E100" s="36">
        <v>4963.9333333333325</v>
      </c>
      <c r="F100" s="36">
        <v>4864.0666666666666</v>
      </c>
      <c r="G100" s="36">
        <v>4778.0333333333328</v>
      </c>
      <c r="H100" s="36">
        <v>5149.8333333333321</v>
      </c>
      <c r="I100" s="36">
        <v>5235.8666666666668</v>
      </c>
      <c r="J100" s="36">
        <v>5335.7333333333318</v>
      </c>
      <c r="K100" s="31">
        <v>5136</v>
      </c>
      <c r="L100" s="31">
        <v>4950.1000000000004</v>
      </c>
      <c r="M100" s="31">
        <v>0.79598999999999998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351.45</v>
      </c>
      <c r="D101" s="36">
        <v>355.8</v>
      </c>
      <c r="E101" s="36">
        <v>343.65000000000003</v>
      </c>
      <c r="F101" s="36">
        <v>335.85</v>
      </c>
      <c r="G101" s="36">
        <v>323.70000000000005</v>
      </c>
      <c r="H101" s="36">
        <v>363.6</v>
      </c>
      <c r="I101" s="36">
        <v>375.75</v>
      </c>
      <c r="J101" s="36">
        <v>383.55</v>
      </c>
      <c r="K101" s="31">
        <v>367.95</v>
      </c>
      <c r="L101" s="31">
        <v>348</v>
      </c>
      <c r="M101" s="31">
        <v>4.6070500000000001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252</v>
      </c>
      <c r="D102" s="36">
        <v>258.95</v>
      </c>
      <c r="E102" s="36">
        <v>242.09999999999997</v>
      </c>
      <c r="F102" s="36">
        <v>232.2</v>
      </c>
      <c r="G102" s="36">
        <v>215.34999999999997</v>
      </c>
      <c r="H102" s="36">
        <v>268.84999999999997</v>
      </c>
      <c r="I102" s="36">
        <v>285.7</v>
      </c>
      <c r="J102" s="36">
        <v>295.59999999999997</v>
      </c>
      <c r="K102" s="31">
        <v>275.8</v>
      </c>
      <c r="L102" s="31">
        <v>249.05</v>
      </c>
      <c r="M102" s="31">
        <v>245.30536000000001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786.1</v>
      </c>
      <c r="D103" s="36">
        <v>793.30000000000007</v>
      </c>
      <c r="E103" s="36">
        <v>775.20000000000016</v>
      </c>
      <c r="F103" s="36">
        <v>764.30000000000007</v>
      </c>
      <c r="G103" s="36">
        <v>746.20000000000016</v>
      </c>
      <c r="H103" s="36">
        <v>804.20000000000016</v>
      </c>
      <c r="I103" s="36">
        <v>822.30000000000007</v>
      </c>
      <c r="J103" s="36">
        <v>833.20000000000016</v>
      </c>
      <c r="K103" s="31">
        <v>811.4</v>
      </c>
      <c r="L103" s="31">
        <v>782.4</v>
      </c>
      <c r="M103" s="31">
        <v>4.4521899999999999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567.35</v>
      </c>
      <c r="D104" s="36">
        <v>571.38333333333333</v>
      </c>
      <c r="E104" s="36">
        <v>560.01666666666665</v>
      </c>
      <c r="F104" s="36">
        <v>552.68333333333328</v>
      </c>
      <c r="G104" s="36">
        <v>541.31666666666661</v>
      </c>
      <c r="H104" s="36">
        <v>578.7166666666667</v>
      </c>
      <c r="I104" s="36">
        <v>590.08333333333326</v>
      </c>
      <c r="J104" s="36">
        <v>597.41666666666674</v>
      </c>
      <c r="K104" s="31">
        <v>582.75</v>
      </c>
      <c r="L104" s="31">
        <v>564.04999999999995</v>
      </c>
      <c r="M104" s="31">
        <v>112.21001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958.05</v>
      </c>
      <c r="D105" s="36">
        <v>958.95000000000016</v>
      </c>
      <c r="E105" s="36">
        <v>950.0500000000003</v>
      </c>
      <c r="F105" s="36">
        <v>942.05000000000018</v>
      </c>
      <c r="G105" s="36">
        <v>933.15000000000032</v>
      </c>
      <c r="H105" s="36">
        <v>966.95000000000027</v>
      </c>
      <c r="I105" s="36">
        <v>975.85000000000014</v>
      </c>
      <c r="J105" s="36">
        <v>983.85000000000025</v>
      </c>
      <c r="K105" s="31">
        <v>967.85</v>
      </c>
      <c r="L105" s="31">
        <v>950.95</v>
      </c>
      <c r="M105" s="31">
        <v>8.0616800000000008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1083.1500000000001</v>
      </c>
      <c r="D106" s="36">
        <v>1086.75</v>
      </c>
      <c r="E106" s="36">
        <v>1068.45</v>
      </c>
      <c r="F106" s="36">
        <v>1053.75</v>
      </c>
      <c r="G106" s="36">
        <v>1035.45</v>
      </c>
      <c r="H106" s="36">
        <v>1101.45</v>
      </c>
      <c r="I106" s="36">
        <v>1119.7500000000002</v>
      </c>
      <c r="J106" s="36">
        <v>1134.45</v>
      </c>
      <c r="K106" s="31">
        <v>1105.05</v>
      </c>
      <c r="L106" s="31">
        <v>1072.05</v>
      </c>
      <c r="M106" s="31">
        <v>1.9704699999999999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201.95</v>
      </c>
      <c r="D107" s="36">
        <v>204.18333333333331</v>
      </c>
      <c r="E107" s="36">
        <v>198.46666666666661</v>
      </c>
      <c r="F107" s="36">
        <v>194.98333333333329</v>
      </c>
      <c r="G107" s="36">
        <v>189.26666666666659</v>
      </c>
      <c r="H107" s="36">
        <v>207.66666666666663</v>
      </c>
      <c r="I107" s="36">
        <v>213.38333333333333</v>
      </c>
      <c r="J107" s="36">
        <v>216.86666666666665</v>
      </c>
      <c r="K107" s="31">
        <v>209.9</v>
      </c>
      <c r="L107" s="31">
        <v>200.7</v>
      </c>
      <c r="M107" s="31">
        <v>39.776130000000002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2885</v>
      </c>
      <c r="D108" s="36">
        <v>2898.1333333333332</v>
      </c>
      <c r="E108" s="36">
        <v>2848.2666666666664</v>
      </c>
      <c r="F108" s="36">
        <v>2811.5333333333333</v>
      </c>
      <c r="G108" s="36">
        <v>2761.6666666666665</v>
      </c>
      <c r="H108" s="36">
        <v>2934.8666666666663</v>
      </c>
      <c r="I108" s="36">
        <v>2984.7333333333331</v>
      </c>
      <c r="J108" s="36">
        <v>3021.4666666666662</v>
      </c>
      <c r="K108" s="31">
        <v>2948</v>
      </c>
      <c r="L108" s="31">
        <v>2861.4</v>
      </c>
      <c r="M108" s="31">
        <v>1.68547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65.849999999999994</v>
      </c>
      <c r="D109" s="36">
        <v>66.55</v>
      </c>
      <c r="E109" s="36">
        <v>64.699999999999989</v>
      </c>
      <c r="F109" s="36">
        <v>63.55</v>
      </c>
      <c r="G109" s="36">
        <v>61.699999999999989</v>
      </c>
      <c r="H109" s="36">
        <v>67.699999999999989</v>
      </c>
      <c r="I109" s="36">
        <v>69.549999999999983</v>
      </c>
      <c r="J109" s="36">
        <v>70.699999999999989</v>
      </c>
      <c r="K109" s="31">
        <v>68.400000000000006</v>
      </c>
      <c r="L109" s="31">
        <v>65.400000000000006</v>
      </c>
      <c r="M109" s="31">
        <v>292.25281000000001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1799.6</v>
      </c>
      <c r="D110" s="36">
        <v>1814.3</v>
      </c>
      <c r="E110" s="36">
        <v>1771.6499999999999</v>
      </c>
      <c r="F110" s="36">
        <v>1743.6999999999998</v>
      </c>
      <c r="G110" s="36">
        <v>1701.0499999999997</v>
      </c>
      <c r="H110" s="36">
        <v>1842.25</v>
      </c>
      <c r="I110" s="36">
        <v>1884.9</v>
      </c>
      <c r="J110" s="36">
        <v>1912.8500000000001</v>
      </c>
      <c r="K110" s="31">
        <v>1856.95</v>
      </c>
      <c r="L110" s="31">
        <v>1786.35</v>
      </c>
      <c r="M110" s="31">
        <v>5.6855500000000001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719.65</v>
      </c>
      <c r="D111" s="36">
        <v>722.08333333333337</v>
      </c>
      <c r="E111" s="36">
        <v>714.56666666666672</v>
      </c>
      <c r="F111" s="36">
        <v>709.48333333333335</v>
      </c>
      <c r="G111" s="36">
        <v>701.9666666666667</v>
      </c>
      <c r="H111" s="36">
        <v>727.16666666666674</v>
      </c>
      <c r="I111" s="36">
        <v>734.68333333333339</v>
      </c>
      <c r="J111" s="36">
        <v>739.76666666666677</v>
      </c>
      <c r="K111" s="31">
        <v>729.6</v>
      </c>
      <c r="L111" s="31">
        <v>717</v>
      </c>
      <c r="M111" s="31">
        <v>0.53871999999999998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1437.1</v>
      </c>
      <c r="D112" s="36">
        <v>1451.2</v>
      </c>
      <c r="E112" s="36">
        <v>1417.4</v>
      </c>
      <c r="F112" s="36">
        <v>1397.7</v>
      </c>
      <c r="G112" s="36">
        <v>1363.9</v>
      </c>
      <c r="H112" s="36">
        <v>1470.9</v>
      </c>
      <c r="I112" s="36">
        <v>1504.6999999999998</v>
      </c>
      <c r="J112" s="36">
        <v>1524.4</v>
      </c>
      <c r="K112" s="31">
        <v>1485</v>
      </c>
      <c r="L112" s="31">
        <v>1431.5</v>
      </c>
      <c r="M112" s="31">
        <v>1.2795799999999999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7482.8</v>
      </c>
      <c r="D113" s="36">
        <v>7513.9833333333336</v>
      </c>
      <c r="E113" s="36">
        <v>7409.916666666667</v>
      </c>
      <c r="F113" s="36">
        <v>7337.0333333333338</v>
      </c>
      <c r="G113" s="36">
        <v>7232.9666666666672</v>
      </c>
      <c r="H113" s="36">
        <v>7586.8666666666668</v>
      </c>
      <c r="I113" s="36">
        <v>7690.9333333333325</v>
      </c>
      <c r="J113" s="36">
        <v>7763.8166666666666</v>
      </c>
      <c r="K113" s="31">
        <v>7618.05</v>
      </c>
      <c r="L113" s="31">
        <v>7441.1</v>
      </c>
      <c r="M113" s="31">
        <v>5.2589999999999998E-2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829.7</v>
      </c>
      <c r="D114" s="36">
        <v>838.4666666666667</v>
      </c>
      <c r="E114" s="36">
        <v>816.23333333333335</v>
      </c>
      <c r="F114" s="36">
        <v>802.76666666666665</v>
      </c>
      <c r="G114" s="36">
        <v>780.5333333333333</v>
      </c>
      <c r="H114" s="36">
        <v>851.93333333333339</v>
      </c>
      <c r="I114" s="36">
        <v>874.16666666666674</v>
      </c>
      <c r="J114" s="36">
        <v>887.63333333333344</v>
      </c>
      <c r="K114" s="31">
        <v>860.7</v>
      </c>
      <c r="L114" s="31">
        <v>825</v>
      </c>
      <c r="M114" s="31">
        <v>2.62127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366</v>
      </c>
      <c r="D115" s="36">
        <v>367.84999999999997</v>
      </c>
      <c r="E115" s="36">
        <v>362.09999999999991</v>
      </c>
      <c r="F115" s="36">
        <v>358.19999999999993</v>
      </c>
      <c r="G115" s="36">
        <v>352.44999999999987</v>
      </c>
      <c r="H115" s="36">
        <v>371.74999999999994</v>
      </c>
      <c r="I115" s="36">
        <v>377.50000000000006</v>
      </c>
      <c r="J115" s="36">
        <v>381.4</v>
      </c>
      <c r="K115" s="31">
        <v>373.6</v>
      </c>
      <c r="L115" s="31">
        <v>363.95</v>
      </c>
      <c r="M115" s="31">
        <v>14.586919999999999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474</v>
      </c>
      <c r="D116" s="36">
        <v>476.33333333333331</v>
      </c>
      <c r="E116" s="36">
        <v>457.66666666666663</v>
      </c>
      <c r="F116" s="36">
        <v>441.33333333333331</v>
      </c>
      <c r="G116" s="36">
        <v>422.66666666666663</v>
      </c>
      <c r="H116" s="36">
        <v>492.66666666666663</v>
      </c>
      <c r="I116" s="36">
        <v>511.33333333333326</v>
      </c>
      <c r="J116" s="36">
        <v>527.66666666666663</v>
      </c>
      <c r="K116" s="31">
        <v>495</v>
      </c>
      <c r="L116" s="31">
        <v>460</v>
      </c>
      <c r="M116" s="31">
        <v>6.2278200000000004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1042.9000000000001</v>
      </c>
      <c r="D117" s="36">
        <v>1045</v>
      </c>
      <c r="E117" s="36">
        <v>1029.95</v>
      </c>
      <c r="F117" s="36">
        <v>1017</v>
      </c>
      <c r="G117" s="36">
        <v>1001.95</v>
      </c>
      <c r="H117" s="36">
        <v>1057.95</v>
      </c>
      <c r="I117" s="36">
        <v>1073.0000000000002</v>
      </c>
      <c r="J117" s="36">
        <v>1085.95</v>
      </c>
      <c r="K117" s="31">
        <v>1060.05</v>
      </c>
      <c r="L117" s="31">
        <v>1032.05</v>
      </c>
      <c r="M117" s="31">
        <v>3.4588999999999999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1085.55</v>
      </c>
      <c r="D118" s="36">
        <v>1092.1499999999999</v>
      </c>
      <c r="E118" s="36">
        <v>1074.3999999999996</v>
      </c>
      <c r="F118" s="36">
        <v>1063.2499999999998</v>
      </c>
      <c r="G118" s="36">
        <v>1045.4999999999995</v>
      </c>
      <c r="H118" s="36">
        <v>1103.2999999999997</v>
      </c>
      <c r="I118" s="36">
        <v>1121.0500000000002</v>
      </c>
      <c r="J118" s="36">
        <v>1132.1999999999998</v>
      </c>
      <c r="K118" s="31">
        <v>1109.9000000000001</v>
      </c>
      <c r="L118" s="31">
        <v>1081</v>
      </c>
      <c r="M118" s="31">
        <v>21.33034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1447.3</v>
      </c>
      <c r="D119" s="36">
        <v>1447.75</v>
      </c>
      <c r="E119" s="36">
        <v>1433</v>
      </c>
      <c r="F119" s="36">
        <v>1418.7</v>
      </c>
      <c r="G119" s="36">
        <v>1403.95</v>
      </c>
      <c r="H119" s="36">
        <v>1462.05</v>
      </c>
      <c r="I119" s="36">
        <v>1476.8</v>
      </c>
      <c r="J119" s="36">
        <v>1491.1</v>
      </c>
      <c r="K119" s="31">
        <v>1462.5</v>
      </c>
      <c r="L119" s="31">
        <v>1433.45</v>
      </c>
      <c r="M119" s="31">
        <v>10.740539999999999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133.75</v>
      </c>
      <c r="D120" s="36">
        <v>134.76666666666668</v>
      </c>
      <c r="E120" s="36">
        <v>132.28333333333336</v>
      </c>
      <c r="F120" s="36">
        <v>130.81666666666669</v>
      </c>
      <c r="G120" s="36">
        <v>128.33333333333337</v>
      </c>
      <c r="H120" s="36">
        <v>136.23333333333335</v>
      </c>
      <c r="I120" s="36">
        <v>138.71666666666664</v>
      </c>
      <c r="J120" s="36">
        <v>140.18333333333334</v>
      </c>
      <c r="K120" s="31">
        <v>137.25</v>
      </c>
      <c r="L120" s="31">
        <v>133.30000000000001</v>
      </c>
      <c r="M120" s="31">
        <v>52.929560000000002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1465.6</v>
      </c>
      <c r="D121" s="36">
        <v>1451.6999999999998</v>
      </c>
      <c r="E121" s="36">
        <v>1426.3499999999997</v>
      </c>
      <c r="F121" s="36">
        <v>1387.1</v>
      </c>
      <c r="G121" s="36">
        <v>1361.7499999999998</v>
      </c>
      <c r="H121" s="36">
        <v>1490.9499999999996</v>
      </c>
      <c r="I121" s="36">
        <v>1516.3</v>
      </c>
      <c r="J121" s="36">
        <v>1555.5499999999995</v>
      </c>
      <c r="K121" s="31">
        <v>1477.05</v>
      </c>
      <c r="L121" s="31">
        <v>1412.45</v>
      </c>
      <c r="M121" s="31">
        <v>2.7629199999999998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432.95</v>
      </c>
      <c r="D122" s="36">
        <v>438.3</v>
      </c>
      <c r="E122" s="36">
        <v>425.65000000000003</v>
      </c>
      <c r="F122" s="36">
        <v>418.35</v>
      </c>
      <c r="G122" s="36">
        <v>405.70000000000005</v>
      </c>
      <c r="H122" s="36">
        <v>445.6</v>
      </c>
      <c r="I122" s="36">
        <v>458.25</v>
      </c>
      <c r="J122" s="36">
        <v>465.55</v>
      </c>
      <c r="K122" s="31">
        <v>450.95</v>
      </c>
      <c r="L122" s="31">
        <v>431</v>
      </c>
      <c r="M122" s="31">
        <v>190.32050000000001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830.85</v>
      </c>
      <c r="D123" s="36">
        <v>835.26666666666677</v>
      </c>
      <c r="E123" s="36">
        <v>820.63333333333355</v>
      </c>
      <c r="F123" s="36">
        <v>810.41666666666674</v>
      </c>
      <c r="G123" s="36">
        <v>795.78333333333353</v>
      </c>
      <c r="H123" s="36">
        <v>845.48333333333358</v>
      </c>
      <c r="I123" s="36">
        <v>860.11666666666679</v>
      </c>
      <c r="J123" s="36">
        <v>870.3333333333336</v>
      </c>
      <c r="K123" s="31">
        <v>849.9</v>
      </c>
      <c r="L123" s="31">
        <v>825.05</v>
      </c>
      <c r="M123" s="31">
        <v>10.05409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6546</v>
      </c>
      <c r="D124" s="36">
        <v>6583.6333333333341</v>
      </c>
      <c r="E124" s="36">
        <v>6462.3666666666686</v>
      </c>
      <c r="F124" s="36">
        <v>6378.7333333333345</v>
      </c>
      <c r="G124" s="36">
        <v>6257.466666666669</v>
      </c>
      <c r="H124" s="36">
        <v>6667.2666666666682</v>
      </c>
      <c r="I124" s="36">
        <v>6788.5333333333328</v>
      </c>
      <c r="J124" s="36">
        <v>6872.1666666666679</v>
      </c>
      <c r="K124" s="31">
        <v>6704.9</v>
      </c>
      <c r="L124" s="31">
        <v>6500</v>
      </c>
      <c r="M124" s="31">
        <v>3.03362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2535.5500000000002</v>
      </c>
      <c r="D125" s="36">
        <v>2539.1166666666668</v>
      </c>
      <c r="E125" s="36">
        <v>2518.4333333333334</v>
      </c>
      <c r="F125" s="36">
        <v>2501.3166666666666</v>
      </c>
      <c r="G125" s="36">
        <v>2480.6333333333332</v>
      </c>
      <c r="H125" s="36">
        <v>2556.2333333333336</v>
      </c>
      <c r="I125" s="36">
        <v>2576.916666666667</v>
      </c>
      <c r="J125" s="36">
        <v>2594.0333333333338</v>
      </c>
      <c r="K125" s="31">
        <v>2559.8000000000002</v>
      </c>
      <c r="L125" s="31">
        <v>2522</v>
      </c>
      <c r="M125" s="31">
        <v>2.5436800000000002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2989.55</v>
      </c>
      <c r="D126" s="36">
        <v>2964.3333333333335</v>
      </c>
      <c r="E126" s="36">
        <v>2888.7166666666672</v>
      </c>
      <c r="F126" s="36">
        <v>2787.8833333333337</v>
      </c>
      <c r="G126" s="36">
        <v>2712.2666666666673</v>
      </c>
      <c r="H126" s="36">
        <v>3065.166666666667</v>
      </c>
      <c r="I126" s="36">
        <v>3140.7833333333328</v>
      </c>
      <c r="J126" s="36">
        <v>3241.6166666666668</v>
      </c>
      <c r="K126" s="31">
        <v>3039.95</v>
      </c>
      <c r="L126" s="31">
        <v>2863.5</v>
      </c>
      <c r="M126" s="31">
        <v>7.9866200000000003</v>
      </c>
      <c r="N126" s="1"/>
      <c r="O126" s="1"/>
    </row>
    <row r="127" spans="1:15" ht="12.75" customHeight="1">
      <c r="A127" s="33">
        <v>117</v>
      </c>
      <c r="B127" s="53" t="s">
        <v>1025</v>
      </c>
      <c r="C127" s="31">
        <v>1443.4</v>
      </c>
      <c r="D127" s="36">
        <v>1434.8</v>
      </c>
      <c r="E127" s="36">
        <v>1397</v>
      </c>
      <c r="F127" s="36">
        <v>1350.6000000000001</v>
      </c>
      <c r="G127" s="36">
        <v>1312.8000000000002</v>
      </c>
      <c r="H127" s="36">
        <v>1481.1999999999998</v>
      </c>
      <c r="I127" s="36">
        <v>1518.9999999999995</v>
      </c>
      <c r="J127" s="36">
        <v>1565.3999999999996</v>
      </c>
      <c r="K127" s="31">
        <v>1472.6</v>
      </c>
      <c r="L127" s="31">
        <v>1388.4</v>
      </c>
      <c r="M127" s="31">
        <v>1.47824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991.9</v>
      </c>
      <c r="D128" s="36">
        <v>1001.8833333333333</v>
      </c>
      <c r="E128" s="36">
        <v>976.11666666666656</v>
      </c>
      <c r="F128" s="36">
        <v>960.33333333333326</v>
      </c>
      <c r="G128" s="36">
        <v>934.56666666666649</v>
      </c>
      <c r="H128" s="36">
        <v>1017.6666666666666</v>
      </c>
      <c r="I128" s="36">
        <v>1043.4333333333334</v>
      </c>
      <c r="J128" s="36">
        <v>1059.2166666666667</v>
      </c>
      <c r="K128" s="31">
        <v>1027.6500000000001</v>
      </c>
      <c r="L128" s="31">
        <v>986.1</v>
      </c>
      <c r="M128" s="31">
        <v>38.544559999999997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1085.45</v>
      </c>
      <c r="D129" s="36">
        <v>1090.7166666666667</v>
      </c>
      <c r="E129" s="36">
        <v>1076.7333333333333</v>
      </c>
      <c r="F129" s="36">
        <v>1068.0166666666667</v>
      </c>
      <c r="G129" s="36">
        <v>1054.0333333333333</v>
      </c>
      <c r="H129" s="36">
        <v>1099.4333333333334</v>
      </c>
      <c r="I129" s="36">
        <v>1113.416666666667</v>
      </c>
      <c r="J129" s="36">
        <v>1122.1333333333334</v>
      </c>
      <c r="K129" s="31">
        <v>1104.7</v>
      </c>
      <c r="L129" s="31">
        <v>1082</v>
      </c>
      <c r="M129" s="31">
        <v>2.3813499999999999</v>
      </c>
      <c r="N129" s="1"/>
      <c r="O129" s="1"/>
    </row>
    <row r="130" spans="1:15" ht="12.75" customHeight="1">
      <c r="A130" s="33">
        <v>120</v>
      </c>
      <c r="B130" s="53" t="s">
        <v>833</v>
      </c>
      <c r="C130" s="31">
        <v>4407.8999999999996</v>
      </c>
      <c r="D130" s="36">
        <v>4440.9666666666662</v>
      </c>
      <c r="E130" s="36">
        <v>4356.9333333333325</v>
      </c>
      <c r="F130" s="36">
        <v>4305.9666666666662</v>
      </c>
      <c r="G130" s="36">
        <v>4221.9333333333325</v>
      </c>
      <c r="H130" s="36">
        <v>4491.9333333333325</v>
      </c>
      <c r="I130" s="36">
        <v>4575.9666666666672</v>
      </c>
      <c r="J130" s="36">
        <v>4626.9333333333325</v>
      </c>
      <c r="K130" s="31">
        <v>4525</v>
      </c>
      <c r="L130" s="31">
        <v>4390</v>
      </c>
      <c r="M130" s="31">
        <v>0.24298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1467.8</v>
      </c>
      <c r="D131" s="36">
        <v>1479.9166666666667</v>
      </c>
      <c r="E131" s="36">
        <v>1447.9333333333334</v>
      </c>
      <c r="F131" s="36">
        <v>1428.0666666666666</v>
      </c>
      <c r="G131" s="36">
        <v>1396.0833333333333</v>
      </c>
      <c r="H131" s="36">
        <v>1499.7833333333335</v>
      </c>
      <c r="I131" s="36">
        <v>1531.7666666666667</v>
      </c>
      <c r="J131" s="36">
        <v>1551.6333333333337</v>
      </c>
      <c r="K131" s="31">
        <v>1511.9</v>
      </c>
      <c r="L131" s="31">
        <v>1460.05</v>
      </c>
      <c r="M131" s="31">
        <v>2.3109000000000002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290.3</v>
      </c>
      <c r="D132" s="36">
        <v>290.05</v>
      </c>
      <c r="E132" s="36">
        <v>288.5</v>
      </c>
      <c r="F132" s="36">
        <v>286.7</v>
      </c>
      <c r="G132" s="36">
        <v>285.14999999999998</v>
      </c>
      <c r="H132" s="36">
        <v>291.85000000000002</v>
      </c>
      <c r="I132" s="36">
        <v>293.40000000000009</v>
      </c>
      <c r="J132" s="36">
        <v>295.20000000000005</v>
      </c>
      <c r="K132" s="31">
        <v>291.60000000000002</v>
      </c>
      <c r="L132" s="31">
        <v>288.25</v>
      </c>
      <c r="M132" s="31">
        <v>33.193849999999998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2607.9</v>
      </c>
      <c r="D133" s="36">
        <v>2614.1166666666663</v>
      </c>
      <c r="E133" s="36">
        <v>2584.9833333333327</v>
      </c>
      <c r="F133" s="36">
        <v>2562.0666666666662</v>
      </c>
      <c r="G133" s="36">
        <v>2532.9333333333325</v>
      </c>
      <c r="H133" s="36">
        <v>2637.0333333333328</v>
      </c>
      <c r="I133" s="36">
        <v>2666.166666666667</v>
      </c>
      <c r="J133" s="36">
        <v>2689.083333333333</v>
      </c>
      <c r="K133" s="31">
        <v>2643.25</v>
      </c>
      <c r="L133" s="31">
        <v>2591.1999999999998</v>
      </c>
      <c r="M133" s="31">
        <v>2.8528799999999999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1964.4</v>
      </c>
      <c r="D134" s="36">
        <v>1983.5166666666667</v>
      </c>
      <c r="E134" s="36">
        <v>1935.5333333333333</v>
      </c>
      <c r="F134" s="36">
        <v>1906.6666666666667</v>
      </c>
      <c r="G134" s="36">
        <v>1858.6833333333334</v>
      </c>
      <c r="H134" s="36">
        <v>2012.3833333333332</v>
      </c>
      <c r="I134" s="36">
        <v>2060.3666666666663</v>
      </c>
      <c r="J134" s="36">
        <v>2089.2333333333331</v>
      </c>
      <c r="K134" s="31">
        <v>2031.5</v>
      </c>
      <c r="L134" s="31">
        <v>1954.65</v>
      </c>
      <c r="M134" s="31">
        <v>3.4696899999999999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969.35</v>
      </c>
      <c r="D135" s="36">
        <v>971.61666666666679</v>
      </c>
      <c r="E135" s="36">
        <v>962.03333333333353</v>
      </c>
      <c r="F135" s="36">
        <v>954.7166666666667</v>
      </c>
      <c r="G135" s="36">
        <v>945.13333333333344</v>
      </c>
      <c r="H135" s="36">
        <v>978.93333333333362</v>
      </c>
      <c r="I135" s="36">
        <v>988.51666666666688</v>
      </c>
      <c r="J135" s="36">
        <v>995.83333333333371</v>
      </c>
      <c r="K135" s="31">
        <v>981.2</v>
      </c>
      <c r="L135" s="31">
        <v>964.3</v>
      </c>
      <c r="M135" s="31">
        <v>0.20663999999999999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886.85</v>
      </c>
      <c r="D136" s="36">
        <v>882.5</v>
      </c>
      <c r="E136" s="36">
        <v>868.25</v>
      </c>
      <c r="F136" s="36">
        <v>849.65</v>
      </c>
      <c r="G136" s="36">
        <v>835.4</v>
      </c>
      <c r="H136" s="36">
        <v>901.1</v>
      </c>
      <c r="I136" s="36">
        <v>915.35</v>
      </c>
      <c r="J136" s="36">
        <v>933.95</v>
      </c>
      <c r="K136" s="31">
        <v>896.75</v>
      </c>
      <c r="L136" s="31">
        <v>863.9</v>
      </c>
      <c r="M136" s="31">
        <v>88.015469999999993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546.29999999999995</v>
      </c>
      <c r="D137" s="36">
        <v>546.83333333333337</v>
      </c>
      <c r="E137" s="36">
        <v>543.81666666666672</v>
      </c>
      <c r="F137" s="36">
        <v>541.33333333333337</v>
      </c>
      <c r="G137" s="36">
        <v>538.31666666666672</v>
      </c>
      <c r="H137" s="36">
        <v>549.31666666666672</v>
      </c>
      <c r="I137" s="36">
        <v>552.33333333333337</v>
      </c>
      <c r="J137" s="36">
        <v>554.81666666666672</v>
      </c>
      <c r="K137" s="31">
        <v>549.85</v>
      </c>
      <c r="L137" s="31">
        <v>544.35</v>
      </c>
      <c r="M137" s="31">
        <v>16.36393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2086.9499999999998</v>
      </c>
      <c r="D138" s="36">
        <v>2096.4833333333336</v>
      </c>
      <c r="E138" s="36">
        <v>2066.0666666666671</v>
      </c>
      <c r="F138" s="36">
        <v>2045.1833333333334</v>
      </c>
      <c r="G138" s="36">
        <v>2014.7666666666669</v>
      </c>
      <c r="H138" s="36">
        <v>2117.3666666666672</v>
      </c>
      <c r="I138" s="36">
        <v>2147.7833333333333</v>
      </c>
      <c r="J138" s="36">
        <v>2168.6666666666674</v>
      </c>
      <c r="K138" s="31">
        <v>2126.9</v>
      </c>
      <c r="L138" s="31">
        <v>2075.6</v>
      </c>
      <c r="M138" s="31">
        <v>4.30199</v>
      </c>
      <c r="N138" s="1"/>
      <c r="O138" s="1"/>
    </row>
    <row r="139" spans="1:15" ht="12.75" customHeight="1">
      <c r="A139" s="33">
        <v>129</v>
      </c>
      <c r="B139" s="53" t="s">
        <v>834</v>
      </c>
      <c r="C139" s="31">
        <v>2060.4499999999998</v>
      </c>
      <c r="D139" s="36">
        <v>2062.8833333333332</v>
      </c>
      <c r="E139" s="36">
        <v>2015.7666666666664</v>
      </c>
      <c r="F139" s="36">
        <v>1971.0833333333333</v>
      </c>
      <c r="G139" s="36">
        <v>1923.9666666666665</v>
      </c>
      <c r="H139" s="36">
        <v>2107.5666666666666</v>
      </c>
      <c r="I139" s="36">
        <v>2154.6833333333334</v>
      </c>
      <c r="J139" s="36">
        <v>2199.3666666666663</v>
      </c>
      <c r="K139" s="31">
        <v>2110</v>
      </c>
      <c r="L139" s="31">
        <v>2018.2</v>
      </c>
      <c r="M139" s="31">
        <v>2.7444600000000001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522.04999999999995</v>
      </c>
      <c r="D140" s="36">
        <v>521.33333333333326</v>
      </c>
      <c r="E140" s="36">
        <v>515.26666666666654</v>
      </c>
      <c r="F140" s="36">
        <v>508.48333333333323</v>
      </c>
      <c r="G140" s="36">
        <v>502.41666666666652</v>
      </c>
      <c r="H140" s="36">
        <v>528.11666666666656</v>
      </c>
      <c r="I140" s="36">
        <v>534.18333333333317</v>
      </c>
      <c r="J140" s="36">
        <v>540.96666666666658</v>
      </c>
      <c r="K140" s="31">
        <v>527.4</v>
      </c>
      <c r="L140" s="31">
        <v>514.54999999999995</v>
      </c>
      <c r="M140" s="31">
        <v>18.497679999999999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2326.75</v>
      </c>
      <c r="D141" s="36">
        <v>2338.9333333333334</v>
      </c>
      <c r="E141" s="36">
        <v>2299.8666666666668</v>
      </c>
      <c r="F141" s="36">
        <v>2272.9833333333336</v>
      </c>
      <c r="G141" s="36">
        <v>2233.916666666667</v>
      </c>
      <c r="H141" s="36">
        <v>2365.8166666666666</v>
      </c>
      <c r="I141" s="36">
        <v>2404.8833333333332</v>
      </c>
      <c r="J141" s="36">
        <v>2431.7666666666664</v>
      </c>
      <c r="K141" s="31">
        <v>2378</v>
      </c>
      <c r="L141" s="31">
        <v>2312.0500000000002</v>
      </c>
      <c r="M141" s="31">
        <v>7.4870000000000001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472.85</v>
      </c>
      <c r="D142" s="36">
        <v>471.26666666666665</v>
      </c>
      <c r="E142" s="36">
        <v>464.5333333333333</v>
      </c>
      <c r="F142" s="36">
        <v>456.21666666666664</v>
      </c>
      <c r="G142" s="36">
        <v>449.48333333333329</v>
      </c>
      <c r="H142" s="36">
        <v>479.58333333333331</v>
      </c>
      <c r="I142" s="36">
        <v>486.31666666666666</v>
      </c>
      <c r="J142" s="36">
        <v>494.63333333333333</v>
      </c>
      <c r="K142" s="31">
        <v>478</v>
      </c>
      <c r="L142" s="31">
        <v>462.95</v>
      </c>
      <c r="M142" s="31">
        <v>30.630230000000001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142.4</v>
      </c>
      <c r="D143" s="36">
        <v>143.68333333333331</v>
      </c>
      <c r="E143" s="36">
        <v>140.11666666666662</v>
      </c>
      <c r="F143" s="36">
        <v>137.83333333333331</v>
      </c>
      <c r="G143" s="36">
        <v>134.26666666666662</v>
      </c>
      <c r="H143" s="36">
        <v>145.96666666666661</v>
      </c>
      <c r="I143" s="36">
        <v>149.53333333333327</v>
      </c>
      <c r="J143" s="36">
        <v>151.81666666666661</v>
      </c>
      <c r="K143" s="31">
        <v>147.25</v>
      </c>
      <c r="L143" s="31">
        <v>141.4</v>
      </c>
      <c r="M143" s="31">
        <v>29.18045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167.05</v>
      </c>
      <c r="D144" s="36">
        <v>169.18333333333334</v>
      </c>
      <c r="E144" s="36">
        <v>163.36666666666667</v>
      </c>
      <c r="F144" s="36">
        <v>159.68333333333334</v>
      </c>
      <c r="G144" s="36">
        <v>153.86666666666667</v>
      </c>
      <c r="H144" s="36">
        <v>172.86666666666667</v>
      </c>
      <c r="I144" s="36">
        <v>178.68333333333334</v>
      </c>
      <c r="J144" s="36">
        <v>182.36666666666667</v>
      </c>
      <c r="K144" s="31">
        <v>175</v>
      </c>
      <c r="L144" s="31">
        <v>165.5</v>
      </c>
      <c r="M144" s="31">
        <v>115.94032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3649.1</v>
      </c>
      <c r="D145" s="36">
        <v>3675.3333333333335</v>
      </c>
      <c r="E145" s="36">
        <v>3610.9666666666672</v>
      </c>
      <c r="F145" s="36">
        <v>3572.8333333333335</v>
      </c>
      <c r="G145" s="36">
        <v>3508.4666666666672</v>
      </c>
      <c r="H145" s="36">
        <v>3713.4666666666672</v>
      </c>
      <c r="I145" s="36">
        <v>3777.833333333333</v>
      </c>
      <c r="J145" s="36">
        <v>3815.9666666666672</v>
      </c>
      <c r="K145" s="31">
        <v>3739.7</v>
      </c>
      <c r="L145" s="31">
        <v>3637.2</v>
      </c>
      <c r="M145" s="31">
        <v>3.8614999999999999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6734</v>
      </c>
      <c r="D146" s="36">
        <v>6756.666666666667</v>
      </c>
      <c r="E146" s="36">
        <v>6682.3333333333339</v>
      </c>
      <c r="F146" s="36">
        <v>6630.666666666667</v>
      </c>
      <c r="G146" s="36">
        <v>6556.3333333333339</v>
      </c>
      <c r="H146" s="36">
        <v>6808.3333333333339</v>
      </c>
      <c r="I146" s="36">
        <v>6882.6666666666679</v>
      </c>
      <c r="J146" s="36">
        <v>6934.3333333333339</v>
      </c>
      <c r="K146" s="31">
        <v>6831</v>
      </c>
      <c r="L146" s="31">
        <v>6705</v>
      </c>
      <c r="M146" s="31">
        <v>3.3500999999999999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2428.85</v>
      </c>
      <c r="D147" s="36">
        <v>2442.1</v>
      </c>
      <c r="E147" s="36">
        <v>2404.25</v>
      </c>
      <c r="F147" s="36">
        <v>2379.65</v>
      </c>
      <c r="G147" s="36">
        <v>2341.8000000000002</v>
      </c>
      <c r="H147" s="36">
        <v>2466.6999999999998</v>
      </c>
      <c r="I147" s="36">
        <v>2504.5499999999993</v>
      </c>
      <c r="J147" s="36">
        <v>2529.1499999999996</v>
      </c>
      <c r="K147" s="31">
        <v>2479.9499999999998</v>
      </c>
      <c r="L147" s="31">
        <v>2417.5</v>
      </c>
      <c r="M147" s="31">
        <v>1.2855300000000001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6349.15</v>
      </c>
      <c r="D148" s="36">
        <v>6352.2333333333336</v>
      </c>
      <c r="E148" s="36">
        <v>6301.916666666667</v>
      </c>
      <c r="F148" s="36">
        <v>6254.6833333333334</v>
      </c>
      <c r="G148" s="36">
        <v>6204.3666666666668</v>
      </c>
      <c r="H148" s="36">
        <v>6399.4666666666672</v>
      </c>
      <c r="I148" s="36">
        <v>6449.7833333333328</v>
      </c>
      <c r="J148" s="36">
        <v>6497.0166666666673</v>
      </c>
      <c r="K148" s="31">
        <v>6402.55</v>
      </c>
      <c r="L148" s="31">
        <v>6305</v>
      </c>
      <c r="M148" s="31">
        <v>1.9917899999999999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639.79999999999995</v>
      </c>
      <c r="D149" s="36">
        <v>644.19999999999993</v>
      </c>
      <c r="E149" s="36">
        <v>629.39999999999986</v>
      </c>
      <c r="F149" s="36">
        <v>618.99999999999989</v>
      </c>
      <c r="G149" s="36">
        <v>604.19999999999982</v>
      </c>
      <c r="H149" s="36">
        <v>654.59999999999991</v>
      </c>
      <c r="I149" s="36">
        <v>669.39999999999986</v>
      </c>
      <c r="J149" s="36">
        <v>679.8</v>
      </c>
      <c r="K149" s="31">
        <v>659</v>
      </c>
      <c r="L149" s="31">
        <v>633.79999999999995</v>
      </c>
      <c r="M149" s="31">
        <v>16.071200000000001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400.6</v>
      </c>
      <c r="D150" s="36">
        <v>406.36666666666662</v>
      </c>
      <c r="E150" s="36">
        <v>389.73333333333323</v>
      </c>
      <c r="F150" s="36">
        <v>378.86666666666662</v>
      </c>
      <c r="G150" s="36">
        <v>362.23333333333323</v>
      </c>
      <c r="H150" s="36">
        <v>417.23333333333323</v>
      </c>
      <c r="I150" s="36">
        <v>433.86666666666656</v>
      </c>
      <c r="J150" s="36">
        <v>444.73333333333323</v>
      </c>
      <c r="K150" s="31">
        <v>423</v>
      </c>
      <c r="L150" s="31">
        <v>395.5</v>
      </c>
      <c r="M150" s="31">
        <v>31.82518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193.2</v>
      </c>
      <c r="D151" s="36">
        <v>193.68333333333331</v>
      </c>
      <c r="E151" s="36">
        <v>192.16666666666663</v>
      </c>
      <c r="F151" s="36">
        <v>191.13333333333333</v>
      </c>
      <c r="G151" s="36">
        <v>189.61666666666665</v>
      </c>
      <c r="H151" s="36">
        <v>194.71666666666661</v>
      </c>
      <c r="I151" s="36">
        <v>196.23333333333332</v>
      </c>
      <c r="J151" s="36">
        <v>197.26666666666659</v>
      </c>
      <c r="K151" s="31">
        <v>195.2</v>
      </c>
      <c r="L151" s="31">
        <v>192.65</v>
      </c>
      <c r="M151" s="31">
        <v>3.98454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48.25</v>
      </c>
      <c r="D152" s="36">
        <v>48.833333333333336</v>
      </c>
      <c r="E152" s="36">
        <v>47.516666666666673</v>
      </c>
      <c r="F152" s="36">
        <v>46.783333333333339</v>
      </c>
      <c r="G152" s="36">
        <v>45.466666666666676</v>
      </c>
      <c r="H152" s="36">
        <v>49.56666666666667</v>
      </c>
      <c r="I152" s="36">
        <v>50.883333333333333</v>
      </c>
      <c r="J152" s="36">
        <v>51.616666666666667</v>
      </c>
      <c r="K152" s="31">
        <v>50.15</v>
      </c>
      <c r="L152" s="31">
        <v>48.1</v>
      </c>
      <c r="M152" s="31">
        <v>236.22563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3836.35</v>
      </c>
      <c r="D153" s="36">
        <v>3851.0333333333333</v>
      </c>
      <c r="E153" s="36">
        <v>3806.3166666666666</v>
      </c>
      <c r="F153" s="36">
        <v>3776.2833333333333</v>
      </c>
      <c r="G153" s="36">
        <v>3731.5666666666666</v>
      </c>
      <c r="H153" s="36">
        <v>3881.0666666666666</v>
      </c>
      <c r="I153" s="36">
        <v>3925.7833333333328</v>
      </c>
      <c r="J153" s="36">
        <v>3955.8166666666666</v>
      </c>
      <c r="K153" s="31">
        <v>3895.75</v>
      </c>
      <c r="L153" s="31">
        <v>3821</v>
      </c>
      <c r="M153" s="31">
        <v>5.7538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646.70000000000005</v>
      </c>
      <c r="D154" s="36">
        <v>649.36666666666667</v>
      </c>
      <c r="E154" s="36">
        <v>628.93333333333339</v>
      </c>
      <c r="F154" s="36">
        <v>611.16666666666674</v>
      </c>
      <c r="G154" s="36">
        <v>590.73333333333346</v>
      </c>
      <c r="H154" s="36">
        <v>667.13333333333333</v>
      </c>
      <c r="I154" s="36">
        <v>687.56666666666649</v>
      </c>
      <c r="J154" s="36">
        <v>705.33333333333326</v>
      </c>
      <c r="K154" s="31">
        <v>669.8</v>
      </c>
      <c r="L154" s="31">
        <v>631.6</v>
      </c>
      <c r="M154" s="31">
        <v>5.65862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467.7</v>
      </c>
      <c r="D155" s="36">
        <v>470.13333333333338</v>
      </c>
      <c r="E155" s="36">
        <v>463.56666666666678</v>
      </c>
      <c r="F155" s="36">
        <v>459.43333333333339</v>
      </c>
      <c r="G155" s="36">
        <v>452.86666666666679</v>
      </c>
      <c r="H155" s="36">
        <v>474.26666666666677</v>
      </c>
      <c r="I155" s="36">
        <v>480.83333333333337</v>
      </c>
      <c r="J155" s="36">
        <v>484.96666666666675</v>
      </c>
      <c r="K155" s="31">
        <v>476.7</v>
      </c>
      <c r="L155" s="31">
        <v>466</v>
      </c>
      <c r="M155" s="31">
        <v>6.9775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1842.2</v>
      </c>
      <c r="D156" s="36">
        <v>1836.55</v>
      </c>
      <c r="E156" s="36">
        <v>1807.1499999999999</v>
      </c>
      <c r="F156" s="36">
        <v>1772.1</v>
      </c>
      <c r="G156" s="36">
        <v>1742.6999999999998</v>
      </c>
      <c r="H156" s="36">
        <v>1871.6</v>
      </c>
      <c r="I156" s="36">
        <v>1901</v>
      </c>
      <c r="J156" s="36">
        <v>1936.05</v>
      </c>
      <c r="K156" s="31">
        <v>1865.95</v>
      </c>
      <c r="L156" s="31">
        <v>1801.5</v>
      </c>
      <c r="M156" s="31">
        <v>1.4781299999999999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219.85</v>
      </c>
      <c r="D157" s="36">
        <v>222.95000000000002</v>
      </c>
      <c r="E157" s="36">
        <v>214.65000000000003</v>
      </c>
      <c r="F157" s="36">
        <v>209.45000000000002</v>
      </c>
      <c r="G157" s="36">
        <v>201.15000000000003</v>
      </c>
      <c r="H157" s="36">
        <v>228.15000000000003</v>
      </c>
      <c r="I157" s="36">
        <v>236.45000000000005</v>
      </c>
      <c r="J157" s="36">
        <v>241.65000000000003</v>
      </c>
      <c r="K157" s="31">
        <v>231.25</v>
      </c>
      <c r="L157" s="31">
        <v>217.75</v>
      </c>
      <c r="M157" s="31">
        <v>59.969290000000001</v>
      </c>
      <c r="N157" s="1"/>
      <c r="O157" s="1"/>
    </row>
    <row r="158" spans="1:15" ht="12.75" customHeight="1">
      <c r="A158" s="33">
        <v>148</v>
      </c>
      <c r="B158" s="53" t="s">
        <v>852</v>
      </c>
      <c r="C158" s="31">
        <v>1221.9000000000001</v>
      </c>
      <c r="D158" s="36">
        <v>1199.8166666666666</v>
      </c>
      <c r="E158" s="36">
        <v>1134.6333333333332</v>
      </c>
      <c r="F158" s="36">
        <v>1047.3666666666666</v>
      </c>
      <c r="G158" s="36">
        <v>982.18333333333317</v>
      </c>
      <c r="H158" s="36">
        <v>1287.0833333333333</v>
      </c>
      <c r="I158" s="36">
        <v>1352.2666666666667</v>
      </c>
      <c r="J158" s="36">
        <v>1439.5333333333333</v>
      </c>
      <c r="K158" s="31">
        <v>1265</v>
      </c>
      <c r="L158" s="31">
        <v>1112.55</v>
      </c>
      <c r="M158" s="31">
        <v>20.37172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102.55</v>
      </c>
      <c r="D159" s="36">
        <v>103.85000000000001</v>
      </c>
      <c r="E159" s="36">
        <v>100.50000000000001</v>
      </c>
      <c r="F159" s="36">
        <v>98.45</v>
      </c>
      <c r="G159" s="36">
        <v>95.100000000000009</v>
      </c>
      <c r="H159" s="36">
        <v>105.90000000000002</v>
      </c>
      <c r="I159" s="36">
        <v>109.25000000000001</v>
      </c>
      <c r="J159" s="36">
        <v>111.30000000000003</v>
      </c>
      <c r="K159" s="31">
        <v>107.2</v>
      </c>
      <c r="L159" s="31">
        <v>101.8</v>
      </c>
      <c r="M159" s="31">
        <v>48.436</v>
      </c>
      <c r="N159" s="1"/>
      <c r="O159" s="1"/>
    </row>
    <row r="160" spans="1:15" ht="12.75" customHeight="1">
      <c r="A160" s="33">
        <v>150</v>
      </c>
      <c r="B160" s="53" t="s">
        <v>835</v>
      </c>
      <c r="C160" s="31">
        <v>855.75</v>
      </c>
      <c r="D160" s="36">
        <v>854.54999999999984</v>
      </c>
      <c r="E160" s="36">
        <v>849.24999999999966</v>
      </c>
      <c r="F160" s="36">
        <v>842.74999999999977</v>
      </c>
      <c r="G160" s="36">
        <v>837.44999999999959</v>
      </c>
      <c r="H160" s="36">
        <v>861.04999999999973</v>
      </c>
      <c r="I160" s="36">
        <v>866.34999999999991</v>
      </c>
      <c r="J160" s="36">
        <v>872.8499999999998</v>
      </c>
      <c r="K160" s="31">
        <v>859.85</v>
      </c>
      <c r="L160" s="31">
        <v>848.05</v>
      </c>
      <c r="M160" s="31">
        <v>1.1410899999999999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2914.15</v>
      </c>
      <c r="D161" s="36">
        <v>2920.0499999999997</v>
      </c>
      <c r="E161" s="36">
        <v>2891.0999999999995</v>
      </c>
      <c r="F161" s="36">
        <v>2868.0499999999997</v>
      </c>
      <c r="G161" s="36">
        <v>2839.0999999999995</v>
      </c>
      <c r="H161" s="36">
        <v>2943.0999999999995</v>
      </c>
      <c r="I161" s="36">
        <v>2972.0499999999993</v>
      </c>
      <c r="J161" s="36">
        <v>2995.0999999999995</v>
      </c>
      <c r="K161" s="31">
        <v>2949</v>
      </c>
      <c r="L161" s="31">
        <v>2897</v>
      </c>
      <c r="M161" s="31">
        <v>1.02824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326.7</v>
      </c>
      <c r="D162" s="36">
        <v>328.83333333333331</v>
      </c>
      <c r="E162" s="36">
        <v>323.46666666666664</v>
      </c>
      <c r="F162" s="36">
        <v>320.23333333333335</v>
      </c>
      <c r="G162" s="36">
        <v>314.86666666666667</v>
      </c>
      <c r="H162" s="36">
        <v>332.06666666666661</v>
      </c>
      <c r="I162" s="36">
        <v>337.43333333333328</v>
      </c>
      <c r="J162" s="36">
        <v>340.66666666666657</v>
      </c>
      <c r="K162" s="31">
        <v>334.2</v>
      </c>
      <c r="L162" s="31">
        <v>325.60000000000002</v>
      </c>
      <c r="M162" s="31">
        <v>18.415030000000002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454.05</v>
      </c>
      <c r="D163" s="36">
        <v>455.13333333333338</v>
      </c>
      <c r="E163" s="36">
        <v>446.56666666666678</v>
      </c>
      <c r="F163" s="36">
        <v>439.08333333333337</v>
      </c>
      <c r="G163" s="36">
        <v>430.51666666666677</v>
      </c>
      <c r="H163" s="36">
        <v>462.61666666666679</v>
      </c>
      <c r="I163" s="36">
        <v>471.18333333333339</v>
      </c>
      <c r="J163" s="36">
        <v>478.6666666666668</v>
      </c>
      <c r="K163" s="31">
        <v>463.7</v>
      </c>
      <c r="L163" s="31">
        <v>447.65</v>
      </c>
      <c r="M163" s="31">
        <v>3.9622099999999998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151.4</v>
      </c>
      <c r="D164" s="36">
        <v>151.13333333333333</v>
      </c>
      <c r="E164" s="36">
        <v>147.76666666666665</v>
      </c>
      <c r="F164" s="36">
        <v>144.13333333333333</v>
      </c>
      <c r="G164" s="36">
        <v>140.76666666666665</v>
      </c>
      <c r="H164" s="36">
        <v>154.76666666666665</v>
      </c>
      <c r="I164" s="36">
        <v>158.13333333333333</v>
      </c>
      <c r="J164" s="36">
        <v>161.76666666666665</v>
      </c>
      <c r="K164" s="31">
        <v>154.5</v>
      </c>
      <c r="L164" s="31">
        <v>147.5</v>
      </c>
      <c r="M164" s="31">
        <v>66.747010000000003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153.75</v>
      </c>
      <c r="D165" s="36">
        <v>154.36666666666667</v>
      </c>
      <c r="E165" s="36">
        <v>152.63333333333335</v>
      </c>
      <c r="F165" s="36">
        <v>151.51666666666668</v>
      </c>
      <c r="G165" s="36">
        <v>149.78333333333336</v>
      </c>
      <c r="H165" s="36">
        <v>155.48333333333335</v>
      </c>
      <c r="I165" s="36">
        <v>157.2166666666667</v>
      </c>
      <c r="J165" s="36">
        <v>158.33333333333334</v>
      </c>
      <c r="K165" s="31">
        <v>156.1</v>
      </c>
      <c r="L165" s="31">
        <v>153.25</v>
      </c>
      <c r="M165" s="31">
        <v>143.75228000000001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839.75</v>
      </c>
      <c r="D166" s="36">
        <v>848.28333333333342</v>
      </c>
      <c r="E166" s="36">
        <v>822.66666666666686</v>
      </c>
      <c r="F166" s="36">
        <v>805.58333333333348</v>
      </c>
      <c r="G166" s="36">
        <v>779.96666666666692</v>
      </c>
      <c r="H166" s="36">
        <v>865.36666666666679</v>
      </c>
      <c r="I166" s="36">
        <v>890.98333333333335</v>
      </c>
      <c r="J166" s="36">
        <v>908.06666666666672</v>
      </c>
      <c r="K166" s="31">
        <v>873.9</v>
      </c>
      <c r="L166" s="31">
        <v>831.2</v>
      </c>
      <c r="M166" s="31">
        <v>12.174530000000001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4374.25</v>
      </c>
      <c r="D167" s="36">
        <v>4368.416666666667</v>
      </c>
      <c r="E167" s="36">
        <v>4337.8833333333341</v>
      </c>
      <c r="F167" s="36">
        <v>4301.5166666666673</v>
      </c>
      <c r="G167" s="36">
        <v>4270.9833333333345</v>
      </c>
      <c r="H167" s="36">
        <v>4404.7833333333338</v>
      </c>
      <c r="I167" s="36">
        <v>4435.3166666666666</v>
      </c>
      <c r="J167" s="36">
        <v>4471.6833333333334</v>
      </c>
      <c r="K167" s="31">
        <v>4398.95</v>
      </c>
      <c r="L167" s="31">
        <v>4332.05</v>
      </c>
      <c r="M167" s="31">
        <v>0.13729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988.05</v>
      </c>
      <c r="D168" s="36">
        <v>989.94999999999993</v>
      </c>
      <c r="E168" s="36">
        <v>980.39999999999986</v>
      </c>
      <c r="F168" s="36">
        <v>972.74999999999989</v>
      </c>
      <c r="G168" s="36">
        <v>963.19999999999982</v>
      </c>
      <c r="H168" s="36">
        <v>997.59999999999991</v>
      </c>
      <c r="I168" s="36">
        <v>1007.1499999999999</v>
      </c>
      <c r="J168" s="36">
        <v>1014.8</v>
      </c>
      <c r="K168" s="31">
        <v>999.5</v>
      </c>
      <c r="L168" s="31">
        <v>982.3</v>
      </c>
      <c r="M168" s="31">
        <v>0.96726000000000001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219.25</v>
      </c>
      <c r="D169" s="36">
        <v>219.68333333333331</v>
      </c>
      <c r="E169" s="36">
        <v>214.71666666666661</v>
      </c>
      <c r="F169" s="36">
        <v>210.18333333333331</v>
      </c>
      <c r="G169" s="36">
        <v>205.21666666666661</v>
      </c>
      <c r="H169" s="36">
        <v>224.21666666666661</v>
      </c>
      <c r="I169" s="36">
        <v>229.18333333333331</v>
      </c>
      <c r="J169" s="36">
        <v>233.71666666666661</v>
      </c>
      <c r="K169" s="31">
        <v>224.65</v>
      </c>
      <c r="L169" s="31">
        <v>215.15</v>
      </c>
      <c r="M169" s="31">
        <v>4.7535499999999997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198.7</v>
      </c>
      <c r="D170" s="36">
        <v>199.98333333333335</v>
      </c>
      <c r="E170" s="36">
        <v>194.9666666666667</v>
      </c>
      <c r="F170" s="36">
        <v>191.23333333333335</v>
      </c>
      <c r="G170" s="36">
        <v>186.2166666666667</v>
      </c>
      <c r="H170" s="36">
        <v>203.7166666666667</v>
      </c>
      <c r="I170" s="36">
        <v>208.73333333333335</v>
      </c>
      <c r="J170" s="36">
        <v>212.4666666666667</v>
      </c>
      <c r="K170" s="31">
        <v>205</v>
      </c>
      <c r="L170" s="31">
        <v>196.25</v>
      </c>
      <c r="M170" s="31">
        <v>15.45186</v>
      </c>
      <c r="N170" s="1"/>
      <c r="O170" s="1"/>
    </row>
    <row r="171" spans="1:15" ht="12.75" customHeight="1">
      <c r="A171" s="33">
        <v>161</v>
      </c>
      <c r="B171" s="53" t="s">
        <v>836</v>
      </c>
      <c r="C171" s="31">
        <v>716.7</v>
      </c>
      <c r="D171" s="36">
        <v>718.7166666666667</v>
      </c>
      <c r="E171" s="36">
        <v>710.23333333333335</v>
      </c>
      <c r="F171" s="36">
        <v>703.76666666666665</v>
      </c>
      <c r="G171" s="36">
        <v>695.2833333333333</v>
      </c>
      <c r="H171" s="36">
        <v>725.18333333333339</v>
      </c>
      <c r="I171" s="36">
        <v>733.66666666666674</v>
      </c>
      <c r="J171" s="36">
        <v>740.13333333333344</v>
      </c>
      <c r="K171" s="31">
        <v>727.2</v>
      </c>
      <c r="L171" s="31">
        <v>712.25</v>
      </c>
      <c r="M171" s="31">
        <v>2.1237599999999999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445.75</v>
      </c>
      <c r="D172" s="36">
        <v>447.3</v>
      </c>
      <c r="E172" s="36">
        <v>441.70000000000005</v>
      </c>
      <c r="F172" s="36">
        <v>437.65000000000003</v>
      </c>
      <c r="G172" s="36">
        <v>432.05000000000007</v>
      </c>
      <c r="H172" s="36">
        <v>451.35</v>
      </c>
      <c r="I172" s="36">
        <v>456.95000000000005</v>
      </c>
      <c r="J172" s="36">
        <v>461</v>
      </c>
      <c r="K172" s="31">
        <v>452.9</v>
      </c>
      <c r="L172" s="31">
        <v>443.25</v>
      </c>
      <c r="M172" s="31">
        <v>9.3118700000000008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1182.6500000000001</v>
      </c>
      <c r="D173" s="36">
        <v>1190.8833333333334</v>
      </c>
      <c r="E173" s="36">
        <v>1151.7666666666669</v>
      </c>
      <c r="F173" s="36">
        <v>1120.8833333333334</v>
      </c>
      <c r="G173" s="36">
        <v>1081.7666666666669</v>
      </c>
      <c r="H173" s="36">
        <v>1221.7666666666669</v>
      </c>
      <c r="I173" s="36">
        <v>1260.8833333333332</v>
      </c>
      <c r="J173" s="36">
        <v>1291.7666666666669</v>
      </c>
      <c r="K173" s="31">
        <v>1230</v>
      </c>
      <c r="L173" s="31">
        <v>1160</v>
      </c>
      <c r="M173" s="31">
        <v>0.93932000000000004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180.3</v>
      </c>
      <c r="D174" s="36">
        <v>181.68333333333331</v>
      </c>
      <c r="E174" s="36">
        <v>177.91666666666663</v>
      </c>
      <c r="F174" s="36">
        <v>175.53333333333333</v>
      </c>
      <c r="G174" s="36">
        <v>171.76666666666665</v>
      </c>
      <c r="H174" s="36">
        <v>184.06666666666661</v>
      </c>
      <c r="I174" s="36">
        <v>187.83333333333331</v>
      </c>
      <c r="J174" s="36">
        <v>190.21666666666658</v>
      </c>
      <c r="K174" s="31">
        <v>185.45</v>
      </c>
      <c r="L174" s="31">
        <v>179.3</v>
      </c>
      <c r="M174" s="31">
        <v>136.71879999999999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1352.4</v>
      </c>
      <c r="D175" s="36">
        <v>1354.1000000000001</v>
      </c>
      <c r="E175" s="36">
        <v>1343.3000000000002</v>
      </c>
      <c r="F175" s="36">
        <v>1334.2</v>
      </c>
      <c r="G175" s="36">
        <v>1323.4</v>
      </c>
      <c r="H175" s="36">
        <v>1363.2000000000003</v>
      </c>
      <c r="I175" s="36">
        <v>1374</v>
      </c>
      <c r="J175" s="36">
        <v>1383.1000000000004</v>
      </c>
      <c r="K175" s="31">
        <v>1364.9</v>
      </c>
      <c r="L175" s="31">
        <v>1345</v>
      </c>
      <c r="M175" s="31">
        <v>1.20339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86.25</v>
      </c>
      <c r="D176" s="36">
        <v>87.233333333333334</v>
      </c>
      <c r="E176" s="36">
        <v>83.566666666666663</v>
      </c>
      <c r="F176" s="36">
        <v>80.883333333333326</v>
      </c>
      <c r="G176" s="36">
        <v>77.216666666666654</v>
      </c>
      <c r="H176" s="36">
        <v>89.916666666666671</v>
      </c>
      <c r="I176" s="36">
        <v>93.583333333333329</v>
      </c>
      <c r="J176" s="36">
        <v>96.26666666666668</v>
      </c>
      <c r="K176" s="31">
        <v>90.9</v>
      </c>
      <c r="L176" s="31">
        <v>84.55</v>
      </c>
      <c r="M176" s="31">
        <v>638.02448000000004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2525.4</v>
      </c>
      <c r="D177" s="36">
        <v>2532.7666666666669</v>
      </c>
      <c r="E177" s="36">
        <v>2506.6333333333337</v>
      </c>
      <c r="F177" s="36">
        <v>2487.8666666666668</v>
      </c>
      <c r="G177" s="36">
        <v>2461.7333333333336</v>
      </c>
      <c r="H177" s="36">
        <v>2551.5333333333338</v>
      </c>
      <c r="I177" s="36">
        <v>2577.666666666667</v>
      </c>
      <c r="J177" s="36">
        <v>2596.4333333333338</v>
      </c>
      <c r="K177" s="31">
        <v>2558.9</v>
      </c>
      <c r="L177" s="31">
        <v>2514</v>
      </c>
      <c r="M177" s="31">
        <v>9.7589999999999996E-2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425.2</v>
      </c>
      <c r="D178" s="36">
        <v>428.2166666666667</v>
      </c>
      <c r="E178" s="36">
        <v>406.98333333333341</v>
      </c>
      <c r="F178" s="36">
        <v>388.76666666666671</v>
      </c>
      <c r="G178" s="36">
        <v>367.53333333333342</v>
      </c>
      <c r="H178" s="36">
        <v>446.43333333333339</v>
      </c>
      <c r="I178" s="36">
        <v>467.66666666666674</v>
      </c>
      <c r="J178" s="36">
        <v>485.88333333333338</v>
      </c>
      <c r="K178" s="31">
        <v>449.45</v>
      </c>
      <c r="L178" s="31">
        <v>410</v>
      </c>
      <c r="M178" s="31">
        <v>169.92674</v>
      </c>
      <c r="N178" s="1"/>
      <c r="O178" s="1"/>
    </row>
    <row r="179" spans="1:15" ht="12.75" customHeight="1">
      <c r="A179" s="33">
        <v>169</v>
      </c>
      <c r="B179" s="53" t="s">
        <v>1026</v>
      </c>
      <c r="C179" s="31">
        <v>6509.9</v>
      </c>
      <c r="D179" s="36">
        <v>6523.55</v>
      </c>
      <c r="E179" s="36">
        <v>6471.35</v>
      </c>
      <c r="F179" s="36">
        <v>6432.8</v>
      </c>
      <c r="G179" s="36">
        <v>6380.6</v>
      </c>
      <c r="H179" s="36">
        <v>6562.1</v>
      </c>
      <c r="I179" s="36">
        <v>6614.2999999999993</v>
      </c>
      <c r="J179" s="36">
        <v>6652.85</v>
      </c>
      <c r="K179" s="31">
        <v>6575.75</v>
      </c>
      <c r="L179" s="31">
        <v>6485</v>
      </c>
      <c r="M179" s="31">
        <v>0.12759999999999999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1952.7</v>
      </c>
      <c r="D180" s="36">
        <v>1955.8999999999999</v>
      </c>
      <c r="E180" s="36">
        <v>1931.7999999999997</v>
      </c>
      <c r="F180" s="36">
        <v>1910.8999999999999</v>
      </c>
      <c r="G180" s="36">
        <v>1886.7999999999997</v>
      </c>
      <c r="H180" s="36">
        <v>1976.7999999999997</v>
      </c>
      <c r="I180" s="36">
        <v>2000.8999999999996</v>
      </c>
      <c r="J180" s="36">
        <v>2021.7999999999997</v>
      </c>
      <c r="K180" s="31">
        <v>1980</v>
      </c>
      <c r="L180" s="31">
        <v>1935</v>
      </c>
      <c r="M180" s="31">
        <v>1.3957200000000001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2238.35</v>
      </c>
      <c r="D181" s="36">
        <v>2253.2000000000003</v>
      </c>
      <c r="E181" s="36">
        <v>2194.2500000000005</v>
      </c>
      <c r="F181" s="36">
        <v>2150.15</v>
      </c>
      <c r="G181" s="36">
        <v>2091.2000000000003</v>
      </c>
      <c r="H181" s="36">
        <v>2297.3000000000006</v>
      </c>
      <c r="I181" s="36">
        <v>2356.2500000000005</v>
      </c>
      <c r="J181" s="36">
        <v>2400.3500000000008</v>
      </c>
      <c r="K181" s="31">
        <v>2312.15</v>
      </c>
      <c r="L181" s="31">
        <v>2209.1</v>
      </c>
      <c r="M181" s="31">
        <v>0.7843</v>
      </c>
      <c r="N181" s="1"/>
      <c r="O181" s="1"/>
    </row>
    <row r="182" spans="1:15" ht="12.75" customHeight="1">
      <c r="A182" s="33">
        <v>172</v>
      </c>
      <c r="B182" s="53" t="s">
        <v>1027</v>
      </c>
      <c r="C182" s="31">
        <v>876.85</v>
      </c>
      <c r="D182" s="36">
        <v>877.30000000000007</v>
      </c>
      <c r="E182" s="36">
        <v>869.55000000000018</v>
      </c>
      <c r="F182" s="36">
        <v>862.25000000000011</v>
      </c>
      <c r="G182" s="36">
        <v>854.50000000000023</v>
      </c>
      <c r="H182" s="36">
        <v>884.60000000000014</v>
      </c>
      <c r="I182" s="36">
        <v>892.34999999999991</v>
      </c>
      <c r="J182" s="36">
        <v>899.65000000000009</v>
      </c>
      <c r="K182" s="31">
        <v>885.05</v>
      </c>
      <c r="L182" s="31">
        <v>870</v>
      </c>
      <c r="M182" s="31">
        <v>0.47082000000000002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900.6</v>
      </c>
      <c r="D183" s="36">
        <v>898.9</v>
      </c>
      <c r="E183" s="36">
        <v>886.8</v>
      </c>
      <c r="F183" s="36">
        <v>873</v>
      </c>
      <c r="G183" s="36">
        <v>860.9</v>
      </c>
      <c r="H183" s="36">
        <v>912.69999999999993</v>
      </c>
      <c r="I183" s="36">
        <v>924.80000000000007</v>
      </c>
      <c r="J183" s="36">
        <v>938.59999999999991</v>
      </c>
      <c r="K183" s="31">
        <v>911</v>
      </c>
      <c r="L183" s="31">
        <v>885.1</v>
      </c>
      <c r="M183" s="31">
        <v>17.78463</v>
      </c>
      <c r="N183" s="1"/>
      <c r="O183" s="1"/>
    </row>
    <row r="184" spans="1:15" ht="12.75" customHeight="1">
      <c r="A184" s="33">
        <v>174</v>
      </c>
      <c r="B184" s="53" t="s">
        <v>840</v>
      </c>
      <c r="C184" s="31">
        <v>1432.25</v>
      </c>
      <c r="D184" s="36">
        <v>1429.0166666666667</v>
      </c>
      <c r="E184" s="36">
        <v>1378.0333333333333</v>
      </c>
      <c r="F184" s="36">
        <v>1323.8166666666666</v>
      </c>
      <c r="G184" s="36">
        <v>1272.8333333333333</v>
      </c>
      <c r="H184" s="36">
        <v>1483.2333333333333</v>
      </c>
      <c r="I184" s="36">
        <v>1534.2166666666665</v>
      </c>
      <c r="J184" s="36">
        <v>1588.4333333333334</v>
      </c>
      <c r="K184" s="31">
        <v>1480</v>
      </c>
      <c r="L184" s="31">
        <v>1374.8</v>
      </c>
      <c r="M184" s="31">
        <v>6.7859800000000003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1167.2</v>
      </c>
      <c r="D185" s="36">
        <v>1160.7666666666667</v>
      </c>
      <c r="E185" s="36">
        <v>1149.5333333333333</v>
      </c>
      <c r="F185" s="36">
        <v>1131.8666666666666</v>
      </c>
      <c r="G185" s="36">
        <v>1120.6333333333332</v>
      </c>
      <c r="H185" s="36">
        <v>1178.4333333333334</v>
      </c>
      <c r="I185" s="36">
        <v>1189.6666666666665</v>
      </c>
      <c r="J185" s="36">
        <v>1207.3333333333335</v>
      </c>
      <c r="K185" s="31">
        <v>1172</v>
      </c>
      <c r="L185" s="31">
        <v>1143.0999999999999</v>
      </c>
      <c r="M185" s="31">
        <v>0.20183000000000001</v>
      </c>
      <c r="N185" s="1"/>
      <c r="O185" s="1"/>
    </row>
    <row r="186" spans="1:15" ht="12.75" customHeight="1">
      <c r="A186" s="33">
        <v>176</v>
      </c>
      <c r="B186" s="53" t="s">
        <v>1028</v>
      </c>
      <c r="C186" s="31">
        <v>774.3</v>
      </c>
      <c r="D186" s="36">
        <v>780.80000000000007</v>
      </c>
      <c r="E186" s="36">
        <v>762.50000000000011</v>
      </c>
      <c r="F186" s="36">
        <v>750.7</v>
      </c>
      <c r="G186" s="36">
        <v>732.40000000000009</v>
      </c>
      <c r="H186" s="36">
        <v>792.60000000000014</v>
      </c>
      <c r="I186" s="36">
        <v>810.90000000000009</v>
      </c>
      <c r="J186" s="36">
        <v>822.70000000000016</v>
      </c>
      <c r="K186" s="31">
        <v>799.1</v>
      </c>
      <c r="L186" s="31">
        <v>769</v>
      </c>
      <c r="M186" s="31">
        <v>3.0942500000000002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2637.15</v>
      </c>
      <c r="D187" s="36">
        <v>2670.8833333333337</v>
      </c>
      <c r="E187" s="36">
        <v>2572.3166666666675</v>
      </c>
      <c r="F187" s="36">
        <v>2507.483333333334</v>
      </c>
      <c r="G187" s="36">
        <v>2408.9166666666679</v>
      </c>
      <c r="H187" s="36">
        <v>2735.7166666666672</v>
      </c>
      <c r="I187" s="36">
        <v>2834.2833333333338</v>
      </c>
      <c r="J187" s="36">
        <v>2899.1166666666668</v>
      </c>
      <c r="K187" s="31">
        <v>2769.45</v>
      </c>
      <c r="L187" s="31">
        <v>2606.0500000000002</v>
      </c>
      <c r="M187" s="31">
        <v>2.1103200000000002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1236.0999999999999</v>
      </c>
      <c r="D188" s="36">
        <v>1236.8999999999999</v>
      </c>
      <c r="E188" s="36">
        <v>1223.7999999999997</v>
      </c>
      <c r="F188" s="36">
        <v>1211.4999999999998</v>
      </c>
      <c r="G188" s="36">
        <v>1198.3999999999996</v>
      </c>
      <c r="H188" s="36">
        <v>1249.1999999999998</v>
      </c>
      <c r="I188" s="36">
        <v>1262.2999999999997</v>
      </c>
      <c r="J188" s="36">
        <v>1274.5999999999999</v>
      </c>
      <c r="K188" s="31">
        <v>1250</v>
      </c>
      <c r="L188" s="31">
        <v>1224.5999999999999</v>
      </c>
      <c r="M188" s="31">
        <v>8.7575900000000004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801.05</v>
      </c>
      <c r="D189" s="36">
        <v>805.88333333333333</v>
      </c>
      <c r="E189" s="36">
        <v>791.06666666666661</v>
      </c>
      <c r="F189" s="36">
        <v>781.08333333333326</v>
      </c>
      <c r="G189" s="36">
        <v>766.26666666666654</v>
      </c>
      <c r="H189" s="36">
        <v>815.86666666666667</v>
      </c>
      <c r="I189" s="36">
        <v>830.68333333333351</v>
      </c>
      <c r="J189" s="36">
        <v>840.66666666666674</v>
      </c>
      <c r="K189" s="31">
        <v>820.7</v>
      </c>
      <c r="L189" s="31">
        <v>795.9</v>
      </c>
      <c r="M189" s="31">
        <v>1.75386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2343.35</v>
      </c>
      <c r="D190" s="36">
        <v>2337.9</v>
      </c>
      <c r="E190" s="36">
        <v>2306.8000000000002</v>
      </c>
      <c r="F190" s="36">
        <v>2270.25</v>
      </c>
      <c r="G190" s="36">
        <v>2239.15</v>
      </c>
      <c r="H190" s="36">
        <v>2374.4500000000003</v>
      </c>
      <c r="I190" s="36">
        <v>2405.5499999999997</v>
      </c>
      <c r="J190" s="36">
        <v>2442.1000000000004</v>
      </c>
      <c r="K190" s="31">
        <v>2369</v>
      </c>
      <c r="L190" s="31">
        <v>2301.35</v>
      </c>
      <c r="M190" s="31">
        <v>7.3587300000000004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457.35</v>
      </c>
      <c r="D191" s="36">
        <v>460.98333333333335</v>
      </c>
      <c r="E191" s="36">
        <v>450.9666666666667</v>
      </c>
      <c r="F191" s="36">
        <v>444.58333333333337</v>
      </c>
      <c r="G191" s="36">
        <v>434.56666666666672</v>
      </c>
      <c r="H191" s="36">
        <v>467.36666666666667</v>
      </c>
      <c r="I191" s="36">
        <v>477.38333333333333</v>
      </c>
      <c r="J191" s="36">
        <v>483.76666666666665</v>
      </c>
      <c r="K191" s="31">
        <v>471</v>
      </c>
      <c r="L191" s="31">
        <v>454.6</v>
      </c>
      <c r="M191" s="31">
        <v>21.422730000000001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545.5</v>
      </c>
      <c r="D192" s="36">
        <v>549.75</v>
      </c>
      <c r="E192" s="36">
        <v>533.5</v>
      </c>
      <c r="F192" s="36">
        <v>521.5</v>
      </c>
      <c r="G192" s="36">
        <v>505.25</v>
      </c>
      <c r="H192" s="36">
        <v>561.75</v>
      </c>
      <c r="I192" s="36">
        <v>578</v>
      </c>
      <c r="J192" s="36">
        <v>590</v>
      </c>
      <c r="K192" s="31">
        <v>566</v>
      </c>
      <c r="L192" s="31">
        <v>537.75</v>
      </c>
      <c r="M192" s="31">
        <v>6.0451300000000003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2194</v>
      </c>
      <c r="D193" s="36">
        <v>2198.6833333333334</v>
      </c>
      <c r="E193" s="36">
        <v>2175.3666666666668</v>
      </c>
      <c r="F193" s="36">
        <v>2156.7333333333336</v>
      </c>
      <c r="G193" s="36">
        <v>2133.416666666667</v>
      </c>
      <c r="H193" s="36">
        <v>2217.3166666666666</v>
      </c>
      <c r="I193" s="36">
        <v>2240.6333333333332</v>
      </c>
      <c r="J193" s="36">
        <v>2259.2666666666664</v>
      </c>
      <c r="K193" s="31">
        <v>2222</v>
      </c>
      <c r="L193" s="31">
        <v>2180.0500000000002</v>
      </c>
      <c r="M193" s="31">
        <v>7.6552899999999999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920.1</v>
      </c>
      <c r="D194" s="36">
        <v>926.73333333333323</v>
      </c>
      <c r="E194" s="36">
        <v>910.36666666666645</v>
      </c>
      <c r="F194" s="36">
        <v>900.63333333333321</v>
      </c>
      <c r="G194" s="36">
        <v>884.26666666666642</v>
      </c>
      <c r="H194" s="36">
        <v>936.46666666666647</v>
      </c>
      <c r="I194" s="36">
        <v>952.83333333333326</v>
      </c>
      <c r="J194" s="36">
        <v>962.56666666666649</v>
      </c>
      <c r="K194" s="31">
        <v>943.1</v>
      </c>
      <c r="L194" s="31">
        <v>917</v>
      </c>
      <c r="M194" s="31">
        <v>1.66736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2160.1</v>
      </c>
      <c r="D195" s="36">
        <v>2162.6166666666663</v>
      </c>
      <c r="E195" s="36">
        <v>2137.5333333333328</v>
      </c>
      <c r="F195" s="36">
        <v>2114.9666666666667</v>
      </c>
      <c r="G195" s="36">
        <v>2089.8833333333332</v>
      </c>
      <c r="H195" s="36">
        <v>2185.1833333333325</v>
      </c>
      <c r="I195" s="36">
        <v>2210.2666666666655</v>
      </c>
      <c r="J195" s="36">
        <v>2232.8333333333321</v>
      </c>
      <c r="K195" s="31">
        <v>2187.6999999999998</v>
      </c>
      <c r="L195" s="31">
        <v>2140.0500000000002</v>
      </c>
      <c r="M195" s="31">
        <v>1.2849999999999999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815.15</v>
      </c>
      <c r="D196" s="36">
        <v>815.68333333333339</v>
      </c>
      <c r="E196" s="36">
        <v>808.36666666666679</v>
      </c>
      <c r="F196" s="36">
        <v>801.58333333333337</v>
      </c>
      <c r="G196" s="36">
        <v>794.26666666666677</v>
      </c>
      <c r="H196" s="36">
        <v>822.46666666666681</v>
      </c>
      <c r="I196" s="36">
        <v>829.78333333333342</v>
      </c>
      <c r="J196" s="36">
        <v>836.56666666666683</v>
      </c>
      <c r="K196" s="31">
        <v>823</v>
      </c>
      <c r="L196" s="31">
        <v>808.9</v>
      </c>
      <c r="M196" s="31">
        <v>0.83284999999999998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403.5</v>
      </c>
      <c r="D197" s="36">
        <v>400.8</v>
      </c>
      <c r="E197" s="36">
        <v>389.6</v>
      </c>
      <c r="F197" s="36">
        <v>375.7</v>
      </c>
      <c r="G197" s="36">
        <v>364.5</v>
      </c>
      <c r="H197" s="36">
        <v>414.70000000000005</v>
      </c>
      <c r="I197" s="36">
        <v>425.9</v>
      </c>
      <c r="J197" s="36">
        <v>439.80000000000007</v>
      </c>
      <c r="K197" s="31">
        <v>412</v>
      </c>
      <c r="L197" s="31">
        <v>386.9</v>
      </c>
      <c r="M197" s="31">
        <v>39.406889999999997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3536.95</v>
      </c>
      <c r="D198" s="36">
        <v>3535.8333333333335</v>
      </c>
      <c r="E198" s="36">
        <v>3521.1166666666668</v>
      </c>
      <c r="F198" s="36">
        <v>3505.2833333333333</v>
      </c>
      <c r="G198" s="36">
        <v>3490.5666666666666</v>
      </c>
      <c r="H198" s="36">
        <v>3551.666666666667</v>
      </c>
      <c r="I198" s="36">
        <v>3566.3833333333332</v>
      </c>
      <c r="J198" s="36">
        <v>3582.2166666666672</v>
      </c>
      <c r="K198" s="31">
        <v>3550.55</v>
      </c>
      <c r="L198" s="31">
        <v>3520</v>
      </c>
      <c r="M198" s="31">
        <v>0.52298999999999995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565.54999999999995</v>
      </c>
      <c r="D199" s="36">
        <v>563.1</v>
      </c>
      <c r="E199" s="36">
        <v>556.45000000000005</v>
      </c>
      <c r="F199" s="36">
        <v>547.35</v>
      </c>
      <c r="G199" s="36">
        <v>540.70000000000005</v>
      </c>
      <c r="H199" s="36">
        <v>572.20000000000005</v>
      </c>
      <c r="I199" s="36">
        <v>578.84999999999991</v>
      </c>
      <c r="J199" s="36">
        <v>587.95000000000005</v>
      </c>
      <c r="K199" s="31">
        <v>569.75</v>
      </c>
      <c r="L199" s="31">
        <v>554</v>
      </c>
      <c r="M199" s="31">
        <v>15.320119999999999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668.05</v>
      </c>
      <c r="D200" s="36">
        <v>672.01666666666665</v>
      </c>
      <c r="E200" s="36">
        <v>661.0333333333333</v>
      </c>
      <c r="F200" s="36">
        <v>654.01666666666665</v>
      </c>
      <c r="G200" s="36">
        <v>643.0333333333333</v>
      </c>
      <c r="H200" s="36">
        <v>679.0333333333333</v>
      </c>
      <c r="I200" s="36">
        <v>690.01666666666665</v>
      </c>
      <c r="J200" s="36">
        <v>697.0333333333333</v>
      </c>
      <c r="K200" s="31">
        <v>683</v>
      </c>
      <c r="L200" s="31">
        <v>665</v>
      </c>
      <c r="M200" s="31">
        <v>7.5022799999999998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198.4</v>
      </c>
      <c r="D201" s="36">
        <v>201.25</v>
      </c>
      <c r="E201" s="36">
        <v>194.7</v>
      </c>
      <c r="F201" s="36">
        <v>191</v>
      </c>
      <c r="G201" s="36">
        <v>184.45</v>
      </c>
      <c r="H201" s="36">
        <v>204.95</v>
      </c>
      <c r="I201" s="36">
        <v>211.5</v>
      </c>
      <c r="J201" s="36">
        <v>215.2</v>
      </c>
      <c r="K201" s="31">
        <v>207.8</v>
      </c>
      <c r="L201" s="31">
        <v>197.55</v>
      </c>
      <c r="M201" s="31">
        <v>75.319500000000005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227.15</v>
      </c>
      <c r="D202" s="36">
        <v>231.01666666666665</v>
      </c>
      <c r="E202" s="36">
        <v>222.33333333333331</v>
      </c>
      <c r="F202" s="36">
        <v>217.51666666666665</v>
      </c>
      <c r="G202" s="36">
        <v>208.83333333333331</v>
      </c>
      <c r="H202" s="36">
        <v>235.83333333333331</v>
      </c>
      <c r="I202" s="36">
        <v>244.51666666666665</v>
      </c>
      <c r="J202" s="36">
        <v>249.33333333333331</v>
      </c>
      <c r="K202" s="31">
        <v>239.7</v>
      </c>
      <c r="L202" s="31">
        <v>226.2</v>
      </c>
      <c r="M202" s="31">
        <v>48.63297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373.75</v>
      </c>
      <c r="D203" s="36">
        <v>370.68333333333334</v>
      </c>
      <c r="E203" s="36">
        <v>365.36666666666667</v>
      </c>
      <c r="F203" s="36">
        <v>356.98333333333335</v>
      </c>
      <c r="G203" s="36">
        <v>351.66666666666669</v>
      </c>
      <c r="H203" s="36">
        <v>379.06666666666666</v>
      </c>
      <c r="I203" s="36">
        <v>384.38333333333338</v>
      </c>
      <c r="J203" s="36">
        <v>392.76666666666665</v>
      </c>
      <c r="K203" s="31">
        <v>376</v>
      </c>
      <c r="L203" s="31">
        <v>362.3</v>
      </c>
      <c r="M203" s="31">
        <v>18.212140000000002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1625.7</v>
      </c>
      <c r="D204" s="36">
        <v>1638.2166666666665</v>
      </c>
      <c r="E204" s="36">
        <v>1598.4833333333329</v>
      </c>
      <c r="F204" s="36">
        <v>1571.2666666666664</v>
      </c>
      <c r="G204" s="36">
        <v>1531.5333333333328</v>
      </c>
      <c r="H204" s="36">
        <v>1665.4333333333329</v>
      </c>
      <c r="I204" s="36">
        <v>1705.1666666666665</v>
      </c>
      <c r="J204" s="36">
        <v>1732.383333333333</v>
      </c>
      <c r="K204" s="31">
        <v>1677.95</v>
      </c>
      <c r="L204" s="31">
        <v>1611</v>
      </c>
      <c r="M204" s="31">
        <v>1.6814800000000001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1636.3</v>
      </c>
      <c r="D205" s="36">
        <v>1644.3833333333332</v>
      </c>
      <c r="E205" s="36">
        <v>1623.9666666666665</v>
      </c>
      <c r="F205" s="36">
        <v>1611.6333333333332</v>
      </c>
      <c r="G205" s="36">
        <v>1591.2166666666665</v>
      </c>
      <c r="H205" s="36">
        <v>1656.7166666666665</v>
      </c>
      <c r="I205" s="36">
        <v>1677.1333333333334</v>
      </c>
      <c r="J205" s="36">
        <v>1689.4666666666665</v>
      </c>
      <c r="K205" s="31">
        <v>1664.8</v>
      </c>
      <c r="L205" s="31">
        <v>1632.05</v>
      </c>
      <c r="M205" s="31">
        <v>28.90991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3741.35</v>
      </c>
      <c r="D206" s="36">
        <v>3759.0499999999997</v>
      </c>
      <c r="E206" s="36">
        <v>3708.2999999999993</v>
      </c>
      <c r="F206" s="36">
        <v>3675.2499999999995</v>
      </c>
      <c r="G206" s="36">
        <v>3624.4999999999991</v>
      </c>
      <c r="H206" s="36">
        <v>3792.0999999999995</v>
      </c>
      <c r="I206" s="36">
        <v>3842.8500000000004</v>
      </c>
      <c r="J206" s="36">
        <v>3875.8999999999996</v>
      </c>
      <c r="K206" s="31">
        <v>3809.8</v>
      </c>
      <c r="L206" s="31">
        <v>3726</v>
      </c>
      <c r="M206" s="31">
        <v>2.3544200000000002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1439.15</v>
      </c>
      <c r="D207" s="36">
        <v>1446.05</v>
      </c>
      <c r="E207" s="36">
        <v>1428.1</v>
      </c>
      <c r="F207" s="36">
        <v>1417.05</v>
      </c>
      <c r="G207" s="36">
        <v>1399.1</v>
      </c>
      <c r="H207" s="36">
        <v>1457.1</v>
      </c>
      <c r="I207" s="36">
        <v>1475.0500000000002</v>
      </c>
      <c r="J207" s="36">
        <v>1486.1</v>
      </c>
      <c r="K207" s="31">
        <v>1464</v>
      </c>
      <c r="L207" s="31">
        <v>1435</v>
      </c>
      <c r="M207" s="31">
        <v>229.46567999999999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577.45000000000005</v>
      </c>
      <c r="D208" s="36">
        <v>581.06666666666672</v>
      </c>
      <c r="E208" s="36">
        <v>570.88333333333344</v>
      </c>
      <c r="F208" s="36">
        <v>564.31666666666672</v>
      </c>
      <c r="G208" s="36">
        <v>554.13333333333344</v>
      </c>
      <c r="H208" s="36">
        <v>587.63333333333344</v>
      </c>
      <c r="I208" s="36">
        <v>597.81666666666661</v>
      </c>
      <c r="J208" s="36">
        <v>604.38333333333344</v>
      </c>
      <c r="K208" s="31">
        <v>591.25</v>
      </c>
      <c r="L208" s="31">
        <v>574.5</v>
      </c>
      <c r="M208" s="31">
        <v>33.212879999999998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112.2</v>
      </c>
      <c r="D209" s="36">
        <v>112.14999999999999</v>
      </c>
      <c r="E209" s="36">
        <v>108.54999999999998</v>
      </c>
      <c r="F209" s="36">
        <v>104.89999999999999</v>
      </c>
      <c r="G209" s="36">
        <v>101.29999999999998</v>
      </c>
      <c r="H209" s="36">
        <v>115.79999999999998</v>
      </c>
      <c r="I209" s="36">
        <v>119.39999999999998</v>
      </c>
      <c r="J209" s="36">
        <v>123.04999999999998</v>
      </c>
      <c r="K209" s="31">
        <v>115.75</v>
      </c>
      <c r="L209" s="31">
        <v>108.5</v>
      </c>
      <c r="M209" s="31">
        <v>1007.21176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511.5</v>
      </c>
      <c r="D210" s="36">
        <v>513.15</v>
      </c>
      <c r="E210" s="36">
        <v>508.34999999999991</v>
      </c>
      <c r="F210" s="36">
        <v>505.19999999999993</v>
      </c>
      <c r="G210" s="36">
        <v>500.39999999999986</v>
      </c>
      <c r="H210" s="36">
        <v>516.29999999999995</v>
      </c>
      <c r="I210" s="36">
        <v>521.09999999999991</v>
      </c>
      <c r="J210" s="36">
        <v>524.25</v>
      </c>
      <c r="K210" s="31">
        <v>517.95000000000005</v>
      </c>
      <c r="L210" s="31">
        <v>510</v>
      </c>
      <c r="M210" s="31">
        <v>0.37065999999999999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826</v>
      </c>
      <c r="D211" s="36">
        <v>829.33333333333337</v>
      </c>
      <c r="E211" s="36">
        <v>821.66666666666674</v>
      </c>
      <c r="F211" s="36">
        <v>817.33333333333337</v>
      </c>
      <c r="G211" s="36">
        <v>809.66666666666674</v>
      </c>
      <c r="H211" s="36">
        <v>833.66666666666674</v>
      </c>
      <c r="I211" s="36">
        <v>841.33333333333348</v>
      </c>
      <c r="J211" s="36">
        <v>845.66666666666674</v>
      </c>
      <c r="K211" s="31">
        <v>837</v>
      </c>
      <c r="L211" s="31">
        <v>825</v>
      </c>
      <c r="M211" s="31">
        <v>2.4672999999999998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1414.85</v>
      </c>
      <c r="D212" s="36">
        <v>1410.55</v>
      </c>
      <c r="E212" s="36">
        <v>1401.3999999999999</v>
      </c>
      <c r="F212" s="36">
        <v>1387.9499999999998</v>
      </c>
      <c r="G212" s="36">
        <v>1378.7999999999997</v>
      </c>
      <c r="H212" s="36">
        <v>1424</v>
      </c>
      <c r="I212" s="36">
        <v>1433.15</v>
      </c>
      <c r="J212" s="36">
        <v>1446.6000000000001</v>
      </c>
      <c r="K212" s="31">
        <v>1419.7</v>
      </c>
      <c r="L212" s="31">
        <v>1397.1</v>
      </c>
      <c r="M212" s="31">
        <v>4.5444100000000001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4534.8500000000004</v>
      </c>
      <c r="D213" s="36">
        <v>4554.2666666666664</v>
      </c>
      <c r="E213" s="36">
        <v>4488.583333333333</v>
      </c>
      <c r="F213" s="36">
        <v>4442.3166666666666</v>
      </c>
      <c r="G213" s="36">
        <v>4376.6333333333332</v>
      </c>
      <c r="H213" s="36">
        <v>4600.5333333333328</v>
      </c>
      <c r="I213" s="36">
        <v>4666.2166666666672</v>
      </c>
      <c r="J213" s="36">
        <v>4712.4833333333327</v>
      </c>
      <c r="K213" s="31">
        <v>4619.95</v>
      </c>
      <c r="L213" s="31">
        <v>4508</v>
      </c>
      <c r="M213" s="31">
        <v>11.1205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511.8</v>
      </c>
      <c r="D214" s="36">
        <v>519.93333333333328</v>
      </c>
      <c r="E214" s="36">
        <v>501.86666666666656</v>
      </c>
      <c r="F214" s="36">
        <v>491.93333333333328</v>
      </c>
      <c r="G214" s="36">
        <v>473.86666666666656</v>
      </c>
      <c r="H214" s="36">
        <v>529.86666666666656</v>
      </c>
      <c r="I214" s="36">
        <v>547.93333333333339</v>
      </c>
      <c r="J214" s="36">
        <v>557.86666666666656</v>
      </c>
      <c r="K214" s="31">
        <v>538</v>
      </c>
      <c r="L214" s="31">
        <v>510</v>
      </c>
      <c r="M214" s="31">
        <v>181.06978000000001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2948.05</v>
      </c>
      <c r="D215" s="36">
        <v>2969.3833333333332</v>
      </c>
      <c r="E215" s="36">
        <v>2913.7666666666664</v>
      </c>
      <c r="F215" s="36">
        <v>2879.4833333333331</v>
      </c>
      <c r="G215" s="36">
        <v>2823.8666666666663</v>
      </c>
      <c r="H215" s="36">
        <v>3003.6666666666665</v>
      </c>
      <c r="I215" s="36">
        <v>3059.2833333333333</v>
      </c>
      <c r="J215" s="36">
        <v>3093.5666666666666</v>
      </c>
      <c r="K215" s="31">
        <v>3025</v>
      </c>
      <c r="L215" s="31">
        <v>2935.1</v>
      </c>
      <c r="M215" s="31">
        <v>12.8177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246</v>
      </c>
      <c r="D216" s="36">
        <v>250.6</v>
      </c>
      <c r="E216" s="36">
        <v>239</v>
      </c>
      <c r="F216" s="36">
        <v>232</v>
      </c>
      <c r="G216" s="36">
        <v>220.4</v>
      </c>
      <c r="H216" s="36">
        <v>257.60000000000002</v>
      </c>
      <c r="I216" s="36">
        <v>269.19999999999993</v>
      </c>
      <c r="J216" s="36">
        <v>276.2</v>
      </c>
      <c r="K216" s="31">
        <v>262.2</v>
      </c>
      <c r="L216" s="31">
        <v>243.6</v>
      </c>
      <c r="M216" s="31">
        <v>86.688310000000001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543.25</v>
      </c>
      <c r="D217" s="36">
        <v>548.08333333333337</v>
      </c>
      <c r="E217" s="36">
        <v>527.16666666666674</v>
      </c>
      <c r="F217" s="36">
        <v>511.08333333333337</v>
      </c>
      <c r="G217" s="36">
        <v>490.16666666666674</v>
      </c>
      <c r="H217" s="36">
        <v>564.16666666666674</v>
      </c>
      <c r="I217" s="36">
        <v>585.08333333333348</v>
      </c>
      <c r="J217" s="36">
        <v>601.16666666666674</v>
      </c>
      <c r="K217" s="31">
        <v>569</v>
      </c>
      <c r="L217" s="31">
        <v>532</v>
      </c>
      <c r="M217" s="31">
        <v>66.623869999999997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2407.1</v>
      </c>
      <c r="D218" s="36">
        <v>2408</v>
      </c>
      <c r="E218" s="36">
        <v>2393.1999999999998</v>
      </c>
      <c r="F218" s="36">
        <v>2379.2999999999997</v>
      </c>
      <c r="G218" s="36">
        <v>2364.4999999999995</v>
      </c>
      <c r="H218" s="36">
        <v>2421.9</v>
      </c>
      <c r="I218" s="36">
        <v>2436.7000000000003</v>
      </c>
      <c r="J218" s="36">
        <v>2450.6000000000004</v>
      </c>
      <c r="K218" s="31">
        <v>2422.8000000000002</v>
      </c>
      <c r="L218" s="31">
        <v>2394.1</v>
      </c>
      <c r="M218" s="31">
        <v>11.27778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309.10000000000002</v>
      </c>
      <c r="D219" s="36">
        <v>310.13333333333333</v>
      </c>
      <c r="E219" s="36">
        <v>307.36666666666667</v>
      </c>
      <c r="F219" s="36">
        <v>305.63333333333333</v>
      </c>
      <c r="G219" s="36">
        <v>302.86666666666667</v>
      </c>
      <c r="H219" s="36">
        <v>311.86666666666667</v>
      </c>
      <c r="I219" s="36">
        <v>314.63333333333333</v>
      </c>
      <c r="J219" s="36">
        <v>316.36666666666667</v>
      </c>
      <c r="K219" s="31">
        <v>312.89999999999998</v>
      </c>
      <c r="L219" s="31">
        <v>308.39999999999998</v>
      </c>
      <c r="M219" s="31">
        <v>2.8052600000000001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5857.15</v>
      </c>
      <c r="D220" s="36">
        <v>5979.7166666666672</v>
      </c>
      <c r="E220" s="36">
        <v>5689.4333333333343</v>
      </c>
      <c r="F220" s="36">
        <v>5521.7166666666672</v>
      </c>
      <c r="G220" s="36">
        <v>5231.4333333333343</v>
      </c>
      <c r="H220" s="36">
        <v>6147.4333333333343</v>
      </c>
      <c r="I220" s="36">
        <v>6437.7166666666672</v>
      </c>
      <c r="J220" s="36">
        <v>6605.4333333333343</v>
      </c>
      <c r="K220" s="31">
        <v>6270</v>
      </c>
      <c r="L220" s="31">
        <v>5812</v>
      </c>
      <c r="M220" s="31">
        <v>0.33344000000000001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915.4</v>
      </c>
      <c r="D221" s="36">
        <v>920.7833333333333</v>
      </c>
      <c r="E221" s="36">
        <v>901.61666666666656</v>
      </c>
      <c r="F221" s="36">
        <v>887.83333333333326</v>
      </c>
      <c r="G221" s="36">
        <v>868.66666666666652</v>
      </c>
      <c r="H221" s="36">
        <v>934.56666666666661</v>
      </c>
      <c r="I221" s="36">
        <v>953.73333333333335</v>
      </c>
      <c r="J221" s="36">
        <v>967.51666666666665</v>
      </c>
      <c r="K221" s="31">
        <v>939.95</v>
      </c>
      <c r="L221" s="31">
        <v>907</v>
      </c>
      <c r="M221" s="31">
        <v>1.59677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37512.9</v>
      </c>
      <c r="D222" s="36">
        <v>37441.35</v>
      </c>
      <c r="E222" s="36">
        <v>37092.699999999997</v>
      </c>
      <c r="F222" s="36">
        <v>36672.5</v>
      </c>
      <c r="G222" s="36">
        <v>36323.85</v>
      </c>
      <c r="H222" s="36">
        <v>37861.549999999996</v>
      </c>
      <c r="I222" s="36">
        <v>38210.200000000004</v>
      </c>
      <c r="J222" s="36">
        <v>38630.399999999994</v>
      </c>
      <c r="K222" s="31">
        <v>37790</v>
      </c>
      <c r="L222" s="31">
        <v>37021.15</v>
      </c>
      <c r="M222" s="31">
        <v>7.6230000000000006E-2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195.85</v>
      </c>
      <c r="D223" s="36">
        <v>198.98333333333335</v>
      </c>
      <c r="E223" s="36">
        <v>191.56666666666669</v>
      </c>
      <c r="F223" s="36">
        <v>187.28333333333333</v>
      </c>
      <c r="G223" s="36">
        <v>179.86666666666667</v>
      </c>
      <c r="H223" s="36">
        <v>203.26666666666671</v>
      </c>
      <c r="I223" s="36">
        <v>210.68333333333334</v>
      </c>
      <c r="J223" s="36">
        <v>214.96666666666673</v>
      </c>
      <c r="K223" s="31">
        <v>206.4</v>
      </c>
      <c r="L223" s="31">
        <v>194.7</v>
      </c>
      <c r="M223" s="31">
        <v>279.55586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1051.95</v>
      </c>
      <c r="D224" s="36">
        <v>1054.6499999999999</v>
      </c>
      <c r="E224" s="36">
        <v>1045.2999999999997</v>
      </c>
      <c r="F224" s="36">
        <v>1038.6499999999999</v>
      </c>
      <c r="G224" s="36">
        <v>1029.2999999999997</v>
      </c>
      <c r="H224" s="36">
        <v>1061.2999999999997</v>
      </c>
      <c r="I224" s="36">
        <v>1070.6499999999996</v>
      </c>
      <c r="J224" s="36">
        <v>1077.2999999999997</v>
      </c>
      <c r="K224" s="31">
        <v>1064</v>
      </c>
      <c r="L224" s="31">
        <v>1048</v>
      </c>
      <c r="M224" s="31">
        <v>159.46324999999999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1644.55</v>
      </c>
      <c r="D225" s="36">
        <v>1650.5166666666667</v>
      </c>
      <c r="E225" s="36">
        <v>1634.0333333333333</v>
      </c>
      <c r="F225" s="36">
        <v>1623.5166666666667</v>
      </c>
      <c r="G225" s="36">
        <v>1607.0333333333333</v>
      </c>
      <c r="H225" s="36">
        <v>1661.0333333333333</v>
      </c>
      <c r="I225" s="36">
        <v>1677.5166666666664</v>
      </c>
      <c r="J225" s="36">
        <v>1688.0333333333333</v>
      </c>
      <c r="K225" s="31">
        <v>1667</v>
      </c>
      <c r="L225" s="31">
        <v>1640</v>
      </c>
      <c r="M225" s="31">
        <v>5.1183300000000003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520.1</v>
      </c>
      <c r="D226" s="36">
        <v>521.7166666666667</v>
      </c>
      <c r="E226" s="36">
        <v>517.03333333333342</v>
      </c>
      <c r="F226" s="36">
        <v>513.9666666666667</v>
      </c>
      <c r="G226" s="36">
        <v>509.28333333333342</v>
      </c>
      <c r="H226" s="36">
        <v>524.78333333333342</v>
      </c>
      <c r="I226" s="36">
        <v>529.46666666666681</v>
      </c>
      <c r="J226" s="36">
        <v>532.53333333333342</v>
      </c>
      <c r="K226" s="31">
        <v>526.4</v>
      </c>
      <c r="L226" s="31">
        <v>518.65</v>
      </c>
      <c r="M226" s="31">
        <v>22.213889999999999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812.9</v>
      </c>
      <c r="D227" s="36">
        <v>811.16666666666663</v>
      </c>
      <c r="E227" s="36">
        <v>801.18333333333328</v>
      </c>
      <c r="F227" s="36">
        <v>789.4666666666667</v>
      </c>
      <c r="G227" s="36">
        <v>779.48333333333335</v>
      </c>
      <c r="H227" s="36">
        <v>822.88333333333321</v>
      </c>
      <c r="I227" s="36">
        <v>832.86666666666656</v>
      </c>
      <c r="J227" s="36">
        <v>844.58333333333314</v>
      </c>
      <c r="K227" s="31">
        <v>821.15</v>
      </c>
      <c r="L227" s="31">
        <v>799.45</v>
      </c>
      <c r="M227" s="31">
        <v>4.3924300000000001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89.9</v>
      </c>
      <c r="D228" s="36">
        <v>90.600000000000009</v>
      </c>
      <c r="E228" s="36">
        <v>88.700000000000017</v>
      </c>
      <c r="F228" s="36">
        <v>87.500000000000014</v>
      </c>
      <c r="G228" s="36">
        <v>85.600000000000023</v>
      </c>
      <c r="H228" s="36">
        <v>91.800000000000011</v>
      </c>
      <c r="I228" s="36">
        <v>93.700000000000017</v>
      </c>
      <c r="J228" s="36">
        <v>94.9</v>
      </c>
      <c r="K228" s="31">
        <v>92.5</v>
      </c>
      <c r="L228" s="31">
        <v>89.4</v>
      </c>
      <c r="M228" s="31">
        <v>119.88587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80.95</v>
      </c>
      <c r="D229" s="36">
        <v>81.283333333333346</v>
      </c>
      <c r="E229" s="36">
        <v>80.366666666666688</v>
      </c>
      <c r="F229" s="36">
        <v>79.783333333333346</v>
      </c>
      <c r="G229" s="36">
        <v>78.866666666666688</v>
      </c>
      <c r="H229" s="36">
        <v>81.866666666666688</v>
      </c>
      <c r="I229" s="36">
        <v>82.783333333333346</v>
      </c>
      <c r="J229" s="36">
        <v>83.366666666666688</v>
      </c>
      <c r="K229" s="31">
        <v>82.2</v>
      </c>
      <c r="L229" s="31">
        <v>80.7</v>
      </c>
      <c r="M229" s="31">
        <v>214.27671000000001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115.9</v>
      </c>
      <c r="D230" s="36">
        <v>116.21666666666665</v>
      </c>
      <c r="E230" s="36">
        <v>114.93333333333331</v>
      </c>
      <c r="F230" s="36">
        <v>113.96666666666665</v>
      </c>
      <c r="G230" s="36">
        <v>112.68333333333331</v>
      </c>
      <c r="H230" s="36">
        <v>117.18333333333331</v>
      </c>
      <c r="I230" s="36">
        <v>118.46666666666664</v>
      </c>
      <c r="J230" s="36">
        <v>119.43333333333331</v>
      </c>
      <c r="K230" s="31">
        <v>117.5</v>
      </c>
      <c r="L230" s="31">
        <v>115.25</v>
      </c>
      <c r="M230" s="31">
        <v>34.965420000000002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602.45000000000005</v>
      </c>
      <c r="D231" s="36">
        <v>604.30000000000007</v>
      </c>
      <c r="E231" s="36">
        <v>597.10000000000014</v>
      </c>
      <c r="F231" s="36">
        <v>591.75000000000011</v>
      </c>
      <c r="G231" s="36">
        <v>584.55000000000018</v>
      </c>
      <c r="H231" s="36">
        <v>609.65000000000009</v>
      </c>
      <c r="I231" s="36">
        <v>616.85000000000014</v>
      </c>
      <c r="J231" s="36">
        <v>622.20000000000005</v>
      </c>
      <c r="K231" s="31">
        <v>611.5</v>
      </c>
      <c r="L231" s="31">
        <v>598.95000000000005</v>
      </c>
      <c r="M231" s="31">
        <v>2.9174600000000002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65.599999999999994</v>
      </c>
      <c r="D232" s="36">
        <v>66.166666666666671</v>
      </c>
      <c r="E232" s="36">
        <v>64.433333333333337</v>
      </c>
      <c r="F232" s="36">
        <v>63.266666666666666</v>
      </c>
      <c r="G232" s="36">
        <v>61.533333333333331</v>
      </c>
      <c r="H232" s="36">
        <v>67.333333333333343</v>
      </c>
      <c r="I232" s="36">
        <v>69.066666666666663</v>
      </c>
      <c r="J232" s="36">
        <v>70.233333333333348</v>
      </c>
      <c r="K232" s="31">
        <v>67.900000000000006</v>
      </c>
      <c r="L232" s="31">
        <v>65</v>
      </c>
      <c r="M232" s="31">
        <v>123.25814</v>
      </c>
      <c r="N232" s="1"/>
      <c r="O232" s="1"/>
    </row>
    <row r="233" spans="1:15" ht="12.75" customHeight="1">
      <c r="A233" s="33">
        <v>223</v>
      </c>
      <c r="B233" s="53" t="s">
        <v>816</v>
      </c>
      <c r="C233" s="31">
        <v>227.95</v>
      </c>
      <c r="D233" s="36">
        <v>228.96666666666667</v>
      </c>
      <c r="E233" s="36">
        <v>224.48333333333335</v>
      </c>
      <c r="F233" s="36">
        <v>221.01666666666668</v>
      </c>
      <c r="G233" s="36">
        <v>216.53333333333336</v>
      </c>
      <c r="H233" s="36">
        <v>232.43333333333334</v>
      </c>
      <c r="I233" s="36">
        <v>236.91666666666663</v>
      </c>
      <c r="J233" s="36">
        <v>240.38333333333333</v>
      </c>
      <c r="K233" s="31">
        <v>233.45</v>
      </c>
      <c r="L233" s="31">
        <v>225.5</v>
      </c>
      <c r="M233" s="31">
        <v>107.90142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403.35</v>
      </c>
      <c r="D234" s="36">
        <v>404.91666666666669</v>
      </c>
      <c r="E234" s="36">
        <v>399.73333333333335</v>
      </c>
      <c r="F234" s="36">
        <v>396.11666666666667</v>
      </c>
      <c r="G234" s="36">
        <v>390.93333333333334</v>
      </c>
      <c r="H234" s="36">
        <v>408.53333333333336</v>
      </c>
      <c r="I234" s="36">
        <v>413.71666666666664</v>
      </c>
      <c r="J234" s="36">
        <v>417.33333333333337</v>
      </c>
      <c r="K234" s="31">
        <v>410.1</v>
      </c>
      <c r="L234" s="31">
        <v>401.3</v>
      </c>
      <c r="M234" s="31">
        <v>194.14653000000001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314.64999999999998</v>
      </c>
      <c r="D235" s="36">
        <v>317.8</v>
      </c>
      <c r="E235" s="36">
        <v>307.85000000000002</v>
      </c>
      <c r="F235" s="36">
        <v>301.05</v>
      </c>
      <c r="G235" s="36">
        <v>291.10000000000002</v>
      </c>
      <c r="H235" s="36">
        <v>324.60000000000002</v>
      </c>
      <c r="I235" s="36">
        <v>334.54999999999995</v>
      </c>
      <c r="J235" s="36">
        <v>341.35</v>
      </c>
      <c r="K235" s="31">
        <v>327.75</v>
      </c>
      <c r="L235" s="31">
        <v>311</v>
      </c>
      <c r="M235" s="31">
        <v>15.382250000000001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242.75</v>
      </c>
      <c r="D236" s="36">
        <v>244.18333333333331</v>
      </c>
      <c r="E236" s="36">
        <v>240.21666666666661</v>
      </c>
      <c r="F236" s="36">
        <v>237.68333333333331</v>
      </c>
      <c r="G236" s="36">
        <v>233.71666666666661</v>
      </c>
      <c r="H236" s="36">
        <v>246.71666666666661</v>
      </c>
      <c r="I236" s="36">
        <v>250.68333333333331</v>
      </c>
      <c r="J236" s="36">
        <v>253.21666666666661</v>
      </c>
      <c r="K236" s="31">
        <v>248.15</v>
      </c>
      <c r="L236" s="31">
        <v>241.65</v>
      </c>
      <c r="M236" s="31">
        <v>30.06832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184.75</v>
      </c>
      <c r="D237" s="36">
        <v>187</v>
      </c>
      <c r="E237" s="36">
        <v>181.3</v>
      </c>
      <c r="F237" s="36">
        <v>177.85000000000002</v>
      </c>
      <c r="G237" s="36">
        <v>172.15000000000003</v>
      </c>
      <c r="H237" s="36">
        <v>190.45</v>
      </c>
      <c r="I237" s="36">
        <v>196.14999999999998</v>
      </c>
      <c r="J237" s="36">
        <v>199.59999999999997</v>
      </c>
      <c r="K237" s="31">
        <v>192.7</v>
      </c>
      <c r="L237" s="31">
        <v>183.55</v>
      </c>
      <c r="M237" s="31">
        <v>103.89162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2718.7</v>
      </c>
      <c r="D238" s="36">
        <v>2730.9500000000003</v>
      </c>
      <c r="E238" s="36">
        <v>2675.2500000000005</v>
      </c>
      <c r="F238" s="36">
        <v>2631.8</v>
      </c>
      <c r="G238" s="36">
        <v>2576.1000000000004</v>
      </c>
      <c r="H238" s="36">
        <v>2774.4000000000005</v>
      </c>
      <c r="I238" s="36">
        <v>2830.1000000000004</v>
      </c>
      <c r="J238" s="36">
        <v>2873.5500000000006</v>
      </c>
      <c r="K238" s="31">
        <v>2786.65</v>
      </c>
      <c r="L238" s="31">
        <v>2687.5</v>
      </c>
      <c r="M238" s="31">
        <v>2.9591099999999999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539.20000000000005</v>
      </c>
      <c r="D239" s="36">
        <v>539.33333333333337</v>
      </c>
      <c r="E239" s="36">
        <v>526.66666666666674</v>
      </c>
      <c r="F239" s="36">
        <v>514.13333333333333</v>
      </c>
      <c r="G239" s="36">
        <v>501.4666666666667</v>
      </c>
      <c r="H239" s="36">
        <v>551.86666666666679</v>
      </c>
      <c r="I239" s="36">
        <v>564.53333333333353</v>
      </c>
      <c r="J239" s="36">
        <v>577.06666666666683</v>
      </c>
      <c r="K239" s="31">
        <v>552</v>
      </c>
      <c r="L239" s="31">
        <v>526.79999999999995</v>
      </c>
      <c r="M239" s="31">
        <v>44.974049999999998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144.30000000000001</v>
      </c>
      <c r="D240" s="36">
        <v>144.71666666666667</v>
      </c>
      <c r="E240" s="36">
        <v>142.03333333333333</v>
      </c>
      <c r="F240" s="36">
        <v>139.76666666666665</v>
      </c>
      <c r="G240" s="36">
        <v>137.08333333333331</v>
      </c>
      <c r="H240" s="36">
        <v>146.98333333333335</v>
      </c>
      <c r="I240" s="36">
        <v>149.66666666666669</v>
      </c>
      <c r="J240" s="36">
        <v>151.93333333333337</v>
      </c>
      <c r="K240" s="31">
        <v>147.4</v>
      </c>
      <c r="L240" s="31">
        <v>142.44999999999999</v>
      </c>
      <c r="M240" s="31">
        <v>70.382140000000007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557</v>
      </c>
      <c r="D241" s="36">
        <v>555.93333333333339</v>
      </c>
      <c r="E241" s="36">
        <v>547.21666666666681</v>
      </c>
      <c r="F241" s="36">
        <v>537.43333333333339</v>
      </c>
      <c r="G241" s="36">
        <v>528.71666666666681</v>
      </c>
      <c r="H241" s="36">
        <v>565.71666666666681</v>
      </c>
      <c r="I241" s="36">
        <v>574.43333333333351</v>
      </c>
      <c r="J241" s="36">
        <v>584.21666666666681</v>
      </c>
      <c r="K241" s="31">
        <v>564.65</v>
      </c>
      <c r="L241" s="31">
        <v>546.15</v>
      </c>
      <c r="M241" s="31">
        <v>31.29382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182.3</v>
      </c>
      <c r="D242" s="36">
        <v>184.70000000000002</v>
      </c>
      <c r="E242" s="36">
        <v>178.70000000000005</v>
      </c>
      <c r="F242" s="36">
        <v>175.10000000000002</v>
      </c>
      <c r="G242" s="36">
        <v>169.10000000000005</v>
      </c>
      <c r="H242" s="36">
        <v>188.30000000000004</v>
      </c>
      <c r="I242" s="36">
        <v>194.29999999999998</v>
      </c>
      <c r="J242" s="36">
        <v>197.90000000000003</v>
      </c>
      <c r="K242" s="31">
        <v>190.7</v>
      </c>
      <c r="L242" s="31">
        <v>181.1</v>
      </c>
      <c r="M242" s="31">
        <v>221.31487000000001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68.55</v>
      </c>
      <c r="D243" s="36">
        <v>69.25</v>
      </c>
      <c r="E243" s="36">
        <v>67.3</v>
      </c>
      <c r="F243" s="36">
        <v>66.05</v>
      </c>
      <c r="G243" s="36">
        <v>64.099999999999994</v>
      </c>
      <c r="H243" s="36">
        <v>70.5</v>
      </c>
      <c r="I243" s="36">
        <v>72.449999999999989</v>
      </c>
      <c r="J243" s="36">
        <v>73.7</v>
      </c>
      <c r="K243" s="31">
        <v>71.2</v>
      </c>
      <c r="L243" s="31">
        <v>68</v>
      </c>
      <c r="M243" s="31">
        <v>261.55059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925.75</v>
      </c>
      <c r="D244" s="36">
        <v>935.80000000000007</v>
      </c>
      <c r="E244" s="36">
        <v>912.05000000000018</v>
      </c>
      <c r="F244" s="36">
        <v>898.35000000000014</v>
      </c>
      <c r="G244" s="36">
        <v>874.60000000000025</v>
      </c>
      <c r="H244" s="36">
        <v>949.50000000000011</v>
      </c>
      <c r="I244" s="36">
        <v>973.24999999999989</v>
      </c>
      <c r="J244" s="36">
        <v>986.95</v>
      </c>
      <c r="K244" s="31">
        <v>959.55</v>
      </c>
      <c r="L244" s="31">
        <v>922.1</v>
      </c>
      <c r="M244" s="31">
        <v>22.917369999999998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154.19999999999999</v>
      </c>
      <c r="D245" s="36">
        <v>156</v>
      </c>
      <c r="E245" s="36">
        <v>151.6</v>
      </c>
      <c r="F245" s="36">
        <v>149</v>
      </c>
      <c r="G245" s="36">
        <v>144.6</v>
      </c>
      <c r="H245" s="36">
        <v>158.6</v>
      </c>
      <c r="I245" s="36">
        <v>162.99999999999997</v>
      </c>
      <c r="J245" s="36">
        <v>165.6</v>
      </c>
      <c r="K245" s="31">
        <v>160.4</v>
      </c>
      <c r="L245" s="31">
        <v>153.4</v>
      </c>
      <c r="M245" s="31">
        <v>357.06625000000003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1492.05</v>
      </c>
      <c r="D246" s="36">
        <v>1494.5</v>
      </c>
      <c r="E246" s="36">
        <v>1473.05</v>
      </c>
      <c r="F246" s="36">
        <v>1454.05</v>
      </c>
      <c r="G246" s="36">
        <v>1432.6</v>
      </c>
      <c r="H246" s="36">
        <v>1513.5</v>
      </c>
      <c r="I246" s="36">
        <v>1534.9499999999998</v>
      </c>
      <c r="J246" s="36">
        <v>1553.95</v>
      </c>
      <c r="K246" s="31">
        <v>1515.95</v>
      </c>
      <c r="L246" s="31">
        <v>1475.5</v>
      </c>
      <c r="M246" s="31">
        <v>0.66166999999999998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437.85</v>
      </c>
      <c r="D247" s="36">
        <v>438.25</v>
      </c>
      <c r="E247" s="36">
        <v>433.5</v>
      </c>
      <c r="F247" s="36">
        <v>429.15</v>
      </c>
      <c r="G247" s="36">
        <v>424.4</v>
      </c>
      <c r="H247" s="36">
        <v>442.6</v>
      </c>
      <c r="I247" s="36">
        <v>447.35</v>
      </c>
      <c r="J247" s="36">
        <v>451.70000000000005</v>
      </c>
      <c r="K247" s="31">
        <v>443</v>
      </c>
      <c r="L247" s="31">
        <v>433.9</v>
      </c>
      <c r="M247" s="31">
        <v>18.297640000000001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218.85</v>
      </c>
      <c r="D248" s="36">
        <v>220.53333333333333</v>
      </c>
      <c r="E248" s="36">
        <v>215.21666666666667</v>
      </c>
      <c r="F248" s="36">
        <v>211.58333333333334</v>
      </c>
      <c r="G248" s="36">
        <v>206.26666666666668</v>
      </c>
      <c r="H248" s="36">
        <v>224.16666666666666</v>
      </c>
      <c r="I248" s="36">
        <v>229.48333333333332</v>
      </c>
      <c r="J248" s="36">
        <v>233.11666666666665</v>
      </c>
      <c r="K248" s="31">
        <v>225.85</v>
      </c>
      <c r="L248" s="31">
        <v>216.9</v>
      </c>
      <c r="M248" s="31">
        <v>115.54309000000001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1517.25</v>
      </c>
      <c r="D249" s="36">
        <v>1515.5166666666667</v>
      </c>
      <c r="E249" s="36">
        <v>1504.2333333333333</v>
      </c>
      <c r="F249" s="36">
        <v>1491.2166666666667</v>
      </c>
      <c r="G249" s="36">
        <v>1479.9333333333334</v>
      </c>
      <c r="H249" s="36">
        <v>1528.5333333333333</v>
      </c>
      <c r="I249" s="36">
        <v>1539.8166666666666</v>
      </c>
      <c r="J249" s="36">
        <v>1552.8333333333333</v>
      </c>
      <c r="K249" s="31">
        <v>1526.8</v>
      </c>
      <c r="L249" s="31">
        <v>1502.5</v>
      </c>
      <c r="M249" s="31">
        <v>52.59113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34.4</v>
      </c>
      <c r="D250" s="36">
        <v>34.699999999999996</v>
      </c>
      <c r="E250" s="36">
        <v>33.849999999999994</v>
      </c>
      <c r="F250" s="36">
        <v>33.299999999999997</v>
      </c>
      <c r="G250" s="36">
        <v>32.449999999999996</v>
      </c>
      <c r="H250" s="36">
        <v>35.249999999999993</v>
      </c>
      <c r="I250" s="36">
        <v>36.1</v>
      </c>
      <c r="J250" s="36">
        <v>36.649999999999991</v>
      </c>
      <c r="K250" s="31">
        <v>35.549999999999997</v>
      </c>
      <c r="L250" s="31">
        <v>34.15</v>
      </c>
      <c r="M250" s="31">
        <v>169.13571999999999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5235.75</v>
      </c>
      <c r="D251" s="36">
        <v>5268.916666666667</v>
      </c>
      <c r="E251" s="36">
        <v>5177.8333333333339</v>
      </c>
      <c r="F251" s="36">
        <v>5119.916666666667</v>
      </c>
      <c r="G251" s="36">
        <v>5028.8333333333339</v>
      </c>
      <c r="H251" s="36">
        <v>5326.8333333333339</v>
      </c>
      <c r="I251" s="36">
        <v>5417.9166666666679</v>
      </c>
      <c r="J251" s="36">
        <v>5475.8333333333339</v>
      </c>
      <c r="K251" s="31">
        <v>5360</v>
      </c>
      <c r="L251" s="31">
        <v>5211</v>
      </c>
      <c r="M251" s="31">
        <v>1.2438800000000001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1655.55</v>
      </c>
      <c r="D252" s="36">
        <v>1658.2833333333335</v>
      </c>
      <c r="E252" s="36">
        <v>1642.5666666666671</v>
      </c>
      <c r="F252" s="36">
        <v>1629.5833333333335</v>
      </c>
      <c r="G252" s="36">
        <v>1613.866666666667</v>
      </c>
      <c r="H252" s="36">
        <v>1671.2666666666671</v>
      </c>
      <c r="I252" s="36">
        <v>1686.9833333333338</v>
      </c>
      <c r="J252" s="36">
        <v>1699.9666666666672</v>
      </c>
      <c r="K252" s="31">
        <v>1674</v>
      </c>
      <c r="L252" s="31">
        <v>1645.3</v>
      </c>
      <c r="M252" s="31">
        <v>43.00508</v>
      </c>
      <c r="N252" s="1"/>
      <c r="O252" s="1"/>
    </row>
    <row r="253" spans="1:15" ht="12.75" customHeight="1">
      <c r="A253" s="33">
        <v>243</v>
      </c>
      <c r="B253" s="53" t="s">
        <v>837</v>
      </c>
      <c r="C253" s="31">
        <v>3504.9</v>
      </c>
      <c r="D253" s="36">
        <v>3522.5833333333335</v>
      </c>
      <c r="E253" s="36">
        <v>3458.8666666666668</v>
      </c>
      <c r="F253" s="36">
        <v>3412.8333333333335</v>
      </c>
      <c r="G253" s="36">
        <v>3349.1166666666668</v>
      </c>
      <c r="H253" s="36">
        <v>3568.6166666666668</v>
      </c>
      <c r="I253" s="36">
        <v>3632.333333333333</v>
      </c>
      <c r="J253" s="36">
        <v>3678.3666666666668</v>
      </c>
      <c r="K253" s="31">
        <v>3586.3</v>
      </c>
      <c r="L253" s="31">
        <v>3476.55</v>
      </c>
      <c r="M253" s="31">
        <v>0.25629999999999997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902.1</v>
      </c>
      <c r="D254" s="36">
        <v>904.4666666666667</v>
      </c>
      <c r="E254" s="36">
        <v>892.63333333333344</v>
      </c>
      <c r="F254" s="36">
        <v>883.16666666666674</v>
      </c>
      <c r="G254" s="36">
        <v>871.33333333333348</v>
      </c>
      <c r="H254" s="36">
        <v>913.93333333333339</v>
      </c>
      <c r="I254" s="36">
        <v>925.76666666666665</v>
      </c>
      <c r="J254" s="36">
        <v>935.23333333333335</v>
      </c>
      <c r="K254" s="31">
        <v>916.3</v>
      </c>
      <c r="L254" s="31">
        <v>895</v>
      </c>
      <c r="M254" s="31">
        <v>1.77858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3095.65</v>
      </c>
      <c r="D255" s="36">
        <v>3104.5499999999997</v>
      </c>
      <c r="E255" s="36">
        <v>3074.0999999999995</v>
      </c>
      <c r="F255" s="36">
        <v>3052.5499999999997</v>
      </c>
      <c r="G255" s="36">
        <v>3022.0999999999995</v>
      </c>
      <c r="H255" s="36">
        <v>3126.0999999999995</v>
      </c>
      <c r="I255" s="36">
        <v>3156.5499999999993</v>
      </c>
      <c r="J255" s="36">
        <v>3178.0999999999995</v>
      </c>
      <c r="K255" s="31">
        <v>3135</v>
      </c>
      <c r="L255" s="31">
        <v>3083</v>
      </c>
      <c r="M255" s="31">
        <v>4.8134100000000002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1220.3499999999999</v>
      </c>
      <c r="D256" s="36">
        <v>1226.8333333333333</v>
      </c>
      <c r="E256" s="36">
        <v>1206.8166666666666</v>
      </c>
      <c r="F256" s="36">
        <v>1193.2833333333333</v>
      </c>
      <c r="G256" s="36">
        <v>1173.2666666666667</v>
      </c>
      <c r="H256" s="36">
        <v>1240.3666666666666</v>
      </c>
      <c r="I256" s="36">
        <v>1260.3833333333334</v>
      </c>
      <c r="J256" s="36">
        <v>1273.9166666666665</v>
      </c>
      <c r="K256" s="31">
        <v>1246.8499999999999</v>
      </c>
      <c r="L256" s="31">
        <v>1213.3</v>
      </c>
      <c r="M256" s="31">
        <v>1.9102300000000001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1673.25</v>
      </c>
      <c r="D257" s="36">
        <v>1668.7833333333335</v>
      </c>
      <c r="E257" s="36">
        <v>1662.5666666666671</v>
      </c>
      <c r="F257" s="36">
        <v>1651.8833333333334</v>
      </c>
      <c r="G257" s="36">
        <v>1645.666666666667</v>
      </c>
      <c r="H257" s="36">
        <v>1679.4666666666672</v>
      </c>
      <c r="I257" s="36">
        <v>1685.6833333333338</v>
      </c>
      <c r="J257" s="36">
        <v>1696.3666666666672</v>
      </c>
      <c r="K257" s="31">
        <v>1675</v>
      </c>
      <c r="L257" s="31">
        <v>1658.1</v>
      </c>
      <c r="M257" s="31">
        <v>1.41062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4249.8500000000004</v>
      </c>
      <c r="D258" s="36">
        <v>4249.4833333333336</v>
      </c>
      <c r="E258" s="36">
        <v>4204.9666666666672</v>
      </c>
      <c r="F258" s="36">
        <v>4160.0833333333339</v>
      </c>
      <c r="G258" s="36">
        <v>4115.5666666666675</v>
      </c>
      <c r="H258" s="36">
        <v>4294.3666666666668</v>
      </c>
      <c r="I258" s="36">
        <v>4338.8833333333332</v>
      </c>
      <c r="J258" s="36">
        <v>4383.7666666666664</v>
      </c>
      <c r="K258" s="31">
        <v>4294</v>
      </c>
      <c r="L258" s="31">
        <v>4204.6000000000004</v>
      </c>
      <c r="M258" s="31">
        <v>1.96563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2310.25</v>
      </c>
      <c r="D259" s="36">
        <v>2332.1666666666665</v>
      </c>
      <c r="E259" s="36">
        <v>2250.083333333333</v>
      </c>
      <c r="F259" s="36">
        <v>2189.9166666666665</v>
      </c>
      <c r="G259" s="36">
        <v>2107.833333333333</v>
      </c>
      <c r="H259" s="36">
        <v>2392.333333333333</v>
      </c>
      <c r="I259" s="36">
        <v>2474.4166666666661</v>
      </c>
      <c r="J259" s="36">
        <v>2534.583333333333</v>
      </c>
      <c r="K259" s="31">
        <v>2414.25</v>
      </c>
      <c r="L259" s="31">
        <v>2272</v>
      </c>
      <c r="M259" s="31">
        <v>3.6832600000000002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959.1</v>
      </c>
      <c r="D260" s="36">
        <v>959.5333333333333</v>
      </c>
      <c r="E260" s="36">
        <v>944.06666666666661</v>
      </c>
      <c r="F260" s="36">
        <v>929.0333333333333</v>
      </c>
      <c r="G260" s="36">
        <v>913.56666666666661</v>
      </c>
      <c r="H260" s="36">
        <v>974.56666666666661</v>
      </c>
      <c r="I260" s="36">
        <v>990.0333333333333</v>
      </c>
      <c r="J260" s="36">
        <v>1005.0666666666666</v>
      </c>
      <c r="K260" s="31">
        <v>975</v>
      </c>
      <c r="L260" s="31">
        <v>944.5</v>
      </c>
      <c r="M260" s="31">
        <v>3.9422999999999999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372.4</v>
      </c>
      <c r="D261" s="36">
        <v>375.31666666666666</v>
      </c>
      <c r="E261" s="36">
        <v>367.13333333333333</v>
      </c>
      <c r="F261" s="36">
        <v>361.86666666666667</v>
      </c>
      <c r="G261" s="36">
        <v>353.68333333333334</v>
      </c>
      <c r="H261" s="36">
        <v>380.58333333333331</v>
      </c>
      <c r="I261" s="36">
        <v>388.76666666666659</v>
      </c>
      <c r="J261" s="36">
        <v>394.0333333333333</v>
      </c>
      <c r="K261" s="31">
        <v>383.5</v>
      </c>
      <c r="L261" s="31">
        <v>370.05</v>
      </c>
      <c r="M261" s="31">
        <v>5.6724399999999999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102.75</v>
      </c>
      <c r="D262" s="36">
        <v>103.36666666666667</v>
      </c>
      <c r="E262" s="36">
        <v>100.73333333333335</v>
      </c>
      <c r="F262" s="36">
        <v>98.716666666666669</v>
      </c>
      <c r="G262" s="36">
        <v>96.083333333333343</v>
      </c>
      <c r="H262" s="36">
        <v>105.38333333333335</v>
      </c>
      <c r="I262" s="36">
        <v>108.01666666666668</v>
      </c>
      <c r="J262" s="36">
        <v>110.03333333333336</v>
      </c>
      <c r="K262" s="31">
        <v>106</v>
      </c>
      <c r="L262" s="31">
        <v>101.35</v>
      </c>
      <c r="M262" s="31">
        <v>86.968950000000007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484.65</v>
      </c>
      <c r="D263" s="36">
        <v>486.41666666666669</v>
      </c>
      <c r="E263" s="36">
        <v>478.83333333333337</v>
      </c>
      <c r="F263" s="36">
        <v>473.01666666666671</v>
      </c>
      <c r="G263" s="36">
        <v>465.43333333333339</v>
      </c>
      <c r="H263" s="36">
        <v>492.23333333333335</v>
      </c>
      <c r="I263" s="36">
        <v>499.81666666666672</v>
      </c>
      <c r="J263" s="36">
        <v>505.63333333333333</v>
      </c>
      <c r="K263" s="31">
        <v>494</v>
      </c>
      <c r="L263" s="31">
        <v>480.6</v>
      </c>
      <c r="M263" s="31">
        <v>15.45884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828.25</v>
      </c>
      <c r="D264" s="36">
        <v>833.06666666666661</v>
      </c>
      <c r="E264" s="36">
        <v>816.13333333333321</v>
      </c>
      <c r="F264" s="36">
        <v>804.01666666666665</v>
      </c>
      <c r="G264" s="36">
        <v>787.08333333333326</v>
      </c>
      <c r="H264" s="36">
        <v>845.18333333333317</v>
      </c>
      <c r="I264" s="36">
        <v>862.11666666666656</v>
      </c>
      <c r="J264" s="36">
        <v>874.23333333333312</v>
      </c>
      <c r="K264" s="31">
        <v>850</v>
      </c>
      <c r="L264" s="31">
        <v>820.95</v>
      </c>
      <c r="M264" s="31">
        <v>64.198819999999998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113.7</v>
      </c>
      <c r="D265" s="36">
        <v>114.28333333333335</v>
      </c>
      <c r="E265" s="36">
        <v>112.56666666666669</v>
      </c>
      <c r="F265" s="36">
        <v>111.43333333333335</v>
      </c>
      <c r="G265" s="36">
        <v>109.7166666666667</v>
      </c>
      <c r="H265" s="36">
        <v>115.41666666666669</v>
      </c>
      <c r="I265" s="36">
        <v>117.13333333333335</v>
      </c>
      <c r="J265" s="36">
        <v>118.26666666666668</v>
      </c>
      <c r="K265" s="31">
        <v>116</v>
      </c>
      <c r="L265" s="31">
        <v>113.15</v>
      </c>
      <c r="M265" s="31">
        <v>17.92943</v>
      </c>
      <c r="N265" s="1"/>
      <c r="O265" s="1"/>
    </row>
    <row r="266" spans="1:15" ht="12.75" customHeight="1">
      <c r="A266" s="33">
        <v>256</v>
      </c>
      <c r="B266" s="53" t="s">
        <v>1029</v>
      </c>
      <c r="C266" s="31">
        <v>519.6</v>
      </c>
      <c r="D266" s="36">
        <v>527.63333333333333</v>
      </c>
      <c r="E266" s="36">
        <v>509.01666666666665</v>
      </c>
      <c r="F266" s="36">
        <v>498.43333333333328</v>
      </c>
      <c r="G266" s="36">
        <v>479.81666666666661</v>
      </c>
      <c r="H266" s="36">
        <v>538.2166666666667</v>
      </c>
      <c r="I266" s="36">
        <v>556.83333333333326</v>
      </c>
      <c r="J266" s="36">
        <v>567.41666666666674</v>
      </c>
      <c r="K266" s="31">
        <v>546.25</v>
      </c>
      <c r="L266" s="31">
        <v>517.04999999999995</v>
      </c>
      <c r="M266" s="31">
        <v>10.20659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637.9</v>
      </c>
      <c r="D267" s="36">
        <v>639.33333333333337</v>
      </c>
      <c r="E267" s="36">
        <v>629.66666666666674</v>
      </c>
      <c r="F267" s="36">
        <v>621.43333333333339</v>
      </c>
      <c r="G267" s="36">
        <v>611.76666666666677</v>
      </c>
      <c r="H267" s="36">
        <v>647.56666666666672</v>
      </c>
      <c r="I267" s="36">
        <v>657.23333333333346</v>
      </c>
      <c r="J267" s="36">
        <v>665.4666666666667</v>
      </c>
      <c r="K267" s="31">
        <v>649</v>
      </c>
      <c r="L267" s="31">
        <v>631.1</v>
      </c>
      <c r="M267" s="31">
        <v>30.271979999999999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771.5</v>
      </c>
      <c r="D268" s="36">
        <v>772.7833333333333</v>
      </c>
      <c r="E268" s="36">
        <v>760.56666666666661</v>
      </c>
      <c r="F268" s="36">
        <v>749.63333333333333</v>
      </c>
      <c r="G268" s="36">
        <v>737.41666666666663</v>
      </c>
      <c r="H268" s="36">
        <v>783.71666666666658</v>
      </c>
      <c r="I268" s="36">
        <v>795.93333333333328</v>
      </c>
      <c r="J268" s="36">
        <v>806.86666666666656</v>
      </c>
      <c r="K268" s="31">
        <v>785</v>
      </c>
      <c r="L268" s="31">
        <v>761.85</v>
      </c>
      <c r="M268" s="31">
        <v>38.242359999999998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495.25</v>
      </c>
      <c r="D269" s="36">
        <v>501.76666666666665</v>
      </c>
      <c r="E269" s="36">
        <v>483.5333333333333</v>
      </c>
      <c r="F269" s="36">
        <v>471.81666666666666</v>
      </c>
      <c r="G269" s="36">
        <v>453.58333333333331</v>
      </c>
      <c r="H269" s="36">
        <v>513.48333333333335</v>
      </c>
      <c r="I269" s="36">
        <v>531.7166666666667</v>
      </c>
      <c r="J269" s="36">
        <v>543.43333333333328</v>
      </c>
      <c r="K269" s="31">
        <v>520</v>
      </c>
      <c r="L269" s="31">
        <v>490.05</v>
      </c>
      <c r="M269" s="31">
        <v>28.284120000000001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485.15</v>
      </c>
      <c r="D270" s="36">
        <v>489.83333333333331</v>
      </c>
      <c r="E270" s="36">
        <v>471.66666666666663</v>
      </c>
      <c r="F270" s="36">
        <v>458.18333333333334</v>
      </c>
      <c r="G270" s="36">
        <v>440.01666666666665</v>
      </c>
      <c r="H270" s="36">
        <v>503.31666666666661</v>
      </c>
      <c r="I270" s="36">
        <v>521.48333333333323</v>
      </c>
      <c r="J270" s="36">
        <v>534.96666666666658</v>
      </c>
      <c r="K270" s="31">
        <v>508</v>
      </c>
      <c r="L270" s="31">
        <v>476.35</v>
      </c>
      <c r="M270" s="31">
        <v>8.4742499999999996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583.5</v>
      </c>
      <c r="D271" s="36">
        <v>585.6</v>
      </c>
      <c r="E271" s="36">
        <v>561.70000000000005</v>
      </c>
      <c r="F271" s="36">
        <v>539.9</v>
      </c>
      <c r="G271" s="36">
        <v>516</v>
      </c>
      <c r="H271" s="36">
        <v>607.40000000000009</v>
      </c>
      <c r="I271" s="36">
        <v>631.29999999999995</v>
      </c>
      <c r="J271" s="36">
        <v>653.10000000000014</v>
      </c>
      <c r="K271" s="31">
        <v>609.5</v>
      </c>
      <c r="L271" s="31">
        <v>563.79999999999995</v>
      </c>
      <c r="M271" s="31">
        <v>4.1712600000000002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900.35</v>
      </c>
      <c r="D272" s="36">
        <v>912.1</v>
      </c>
      <c r="E272" s="36">
        <v>885.25</v>
      </c>
      <c r="F272" s="36">
        <v>870.15</v>
      </c>
      <c r="G272" s="36">
        <v>843.3</v>
      </c>
      <c r="H272" s="36">
        <v>927.2</v>
      </c>
      <c r="I272" s="36">
        <v>954.05000000000018</v>
      </c>
      <c r="J272" s="36">
        <v>969.15000000000009</v>
      </c>
      <c r="K272" s="31">
        <v>938.95</v>
      </c>
      <c r="L272" s="31">
        <v>897</v>
      </c>
      <c r="M272" s="31">
        <v>12.016920000000001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471.45</v>
      </c>
      <c r="D273" s="36">
        <v>473.01666666666671</v>
      </c>
      <c r="E273" s="36">
        <v>466.03333333333342</v>
      </c>
      <c r="F273" s="36">
        <v>460.61666666666673</v>
      </c>
      <c r="G273" s="36">
        <v>453.63333333333344</v>
      </c>
      <c r="H273" s="36">
        <v>478.43333333333339</v>
      </c>
      <c r="I273" s="36">
        <v>485.41666666666663</v>
      </c>
      <c r="J273" s="36">
        <v>490.83333333333337</v>
      </c>
      <c r="K273" s="31">
        <v>480</v>
      </c>
      <c r="L273" s="31">
        <v>467.6</v>
      </c>
      <c r="M273" s="31">
        <v>8.3724799999999995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716.5</v>
      </c>
      <c r="D274" s="36">
        <v>721.08333333333337</v>
      </c>
      <c r="E274" s="36">
        <v>710.2166666666667</v>
      </c>
      <c r="F274" s="36">
        <v>703.93333333333328</v>
      </c>
      <c r="G274" s="36">
        <v>693.06666666666661</v>
      </c>
      <c r="H274" s="36">
        <v>727.36666666666679</v>
      </c>
      <c r="I274" s="36">
        <v>738.23333333333335</v>
      </c>
      <c r="J274" s="36">
        <v>744.51666666666688</v>
      </c>
      <c r="K274" s="31">
        <v>731.95</v>
      </c>
      <c r="L274" s="31">
        <v>714.8</v>
      </c>
      <c r="M274" s="31">
        <v>1.74197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3210.45</v>
      </c>
      <c r="D275" s="36">
        <v>3236.7166666666667</v>
      </c>
      <c r="E275" s="36">
        <v>3173.7333333333336</v>
      </c>
      <c r="F275" s="36">
        <v>3137.0166666666669</v>
      </c>
      <c r="G275" s="36">
        <v>3074.0333333333338</v>
      </c>
      <c r="H275" s="36">
        <v>3273.4333333333334</v>
      </c>
      <c r="I275" s="36">
        <v>3336.4166666666661</v>
      </c>
      <c r="J275" s="36">
        <v>3373.1333333333332</v>
      </c>
      <c r="K275" s="31">
        <v>3299.7</v>
      </c>
      <c r="L275" s="31">
        <v>3200</v>
      </c>
      <c r="M275" s="31">
        <v>1.10341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266.45</v>
      </c>
      <c r="D276" s="36">
        <v>267.95</v>
      </c>
      <c r="E276" s="36">
        <v>262.79999999999995</v>
      </c>
      <c r="F276" s="36">
        <v>259.14999999999998</v>
      </c>
      <c r="G276" s="36">
        <v>253.99999999999994</v>
      </c>
      <c r="H276" s="36">
        <v>271.59999999999997</v>
      </c>
      <c r="I276" s="36">
        <v>276.74999999999994</v>
      </c>
      <c r="J276" s="36">
        <v>280.39999999999998</v>
      </c>
      <c r="K276" s="31">
        <v>273.10000000000002</v>
      </c>
      <c r="L276" s="31">
        <v>264.3</v>
      </c>
      <c r="M276" s="31">
        <v>6.8985099999999999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1571.75</v>
      </c>
      <c r="D277" s="36">
        <v>1588.9333333333334</v>
      </c>
      <c r="E277" s="36">
        <v>1542.8166666666668</v>
      </c>
      <c r="F277" s="36">
        <v>1513.8833333333334</v>
      </c>
      <c r="G277" s="36">
        <v>1467.7666666666669</v>
      </c>
      <c r="H277" s="36">
        <v>1617.8666666666668</v>
      </c>
      <c r="I277" s="36">
        <v>1663.9833333333336</v>
      </c>
      <c r="J277" s="36">
        <v>1692.9166666666667</v>
      </c>
      <c r="K277" s="31">
        <v>1635.05</v>
      </c>
      <c r="L277" s="31">
        <v>1560</v>
      </c>
      <c r="M277" s="31">
        <v>9.3122100000000003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346.05</v>
      </c>
      <c r="D278" s="36">
        <v>346.2166666666667</v>
      </c>
      <c r="E278" s="36">
        <v>343.03333333333342</v>
      </c>
      <c r="F278" s="36">
        <v>340.01666666666671</v>
      </c>
      <c r="G278" s="36">
        <v>336.83333333333343</v>
      </c>
      <c r="H278" s="36">
        <v>349.23333333333341</v>
      </c>
      <c r="I278" s="36">
        <v>352.41666666666669</v>
      </c>
      <c r="J278" s="36">
        <v>355.43333333333339</v>
      </c>
      <c r="K278" s="31">
        <v>349.4</v>
      </c>
      <c r="L278" s="31">
        <v>343.2</v>
      </c>
      <c r="M278" s="31">
        <v>1.88649</v>
      </c>
      <c r="N278" s="1"/>
      <c r="O278" s="1"/>
    </row>
    <row r="279" spans="1:15" ht="12.75" customHeight="1">
      <c r="A279" s="33">
        <v>269</v>
      </c>
      <c r="B279" s="53" t="s">
        <v>839</v>
      </c>
      <c r="C279" s="31">
        <v>3935.85</v>
      </c>
      <c r="D279" s="36">
        <v>3977.2833333333333</v>
      </c>
      <c r="E279" s="36">
        <v>3869.5666666666666</v>
      </c>
      <c r="F279" s="36">
        <v>3803.2833333333333</v>
      </c>
      <c r="G279" s="36">
        <v>3695.5666666666666</v>
      </c>
      <c r="H279" s="36">
        <v>4043.5666666666666</v>
      </c>
      <c r="I279" s="36">
        <v>4151.2833333333328</v>
      </c>
      <c r="J279" s="36">
        <v>4217.5666666666666</v>
      </c>
      <c r="K279" s="31">
        <v>4085</v>
      </c>
      <c r="L279" s="31">
        <v>3911</v>
      </c>
      <c r="M279" s="31">
        <v>0.49363000000000001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1247.7</v>
      </c>
      <c r="D280" s="36">
        <v>1249.7333333333333</v>
      </c>
      <c r="E280" s="36">
        <v>1239.5166666666667</v>
      </c>
      <c r="F280" s="36">
        <v>1231.3333333333333</v>
      </c>
      <c r="G280" s="36">
        <v>1221.1166666666666</v>
      </c>
      <c r="H280" s="36">
        <v>1257.9166666666667</v>
      </c>
      <c r="I280" s="36">
        <v>1268.1333333333334</v>
      </c>
      <c r="J280" s="36">
        <v>1276.3166666666668</v>
      </c>
      <c r="K280" s="31">
        <v>1259.95</v>
      </c>
      <c r="L280" s="31">
        <v>1241.55</v>
      </c>
      <c r="M280" s="31">
        <v>0.76773000000000002</v>
      </c>
      <c r="N280" s="1"/>
      <c r="O280" s="1"/>
    </row>
    <row r="281" spans="1:15" ht="12.75" customHeight="1">
      <c r="A281" s="33">
        <v>271</v>
      </c>
      <c r="B281" s="53" t="s">
        <v>826</v>
      </c>
      <c r="C281" s="31">
        <v>912.5</v>
      </c>
      <c r="D281" s="36">
        <v>920.80000000000007</v>
      </c>
      <c r="E281" s="36">
        <v>899.60000000000014</v>
      </c>
      <c r="F281" s="36">
        <v>886.7</v>
      </c>
      <c r="G281" s="36">
        <v>865.50000000000011</v>
      </c>
      <c r="H281" s="36">
        <v>933.70000000000016</v>
      </c>
      <c r="I281" s="36">
        <v>954.9000000000002</v>
      </c>
      <c r="J281" s="36">
        <v>967.80000000000018</v>
      </c>
      <c r="K281" s="31">
        <v>942</v>
      </c>
      <c r="L281" s="31">
        <v>907.9</v>
      </c>
      <c r="M281" s="31">
        <v>1.49915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376.25</v>
      </c>
      <c r="D282" s="36">
        <v>376.26666666666665</v>
      </c>
      <c r="E282" s="36">
        <v>364.5333333333333</v>
      </c>
      <c r="F282" s="36">
        <v>352.81666666666666</v>
      </c>
      <c r="G282" s="36">
        <v>341.08333333333331</v>
      </c>
      <c r="H282" s="36">
        <v>387.98333333333329</v>
      </c>
      <c r="I282" s="36">
        <v>399.71666666666664</v>
      </c>
      <c r="J282" s="36">
        <v>411.43333333333328</v>
      </c>
      <c r="K282" s="31">
        <v>388</v>
      </c>
      <c r="L282" s="31">
        <v>364.55</v>
      </c>
      <c r="M282" s="31">
        <v>34.007730000000002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307.8</v>
      </c>
      <c r="D283" s="36">
        <v>309.06666666666666</v>
      </c>
      <c r="E283" s="36">
        <v>304.7833333333333</v>
      </c>
      <c r="F283" s="36">
        <v>301.76666666666665</v>
      </c>
      <c r="G283" s="36">
        <v>297.48333333333329</v>
      </c>
      <c r="H283" s="36">
        <v>312.08333333333331</v>
      </c>
      <c r="I283" s="36">
        <v>316.36666666666673</v>
      </c>
      <c r="J283" s="36">
        <v>319.38333333333333</v>
      </c>
      <c r="K283" s="31">
        <v>313.35000000000002</v>
      </c>
      <c r="L283" s="31">
        <v>306.05</v>
      </c>
      <c r="M283" s="31">
        <v>1.87212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182.1</v>
      </c>
      <c r="D284" s="36">
        <v>182.21666666666667</v>
      </c>
      <c r="E284" s="36">
        <v>180.28333333333333</v>
      </c>
      <c r="F284" s="36">
        <v>178.46666666666667</v>
      </c>
      <c r="G284" s="36">
        <v>176.53333333333333</v>
      </c>
      <c r="H284" s="36">
        <v>184.03333333333333</v>
      </c>
      <c r="I284" s="36">
        <v>185.96666666666667</v>
      </c>
      <c r="J284" s="36">
        <v>187.78333333333333</v>
      </c>
      <c r="K284" s="31">
        <v>184.15</v>
      </c>
      <c r="L284" s="31">
        <v>180.4</v>
      </c>
      <c r="M284" s="31">
        <v>12.327859999999999</v>
      </c>
      <c r="N284" s="1"/>
      <c r="O284" s="1"/>
    </row>
    <row r="285" spans="1:15" ht="12.75" customHeight="1">
      <c r="A285" s="33">
        <v>275</v>
      </c>
      <c r="B285" s="53" t="s">
        <v>1030</v>
      </c>
      <c r="C285" s="31">
        <v>2811.05</v>
      </c>
      <c r="D285" s="36">
        <v>2791.2666666666664</v>
      </c>
      <c r="E285" s="36">
        <v>2737.5333333333328</v>
      </c>
      <c r="F285" s="36">
        <v>2664.0166666666664</v>
      </c>
      <c r="G285" s="36">
        <v>2610.2833333333328</v>
      </c>
      <c r="H285" s="36">
        <v>2864.7833333333328</v>
      </c>
      <c r="I285" s="36">
        <v>2918.5166666666664</v>
      </c>
      <c r="J285" s="36">
        <v>2992.0333333333328</v>
      </c>
      <c r="K285" s="31">
        <v>2845</v>
      </c>
      <c r="L285" s="31">
        <v>2717.75</v>
      </c>
      <c r="M285" s="31">
        <v>3.1544599999999998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655.15</v>
      </c>
      <c r="D286" s="36">
        <v>657.01666666666665</v>
      </c>
      <c r="E286" s="36">
        <v>650.13333333333333</v>
      </c>
      <c r="F286" s="36">
        <v>645.11666666666667</v>
      </c>
      <c r="G286" s="36">
        <v>638.23333333333335</v>
      </c>
      <c r="H286" s="36">
        <v>662.0333333333333</v>
      </c>
      <c r="I286" s="36">
        <v>668.91666666666652</v>
      </c>
      <c r="J286" s="36">
        <v>673.93333333333328</v>
      </c>
      <c r="K286" s="31">
        <v>663.9</v>
      </c>
      <c r="L286" s="31">
        <v>652</v>
      </c>
      <c r="M286" s="31">
        <v>1.37544</v>
      </c>
      <c r="N286" s="1"/>
      <c r="O286" s="1"/>
    </row>
    <row r="287" spans="1:15" ht="12.75" customHeight="1">
      <c r="A287" s="33">
        <v>277</v>
      </c>
      <c r="B287" s="53" t="s">
        <v>838</v>
      </c>
      <c r="C287" s="31">
        <v>651</v>
      </c>
      <c r="D287" s="36">
        <v>660.75</v>
      </c>
      <c r="E287" s="36">
        <v>633.5</v>
      </c>
      <c r="F287" s="36">
        <v>616</v>
      </c>
      <c r="G287" s="36">
        <v>588.75</v>
      </c>
      <c r="H287" s="36">
        <v>678.25</v>
      </c>
      <c r="I287" s="36">
        <v>705.5</v>
      </c>
      <c r="J287" s="36">
        <v>723</v>
      </c>
      <c r="K287" s="31">
        <v>688</v>
      </c>
      <c r="L287" s="31">
        <v>643.25</v>
      </c>
      <c r="M287" s="31">
        <v>13.33689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1746.1</v>
      </c>
      <c r="D288" s="36">
        <v>1751.8833333333332</v>
      </c>
      <c r="E288" s="36">
        <v>1734.7666666666664</v>
      </c>
      <c r="F288" s="36">
        <v>1723.4333333333332</v>
      </c>
      <c r="G288" s="36">
        <v>1706.3166666666664</v>
      </c>
      <c r="H288" s="36">
        <v>1763.2166666666665</v>
      </c>
      <c r="I288" s="36">
        <v>1780.3333333333333</v>
      </c>
      <c r="J288" s="36">
        <v>1791.6666666666665</v>
      </c>
      <c r="K288" s="31">
        <v>1769</v>
      </c>
      <c r="L288" s="31">
        <v>1740.55</v>
      </c>
      <c r="M288" s="31">
        <v>41.848709999999997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2223.4499999999998</v>
      </c>
      <c r="D289" s="36">
        <v>2225.8333333333335</v>
      </c>
      <c r="E289" s="36">
        <v>2186.666666666667</v>
      </c>
      <c r="F289" s="36">
        <v>2149.8833333333337</v>
      </c>
      <c r="G289" s="36">
        <v>2110.7166666666672</v>
      </c>
      <c r="H289" s="36">
        <v>2262.6166666666668</v>
      </c>
      <c r="I289" s="36">
        <v>2301.7833333333338</v>
      </c>
      <c r="J289" s="36">
        <v>2338.5666666666666</v>
      </c>
      <c r="K289" s="31">
        <v>2265</v>
      </c>
      <c r="L289" s="31">
        <v>2189.0500000000002</v>
      </c>
      <c r="M289" s="31">
        <v>1.35084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170.45</v>
      </c>
      <c r="D290" s="36">
        <v>171.86666666666667</v>
      </c>
      <c r="E290" s="36">
        <v>168.23333333333335</v>
      </c>
      <c r="F290" s="36">
        <v>166.01666666666668</v>
      </c>
      <c r="G290" s="36">
        <v>162.38333333333335</v>
      </c>
      <c r="H290" s="36">
        <v>174.08333333333334</v>
      </c>
      <c r="I290" s="36">
        <v>177.71666666666667</v>
      </c>
      <c r="J290" s="36">
        <v>179.93333333333334</v>
      </c>
      <c r="K290" s="31">
        <v>175.5</v>
      </c>
      <c r="L290" s="31">
        <v>169.65</v>
      </c>
      <c r="M290" s="31">
        <v>26.95176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5276.55</v>
      </c>
      <c r="D291" s="36">
        <v>5318.8166666666666</v>
      </c>
      <c r="E291" s="36">
        <v>5207.7333333333336</v>
      </c>
      <c r="F291" s="36">
        <v>5138.916666666667</v>
      </c>
      <c r="G291" s="36">
        <v>5027.8333333333339</v>
      </c>
      <c r="H291" s="36">
        <v>5387.6333333333332</v>
      </c>
      <c r="I291" s="36">
        <v>5498.7166666666672</v>
      </c>
      <c r="J291" s="36">
        <v>5567.5333333333328</v>
      </c>
      <c r="K291" s="31">
        <v>5429.9</v>
      </c>
      <c r="L291" s="31">
        <v>5250</v>
      </c>
      <c r="M291" s="31">
        <v>1.15961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640.9</v>
      </c>
      <c r="D292" s="36">
        <v>641.79999999999995</v>
      </c>
      <c r="E292" s="36">
        <v>636.64999999999986</v>
      </c>
      <c r="F292" s="36">
        <v>632.39999999999986</v>
      </c>
      <c r="G292" s="36">
        <v>627.24999999999977</v>
      </c>
      <c r="H292" s="36">
        <v>646.04999999999995</v>
      </c>
      <c r="I292" s="36">
        <v>651.20000000000005</v>
      </c>
      <c r="J292" s="36">
        <v>655.45</v>
      </c>
      <c r="K292" s="31">
        <v>646.95000000000005</v>
      </c>
      <c r="L292" s="31">
        <v>637.54999999999995</v>
      </c>
      <c r="M292" s="31">
        <v>23.677810000000001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5420.1</v>
      </c>
      <c r="D293" s="36">
        <v>5447.7666666666673</v>
      </c>
      <c r="E293" s="36">
        <v>5379.4333333333343</v>
      </c>
      <c r="F293" s="36">
        <v>5338.7666666666673</v>
      </c>
      <c r="G293" s="36">
        <v>5270.4333333333343</v>
      </c>
      <c r="H293" s="36">
        <v>5488.4333333333343</v>
      </c>
      <c r="I293" s="36">
        <v>5556.7666666666682</v>
      </c>
      <c r="J293" s="36">
        <v>5597.4333333333343</v>
      </c>
      <c r="K293" s="31">
        <v>5516.1</v>
      </c>
      <c r="L293" s="31">
        <v>5407.1</v>
      </c>
      <c r="M293" s="31">
        <v>5.6779400000000004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14618.35</v>
      </c>
      <c r="D294" s="36">
        <v>14650.283333333333</v>
      </c>
      <c r="E294" s="36">
        <v>14475.566666666666</v>
      </c>
      <c r="F294" s="36">
        <v>14332.783333333333</v>
      </c>
      <c r="G294" s="36">
        <v>14158.066666666666</v>
      </c>
      <c r="H294" s="36">
        <v>14793.066666666666</v>
      </c>
      <c r="I294" s="36">
        <v>14967.783333333333</v>
      </c>
      <c r="J294" s="36">
        <v>15110.566666666666</v>
      </c>
      <c r="K294" s="31">
        <v>14825</v>
      </c>
      <c r="L294" s="31">
        <v>14507.5</v>
      </c>
      <c r="M294" s="31">
        <v>3.7719999999999997E-2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3296.4</v>
      </c>
      <c r="D295" s="36">
        <v>3314.4500000000003</v>
      </c>
      <c r="E295" s="36">
        <v>3272.0000000000005</v>
      </c>
      <c r="F295" s="36">
        <v>3247.6000000000004</v>
      </c>
      <c r="G295" s="36">
        <v>3205.1500000000005</v>
      </c>
      <c r="H295" s="36">
        <v>3338.8500000000004</v>
      </c>
      <c r="I295" s="36">
        <v>3381.3</v>
      </c>
      <c r="J295" s="36">
        <v>3405.7000000000003</v>
      </c>
      <c r="K295" s="31">
        <v>3356.9</v>
      </c>
      <c r="L295" s="31">
        <v>3290.05</v>
      </c>
      <c r="M295" s="31">
        <v>24.306719999999999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501.85</v>
      </c>
      <c r="D296" s="36">
        <v>505.61666666666662</v>
      </c>
      <c r="E296" s="36">
        <v>494.13333333333321</v>
      </c>
      <c r="F296" s="36">
        <v>486.41666666666657</v>
      </c>
      <c r="G296" s="36">
        <v>474.93333333333317</v>
      </c>
      <c r="H296" s="36">
        <v>513.33333333333326</v>
      </c>
      <c r="I296" s="36">
        <v>524.81666666666672</v>
      </c>
      <c r="J296" s="36">
        <v>532.5333333333333</v>
      </c>
      <c r="K296" s="31">
        <v>517.1</v>
      </c>
      <c r="L296" s="31">
        <v>497.9</v>
      </c>
      <c r="M296" s="31">
        <v>4.2889999999999997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395.65</v>
      </c>
      <c r="D297" s="36">
        <v>398.16666666666669</v>
      </c>
      <c r="E297" s="36">
        <v>390.13333333333338</v>
      </c>
      <c r="F297" s="36">
        <v>384.61666666666667</v>
      </c>
      <c r="G297" s="36">
        <v>376.58333333333337</v>
      </c>
      <c r="H297" s="36">
        <v>403.68333333333339</v>
      </c>
      <c r="I297" s="36">
        <v>411.7166666666667</v>
      </c>
      <c r="J297" s="36">
        <v>417.23333333333341</v>
      </c>
      <c r="K297" s="31">
        <v>406.2</v>
      </c>
      <c r="L297" s="31">
        <v>392.65</v>
      </c>
      <c r="M297" s="31">
        <v>10.44889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266.5</v>
      </c>
      <c r="D298" s="36">
        <v>268.15000000000003</v>
      </c>
      <c r="E298" s="36">
        <v>262.85000000000008</v>
      </c>
      <c r="F298" s="36">
        <v>259.20000000000005</v>
      </c>
      <c r="G298" s="36">
        <v>253.90000000000009</v>
      </c>
      <c r="H298" s="36">
        <v>271.80000000000007</v>
      </c>
      <c r="I298" s="36">
        <v>277.10000000000002</v>
      </c>
      <c r="J298" s="36">
        <v>280.75000000000006</v>
      </c>
      <c r="K298" s="31">
        <v>273.45</v>
      </c>
      <c r="L298" s="31">
        <v>264.5</v>
      </c>
      <c r="M298" s="31">
        <v>8.8482699999999994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137.44999999999999</v>
      </c>
      <c r="D299" s="36">
        <v>138.71666666666667</v>
      </c>
      <c r="E299" s="36">
        <v>132.83333333333334</v>
      </c>
      <c r="F299" s="36">
        <v>128.21666666666667</v>
      </c>
      <c r="G299" s="36">
        <v>122.33333333333334</v>
      </c>
      <c r="H299" s="36">
        <v>143.33333333333334</v>
      </c>
      <c r="I299" s="36">
        <v>149.21666666666667</v>
      </c>
      <c r="J299" s="36">
        <v>153.83333333333334</v>
      </c>
      <c r="K299" s="31">
        <v>144.6</v>
      </c>
      <c r="L299" s="31">
        <v>134.1</v>
      </c>
      <c r="M299" s="31">
        <v>81.674629999999993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1039.55</v>
      </c>
      <c r="D300" s="36">
        <v>1040.6666666666667</v>
      </c>
      <c r="E300" s="36">
        <v>1026.5833333333335</v>
      </c>
      <c r="F300" s="36">
        <v>1013.6166666666668</v>
      </c>
      <c r="G300" s="36">
        <v>999.53333333333353</v>
      </c>
      <c r="H300" s="36">
        <v>1053.6333333333334</v>
      </c>
      <c r="I300" s="36">
        <v>1067.7166666666669</v>
      </c>
      <c r="J300" s="36">
        <v>1080.6833333333334</v>
      </c>
      <c r="K300" s="31">
        <v>1054.75</v>
      </c>
      <c r="L300" s="31">
        <v>1027.7</v>
      </c>
      <c r="M300" s="31">
        <v>39.29842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5630.3</v>
      </c>
      <c r="D301" s="36">
        <v>5657.1166666666659</v>
      </c>
      <c r="E301" s="36">
        <v>5584.2833333333319</v>
      </c>
      <c r="F301" s="36">
        <v>5538.2666666666664</v>
      </c>
      <c r="G301" s="36">
        <v>5465.4333333333325</v>
      </c>
      <c r="H301" s="36">
        <v>5703.1333333333314</v>
      </c>
      <c r="I301" s="36">
        <v>5775.9666666666653</v>
      </c>
      <c r="J301" s="36">
        <v>5821.9833333333308</v>
      </c>
      <c r="K301" s="31">
        <v>5729.95</v>
      </c>
      <c r="L301" s="31">
        <v>5611.1</v>
      </c>
      <c r="M301" s="31">
        <v>0.15633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1599.35</v>
      </c>
      <c r="D302" s="36">
        <v>1599.0666666666668</v>
      </c>
      <c r="E302" s="36">
        <v>1590.1833333333336</v>
      </c>
      <c r="F302" s="36">
        <v>1581.0166666666669</v>
      </c>
      <c r="G302" s="36">
        <v>1572.1333333333337</v>
      </c>
      <c r="H302" s="36">
        <v>1608.2333333333336</v>
      </c>
      <c r="I302" s="36">
        <v>1617.1166666666668</v>
      </c>
      <c r="J302" s="36">
        <v>1626.2833333333335</v>
      </c>
      <c r="K302" s="31">
        <v>1607.95</v>
      </c>
      <c r="L302" s="31">
        <v>1589.9</v>
      </c>
      <c r="M302" s="31">
        <v>14.191879999999999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1200.45</v>
      </c>
      <c r="D303" s="36">
        <v>1205.1499999999999</v>
      </c>
      <c r="E303" s="36">
        <v>1191.3499999999997</v>
      </c>
      <c r="F303" s="36">
        <v>1182.2499999999998</v>
      </c>
      <c r="G303" s="36">
        <v>1168.4499999999996</v>
      </c>
      <c r="H303" s="36">
        <v>1214.2499999999998</v>
      </c>
      <c r="I303" s="36">
        <v>1228.05</v>
      </c>
      <c r="J303" s="36">
        <v>1237.1499999999999</v>
      </c>
      <c r="K303" s="31">
        <v>1218.95</v>
      </c>
      <c r="L303" s="31">
        <v>1196.05</v>
      </c>
      <c r="M303" s="31">
        <v>0.36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84.9</v>
      </c>
      <c r="D304" s="36">
        <v>86.2</v>
      </c>
      <c r="E304" s="36">
        <v>81.95</v>
      </c>
      <c r="F304" s="36">
        <v>79</v>
      </c>
      <c r="G304" s="36">
        <v>74.75</v>
      </c>
      <c r="H304" s="36">
        <v>89.15</v>
      </c>
      <c r="I304" s="36">
        <v>93.4</v>
      </c>
      <c r="J304" s="36">
        <v>96.350000000000009</v>
      </c>
      <c r="K304" s="31">
        <v>90.45</v>
      </c>
      <c r="L304" s="31">
        <v>83.25</v>
      </c>
      <c r="M304" s="31">
        <v>72.232420000000005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149685.95000000001</v>
      </c>
      <c r="D305" s="36">
        <v>149726.88333333333</v>
      </c>
      <c r="E305" s="36">
        <v>148659.06666666665</v>
      </c>
      <c r="F305" s="36">
        <v>147632.18333333332</v>
      </c>
      <c r="G305" s="36">
        <v>146564.36666666664</v>
      </c>
      <c r="H305" s="36">
        <v>150753.76666666666</v>
      </c>
      <c r="I305" s="36">
        <v>151821.58333333337</v>
      </c>
      <c r="J305" s="36">
        <v>152848.46666666667</v>
      </c>
      <c r="K305" s="31">
        <v>150794.70000000001</v>
      </c>
      <c r="L305" s="31">
        <v>148700</v>
      </c>
      <c r="M305" s="31">
        <v>0.12528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1904.7</v>
      </c>
      <c r="D306" s="36">
        <v>1920.9666666666665</v>
      </c>
      <c r="E306" s="36">
        <v>1884.7333333333329</v>
      </c>
      <c r="F306" s="36">
        <v>1864.7666666666664</v>
      </c>
      <c r="G306" s="36">
        <v>1828.5333333333328</v>
      </c>
      <c r="H306" s="36">
        <v>1940.9333333333329</v>
      </c>
      <c r="I306" s="36">
        <v>1977.1666666666665</v>
      </c>
      <c r="J306" s="36">
        <v>1997.133333333333</v>
      </c>
      <c r="K306" s="31">
        <v>1957.2</v>
      </c>
      <c r="L306" s="31">
        <v>1901</v>
      </c>
      <c r="M306" s="31">
        <v>1.17893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1136.2</v>
      </c>
      <c r="D307" s="36">
        <v>1141.6499999999999</v>
      </c>
      <c r="E307" s="36">
        <v>1103.9999999999998</v>
      </c>
      <c r="F307" s="36">
        <v>1071.8</v>
      </c>
      <c r="G307" s="36">
        <v>1034.1499999999999</v>
      </c>
      <c r="H307" s="36">
        <v>1173.8499999999997</v>
      </c>
      <c r="I307" s="36">
        <v>1211.4999999999998</v>
      </c>
      <c r="J307" s="36">
        <v>1243.6999999999996</v>
      </c>
      <c r="K307" s="31">
        <v>1179.3</v>
      </c>
      <c r="L307" s="31">
        <v>1109.45</v>
      </c>
      <c r="M307" s="31">
        <v>43.726349999999996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1510.55</v>
      </c>
      <c r="D308" s="36">
        <v>1508.2333333333336</v>
      </c>
      <c r="E308" s="36">
        <v>1496.4666666666672</v>
      </c>
      <c r="F308" s="36">
        <v>1482.3833333333337</v>
      </c>
      <c r="G308" s="36">
        <v>1470.6166666666672</v>
      </c>
      <c r="H308" s="36">
        <v>1522.3166666666671</v>
      </c>
      <c r="I308" s="36">
        <v>1534.0833333333335</v>
      </c>
      <c r="J308" s="36">
        <v>1548.166666666667</v>
      </c>
      <c r="K308" s="31">
        <v>1520</v>
      </c>
      <c r="L308" s="31">
        <v>1494.15</v>
      </c>
      <c r="M308" s="31">
        <v>4.5497100000000001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289</v>
      </c>
      <c r="D309" s="36">
        <v>291.16666666666669</v>
      </c>
      <c r="E309" s="36">
        <v>285.33333333333337</v>
      </c>
      <c r="F309" s="36">
        <v>281.66666666666669</v>
      </c>
      <c r="G309" s="36">
        <v>275.83333333333337</v>
      </c>
      <c r="H309" s="36">
        <v>294.83333333333337</v>
      </c>
      <c r="I309" s="36">
        <v>300.66666666666674</v>
      </c>
      <c r="J309" s="36">
        <v>304.33333333333337</v>
      </c>
      <c r="K309" s="31">
        <v>297</v>
      </c>
      <c r="L309" s="31">
        <v>287.5</v>
      </c>
      <c r="M309" s="31">
        <v>39.396729999999998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1859.65</v>
      </c>
      <c r="D310" s="36">
        <v>1865.3500000000001</v>
      </c>
      <c r="E310" s="36">
        <v>1841.0000000000002</v>
      </c>
      <c r="F310" s="36">
        <v>1822.3500000000001</v>
      </c>
      <c r="G310" s="36">
        <v>1798.0000000000002</v>
      </c>
      <c r="H310" s="36">
        <v>1884.0000000000002</v>
      </c>
      <c r="I310" s="36">
        <v>1908.3500000000001</v>
      </c>
      <c r="J310" s="36">
        <v>1927.0000000000002</v>
      </c>
      <c r="K310" s="31">
        <v>1889.7</v>
      </c>
      <c r="L310" s="31">
        <v>1846.7</v>
      </c>
      <c r="M310" s="31">
        <v>44.66234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420.65</v>
      </c>
      <c r="D311" s="36">
        <v>423.09999999999997</v>
      </c>
      <c r="E311" s="36">
        <v>413.29999999999995</v>
      </c>
      <c r="F311" s="36">
        <v>405.95</v>
      </c>
      <c r="G311" s="36">
        <v>396.15</v>
      </c>
      <c r="H311" s="36">
        <v>430.44999999999993</v>
      </c>
      <c r="I311" s="36">
        <v>440.25</v>
      </c>
      <c r="J311" s="36">
        <v>447.59999999999991</v>
      </c>
      <c r="K311" s="31">
        <v>432.9</v>
      </c>
      <c r="L311" s="31">
        <v>415.75</v>
      </c>
      <c r="M311" s="31">
        <v>2.3616600000000001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600.75</v>
      </c>
      <c r="D312" s="36">
        <v>604.2833333333333</v>
      </c>
      <c r="E312" s="36">
        <v>594.56666666666661</v>
      </c>
      <c r="F312" s="36">
        <v>588.38333333333333</v>
      </c>
      <c r="G312" s="36">
        <v>578.66666666666663</v>
      </c>
      <c r="H312" s="36">
        <v>610.46666666666658</v>
      </c>
      <c r="I312" s="36">
        <v>620.18333333333328</v>
      </c>
      <c r="J312" s="36">
        <v>626.36666666666656</v>
      </c>
      <c r="K312" s="31">
        <v>614</v>
      </c>
      <c r="L312" s="31">
        <v>598.1</v>
      </c>
      <c r="M312" s="31">
        <v>2.5560999999999998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178.6</v>
      </c>
      <c r="D313" s="36">
        <v>180.08333333333334</v>
      </c>
      <c r="E313" s="36">
        <v>175.66666666666669</v>
      </c>
      <c r="F313" s="36">
        <v>172.73333333333335</v>
      </c>
      <c r="G313" s="36">
        <v>168.31666666666669</v>
      </c>
      <c r="H313" s="36">
        <v>183.01666666666668</v>
      </c>
      <c r="I313" s="36">
        <v>187.43333333333337</v>
      </c>
      <c r="J313" s="36">
        <v>190.36666666666667</v>
      </c>
      <c r="K313" s="31">
        <v>184.5</v>
      </c>
      <c r="L313" s="31">
        <v>177.15</v>
      </c>
      <c r="M313" s="31">
        <v>53.054560000000002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252.2</v>
      </c>
      <c r="D314" s="36">
        <v>261.73333333333335</v>
      </c>
      <c r="E314" s="36">
        <v>238.4666666666667</v>
      </c>
      <c r="F314" s="36">
        <v>224.73333333333335</v>
      </c>
      <c r="G314" s="36">
        <v>201.4666666666667</v>
      </c>
      <c r="H314" s="36">
        <v>275.4666666666667</v>
      </c>
      <c r="I314" s="36">
        <v>298.73333333333335</v>
      </c>
      <c r="J314" s="36">
        <v>312.4666666666667</v>
      </c>
      <c r="K314" s="31">
        <v>285</v>
      </c>
      <c r="L314" s="31">
        <v>248</v>
      </c>
      <c r="M314" s="31">
        <v>143.77886000000001</v>
      </c>
      <c r="N314" s="1"/>
      <c r="O314" s="1"/>
    </row>
    <row r="315" spans="1:15" ht="12.75" customHeight="1">
      <c r="A315" s="33">
        <v>305</v>
      </c>
      <c r="B315" s="53" t="s">
        <v>844</v>
      </c>
      <c r="C315" s="31">
        <v>2189.6999999999998</v>
      </c>
      <c r="D315" s="36">
        <v>2201.25</v>
      </c>
      <c r="E315" s="36">
        <v>2168.5</v>
      </c>
      <c r="F315" s="36">
        <v>2147.3000000000002</v>
      </c>
      <c r="G315" s="36">
        <v>2114.5500000000002</v>
      </c>
      <c r="H315" s="36">
        <v>2222.4499999999998</v>
      </c>
      <c r="I315" s="36">
        <v>2255.1999999999998</v>
      </c>
      <c r="J315" s="36">
        <v>2276.3999999999996</v>
      </c>
      <c r="K315" s="31">
        <v>2234</v>
      </c>
      <c r="L315" s="31">
        <v>2180.0500000000002</v>
      </c>
      <c r="M315" s="31">
        <v>5.0220000000000002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538.70000000000005</v>
      </c>
      <c r="D316" s="36">
        <v>537.7166666666667</v>
      </c>
      <c r="E316" s="36">
        <v>534.63333333333344</v>
      </c>
      <c r="F316" s="36">
        <v>530.56666666666672</v>
      </c>
      <c r="G316" s="36">
        <v>527.48333333333346</v>
      </c>
      <c r="H316" s="36">
        <v>541.78333333333342</v>
      </c>
      <c r="I316" s="36">
        <v>544.86666666666667</v>
      </c>
      <c r="J316" s="36">
        <v>548.93333333333339</v>
      </c>
      <c r="K316" s="31">
        <v>540.79999999999995</v>
      </c>
      <c r="L316" s="31">
        <v>533.65</v>
      </c>
      <c r="M316" s="31">
        <v>43.981780000000001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11465.85</v>
      </c>
      <c r="D317" s="36">
        <v>11452.283333333333</v>
      </c>
      <c r="E317" s="36">
        <v>11383.566666666666</v>
      </c>
      <c r="F317" s="36">
        <v>11301.283333333333</v>
      </c>
      <c r="G317" s="36">
        <v>11232.566666666666</v>
      </c>
      <c r="H317" s="36">
        <v>11534.566666666666</v>
      </c>
      <c r="I317" s="36">
        <v>11603.283333333333</v>
      </c>
      <c r="J317" s="36">
        <v>11685.566666666666</v>
      </c>
      <c r="K317" s="31">
        <v>11521</v>
      </c>
      <c r="L317" s="31">
        <v>11370</v>
      </c>
      <c r="M317" s="31">
        <v>3.48461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2993.55</v>
      </c>
      <c r="D318" s="36">
        <v>3029.5333333333333</v>
      </c>
      <c r="E318" s="36">
        <v>2934.0666666666666</v>
      </c>
      <c r="F318" s="36">
        <v>2874.5833333333335</v>
      </c>
      <c r="G318" s="36">
        <v>2779.1166666666668</v>
      </c>
      <c r="H318" s="36">
        <v>3089.0166666666664</v>
      </c>
      <c r="I318" s="36">
        <v>3184.4833333333327</v>
      </c>
      <c r="J318" s="36">
        <v>3243.9666666666662</v>
      </c>
      <c r="K318" s="31">
        <v>3125</v>
      </c>
      <c r="L318" s="31">
        <v>2970.05</v>
      </c>
      <c r="M318" s="31">
        <v>0.53147999999999995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953.1</v>
      </c>
      <c r="D319" s="36">
        <v>957.79999999999984</v>
      </c>
      <c r="E319" s="36">
        <v>945.09999999999968</v>
      </c>
      <c r="F319" s="36">
        <v>937.0999999999998</v>
      </c>
      <c r="G319" s="36">
        <v>924.39999999999964</v>
      </c>
      <c r="H319" s="36">
        <v>965.79999999999973</v>
      </c>
      <c r="I319" s="36">
        <v>978.49999999999977</v>
      </c>
      <c r="J319" s="36">
        <v>986.49999999999977</v>
      </c>
      <c r="K319" s="31">
        <v>970.5</v>
      </c>
      <c r="L319" s="31">
        <v>949.8</v>
      </c>
      <c r="M319" s="31">
        <v>4.2535800000000004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854.05</v>
      </c>
      <c r="D320" s="36">
        <v>854.81666666666661</v>
      </c>
      <c r="E320" s="36">
        <v>839.68333333333317</v>
      </c>
      <c r="F320" s="36">
        <v>825.31666666666661</v>
      </c>
      <c r="G320" s="36">
        <v>810.18333333333317</v>
      </c>
      <c r="H320" s="36">
        <v>869.18333333333317</v>
      </c>
      <c r="I320" s="36">
        <v>884.31666666666661</v>
      </c>
      <c r="J320" s="36">
        <v>898.68333333333317</v>
      </c>
      <c r="K320" s="31">
        <v>869.95</v>
      </c>
      <c r="L320" s="31">
        <v>840.45</v>
      </c>
      <c r="M320" s="31">
        <v>12.138999999999999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2078.35</v>
      </c>
      <c r="D321" s="36">
        <v>2096.75</v>
      </c>
      <c r="E321" s="36">
        <v>2046.6</v>
      </c>
      <c r="F321" s="36">
        <v>2014.85</v>
      </c>
      <c r="G321" s="36">
        <v>1964.6999999999998</v>
      </c>
      <c r="H321" s="36">
        <v>2128.5</v>
      </c>
      <c r="I321" s="36">
        <v>2178.6499999999996</v>
      </c>
      <c r="J321" s="36">
        <v>2210.4</v>
      </c>
      <c r="K321" s="31">
        <v>2146.9</v>
      </c>
      <c r="L321" s="31">
        <v>2065</v>
      </c>
      <c r="M321" s="31">
        <v>5.1584099999999999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699.95</v>
      </c>
      <c r="D322" s="36">
        <v>704.9</v>
      </c>
      <c r="E322" s="36">
        <v>687.55</v>
      </c>
      <c r="F322" s="36">
        <v>675.15</v>
      </c>
      <c r="G322" s="36">
        <v>657.8</v>
      </c>
      <c r="H322" s="36">
        <v>717.3</v>
      </c>
      <c r="I322" s="36">
        <v>734.65000000000009</v>
      </c>
      <c r="J322" s="36">
        <v>747.05</v>
      </c>
      <c r="K322" s="31">
        <v>722.25</v>
      </c>
      <c r="L322" s="31">
        <v>692.5</v>
      </c>
      <c r="M322" s="31">
        <v>2.4261300000000001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1120.55</v>
      </c>
      <c r="D323" s="36">
        <v>1131.3166666666666</v>
      </c>
      <c r="E323" s="36">
        <v>1097.6833333333332</v>
      </c>
      <c r="F323" s="36">
        <v>1074.8166666666666</v>
      </c>
      <c r="G323" s="36">
        <v>1041.1833333333332</v>
      </c>
      <c r="H323" s="36">
        <v>1154.1833333333332</v>
      </c>
      <c r="I323" s="36">
        <v>1187.8166666666664</v>
      </c>
      <c r="J323" s="36">
        <v>1210.6833333333332</v>
      </c>
      <c r="K323" s="31">
        <v>1164.95</v>
      </c>
      <c r="L323" s="31">
        <v>1108.45</v>
      </c>
      <c r="M323" s="31">
        <v>2.13517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1729.9</v>
      </c>
      <c r="D324" s="36">
        <v>1733.55</v>
      </c>
      <c r="E324" s="36">
        <v>1711.35</v>
      </c>
      <c r="F324" s="36">
        <v>1692.8</v>
      </c>
      <c r="G324" s="36">
        <v>1670.6</v>
      </c>
      <c r="H324" s="36">
        <v>1752.1</v>
      </c>
      <c r="I324" s="36">
        <v>1774.3000000000002</v>
      </c>
      <c r="J324" s="36">
        <v>1792.85</v>
      </c>
      <c r="K324" s="31">
        <v>1755.75</v>
      </c>
      <c r="L324" s="31">
        <v>1715</v>
      </c>
      <c r="M324" s="31">
        <v>2.97539</v>
      </c>
      <c r="N324" s="1"/>
      <c r="O324" s="1"/>
    </row>
    <row r="325" spans="1:15" ht="12.75" customHeight="1">
      <c r="A325" s="33">
        <v>315</v>
      </c>
      <c r="B325" s="53" t="s">
        <v>843</v>
      </c>
      <c r="C325" s="31">
        <v>430.4</v>
      </c>
      <c r="D325" s="36">
        <v>428.43333333333334</v>
      </c>
      <c r="E325" s="36">
        <v>421.86666666666667</v>
      </c>
      <c r="F325" s="36">
        <v>413.33333333333331</v>
      </c>
      <c r="G325" s="36">
        <v>406.76666666666665</v>
      </c>
      <c r="H325" s="36">
        <v>436.9666666666667</v>
      </c>
      <c r="I325" s="36">
        <v>443.53333333333342</v>
      </c>
      <c r="J325" s="36">
        <v>452.06666666666672</v>
      </c>
      <c r="K325" s="31">
        <v>435</v>
      </c>
      <c r="L325" s="31">
        <v>419.9</v>
      </c>
      <c r="M325" s="31">
        <v>6.88009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69.95</v>
      </c>
      <c r="D326" s="36">
        <v>70.600000000000009</v>
      </c>
      <c r="E326" s="36">
        <v>69.050000000000011</v>
      </c>
      <c r="F326" s="36">
        <v>68.150000000000006</v>
      </c>
      <c r="G326" s="36">
        <v>66.600000000000009</v>
      </c>
      <c r="H326" s="36">
        <v>71.500000000000014</v>
      </c>
      <c r="I326" s="36">
        <v>73.05</v>
      </c>
      <c r="J326" s="36">
        <v>73.950000000000017</v>
      </c>
      <c r="K326" s="31">
        <v>72.150000000000006</v>
      </c>
      <c r="L326" s="31">
        <v>69.7</v>
      </c>
      <c r="M326" s="31">
        <v>53.550849999999997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1680.45</v>
      </c>
      <c r="D327" s="36">
        <v>1706.5666666666666</v>
      </c>
      <c r="E327" s="36">
        <v>1640.1833333333332</v>
      </c>
      <c r="F327" s="36">
        <v>1599.9166666666665</v>
      </c>
      <c r="G327" s="36">
        <v>1533.5333333333331</v>
      </c>
      <c r="H327" s="36">
        <v>1746.8333333333333</v>
      </c>
      <c r="I327" s="36">
        <v>1813.2166666666665</v>
      </c>
      <c r="J327" s="36">
        <v>1853.4833333333333</v>
      </c>
      <c r="K327" s="31">
        <v>1772.95</v>
      </c>
      <c r="L327" s="31">
        <v>1666.3</v>
      </c>
      <c r="M327" s="31">
        <v>1.6892499999999999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2654.35</v>
      </c>
      <c r="D328" s="36">
        <v>2692.1666666666665</v>
      </c>
      <c r="E328" s="36">
        <v>2602.1833333333329</v>
      </c>
      <c r="F328" s="36">
        <v>2550.0166666666664</v>
      </c>
      <c r="G328" s="36">
        <v>2460.0333333333328</v>
      </c>
      <c r="H328" s="36">
        <v>2744.333333333333</v>
      </c>
      <c r="I328" s="36">
        <v>2834.3166666666666</v>
      </c>
      <c r="J328" s="36">
        <v>2886.4833333333331</v>
      </c>
      <c r="K328" s="31">
        <v>2782.15</v>
      </c>
      <c r="L328" s="31">
        <v>2640</v>
      </c>
      <c r="M328" s="31">
        <v>4.0099600000000004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3653.95</v>
      </c>
      <c r="D329" s="36">
        <v>3681.8666666666668</v>
      </c>
      <c r="E329" s="36">
        <v>3607.7333333333336</v>
      </c>
      <c r="F329" s="36">
        <v>3561.5166666666669</v>
      </c>
      <c r="G329" s="36">
        <v>3487.3833333333337</v>
      </c>
      <c r="H329" s="36">
        <v>3728.0833333333335</v>
      </c>
      <c r="I329" s="36">
        <v>3802.2166666666667</v>
      </c>
      <c r="J329" s="36">
        <v>3848.4333333333334</v>
      </c>
      <c r="K329" s="31">
        <v>3756</v>
      </c>
      <c r="L329" s="31">
        <v>3635.65</v>
      </c>
      <c r="M329" s="31">
        <v>5.1514499999999996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1324.2</v>
      </c>
      <c r="D330" s="36">
        <v>1332.9833333333333</v>
      </c>
      <c r="E330" s="36">
        <v>1311.8166666666666</v>
      </c>
      <c r="F330" s="36">
        <v>1299.4333333333332</v>
      </c>
      <c r="G330" s="36">
        <v>1278.2666666666664</v>
      </c>
      <c r="H330" s="36">
        <v>1345.3666666666668</v>
      </c>
      <c r="I330" s="36">
        <v>1366.5333333333333</v>
      </c>
      <c r="J330" s="36">
        <v>1378.916666666667</v>
      </c>
      <c r="K330" s="31">
        <v>1354.15</v>
      </c>
      <c r="L330" s="31">
        <v>1320.6</v>
      </c>
      <c r="M330" s="31">
        <v>2.6199499999999998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1024</v>
      </c>
      <c r="D331" s="36">
        <v>1031</v>
      </c>
      <c r="E331" s="36">
        <v>1013</v>
      </c>
      <c r="F331" s="36">
        <v>1002</v>
      </c>
      <c r="G331" s="36">
        <v>984</v>
      </c>
      <c r="H331" s="36">
        <v>1042</v>
      </c>
      <c r="I331" s="36">
        <v>1060</v>
      </c>
      <c r="J331" s="36">
        <v>1071</v>
      </c>
      <c r="K331" s="31">
        <v>1049</v>
      </c>
      <c r="L331" s="31">
        <v>1020</v>
      </c>
      <c r="M331" s="31">
        <v>7.9959699999999998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139.19999999999999</v>
      </c>
      <c r="D332" s="36">
        <v>140.95000000000002</v>
      </c>
      <c r="E332" s="36">
        <v>136.25000000000003</v>
      </c>
      <c r="F332" s="36">
        <v>133.30000000000001</v>
      </c>
      <c r="G332" s="36">
        <v>128.60000000000002</v>
      </c>
      <c r="H332" s="36">
        <v>143.90000000000003</v>
      </c>
      <c r="I332" s="36">
        <v>148.60000000000002</v>
      </c>
      <c r="J332" s="36">
        <v>151.55000000000004</v>
      </c>
      <c r="K332" s="31">
        <v>145.65</v>
      </c>
      <c r="L332" s="31">
        <v>138</v>
      </c>
      <c r="M332" s="31">
        <v>139.97273000000001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226.55</v>
      </c>
      <c r="D333" s="36">
        <v>228.31666666666669</v>
      </c>
      <c r="E333" s="36">
        <v>223.68333333333339</v>
      </c>
      <c r="F333" s="36">
        <v>220.81666666666669</v>
      </c>
      <c r="G333" s="36">
        <v>216.18333333333339</v>
      </c>
      <c r="H333" s="36">
        <v>231.18333333333339</v>
      </c>
      <c r="I333" s="36">
        <v>235.81666666666666</v>
      </c>
      <c r="J333" s="36">
        <v>238.68333333333339</v>
      </c>
      <c r="K333" s="31">
        <v>232.95</v>
      </c>
      <c r="L333" s="31">
        <v>225.45</v>
      </c>
      <c r="M333" s="31">
        <v>50.778239999999997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92.65</v>
      </c>
      <c r="D334" s="36">
        <v>93.566666666666663</v>
      </c>
      <c r="E334" s="36">
        <v>90.633333333333326</v>
      </c>
      <c r="F334" s="36">
        <v>88.61666666666666</v>
      </c>
      <c r="G334" s="36">
        <v>85.683333333333323</v>
      </c>
      <c r="H334" s="36">
        <v>95.583333333333329</v>
      </c>
      <c r="I334" s="36">
        <v>98.516666666666666</v>
      </c>
      <c r="J334" s="36">
        <v>100.53333333333333</v>
      </c>
      <c r="K334" s="31">
        <v>96.5</v>
      </c>
      <c r="L334" s="31">
        <v>91.55</v>
      </c>
      <c r="M334" s="31">
        <v>1146.4518700000001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246.3</v>
      </c>
      <c r="D335" s="36">
        <v>248.6</v>
      </c>
      <c r="E335" s="36">
        <v>241.35</v>
      </c>
      <c r="F335" s="36">
        <v>236.4</v>
      </c>
      <c r="G335" s="36">
        <v>229.15</v>
      </c>
      <c r="H335" s="36">
        <v>253.54999999999998</v>
      </c>
      <c r="I335" s="36">
        <v>260.79999999999995</v>
      </c>
      <c r="J335" s="36">
        <v>265.75</v>
      </c>
      <c r="K335" s="31">
        <v>255.85</v>
      </c>
      <c r="L335" s="31">
        <v>243.65</v>
      </c>
      <c r="M335" s="31">
        <v>25.651199999999999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232.6</v>
      </c>
      <c r="D336" s="36">
        <v>236.2166666666667</v>
      </c>
      <c r="E336" s="36">
        <v>227.68333333333339</v>
      </c>
      <c r="F336" s="36">
        <v>222.76666666666671</v>
      </c>
      <c r="G336" s="36">
        <v>214.23333333333341</v>
      </c>
      <c r="H336" s="36">
        <v>241.13333333333338</v>
      </c>
      <c r="I336" s="36">
        <v>249.66666666666669</v>
      </c>
      <c r="J336" s="36">
        <v>254.58333333333337</v>
      </c>
      <c r="K336" s="31">
        <v>244.75</v>
      </c>
      <c r="L336" s="31">
        <v>231.3</v>
      </c>
      <c r="M336" s="31">
        <v>212.07611</v>
      </c>
      <c r="N336" s="1"/>
      <c r="O336" s="1"/>
    </row>
    <row r="337" spans="1:15" ht="12.75" customHeight="1">
      <c r="A337" s="33">
        <v>327</v>
      </c>
      <c r="B337" s="53" t="s">
        <v>841</v>
      </c>
      <c r="C337" s="31">
        <v>61.2</v>
      </c>
      <c r="D337" s="36">
        <v>62.033333333333331</v>
      </c>
      <c r="E337" s="36">
        <v>60.066666666666663</v>
      </c>
      <c r="F337" s="36">
        <v>58.93333333333333</v>
      </c>
      <c r="G337" s="36">
        <v>56.966666666666661</v>
      </c>
      <c r="H337" s="36">
        <v>63.166666666666664</v>
      </c>
      <c r="I337" s="36">
        <v>65.133333333333326</v>
      </c>
      <c r="J337" s="36">
        <v>66.266666666666666</v>
      </c>
      <c r="K337" s="31">
        <v>64</v>
      </c>
      <c r="L337" s="31">
        <v>60.9</v>
      </c>
      <c r="M337" s="31">
        <v>100.61543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336.1</v>
      </c>
      <c r="D338" s="36">
        <v>339.61666666666673</v>
      </c>
      <c r="E338" s="36">
        <v>331.18333333333345</v>
      </c>
      <c r="F338" s="36">
        <v>326.26666666666671</v>
      </c>
      <c r="G338" s="36">
        <v>317.83333333333343</v>
      </c>
      <c r="H338" s="36">
        <v>344.53333333333347</v>
      </c>
      <c r="I338" s="36">
        <v>352.96666666666675</v>
      </c>
      <c r="J338" s="36">
        <v>357.8833333333335</v>
      </c>
      <c r="K338" s="31">
        <v>348.05</v>
      </c>
      <c r="L338" s="31">
        <v>334.7</v>
      </c>
      <c r="M338" s="31">
        <v>177.51633000000001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1352.35</v>
      </c>
      <c r="D339" s="36">
        <v>1355.3833333333332</v>
      </c>
      <c r="E339" s="36">
        <v>1341.9666666666665</v>
      </c>
      <c r="F339" s="36">
        <v>1331.5833333333333</v>
      </c>
      <c r="G339" s="36">
        <v>1318.1666666666665</v>
      </c>
      <c r="H339" s="36">
        <v>1365.7666666666664</v>
      </c>
      <c r="I339" s="36">
        <v>1379.1833333333334</v>
      </c>
      <c r="J339" s="36">
        <v>1389.5666666666664</v>
      </c>
      <c r="K339" s="31">
        <v>1368.8</v>
      </c>
      <c r="L339" s="31">
        <v>1345</v>
      </c>
      <c r="M339" s="31">
        <v>2.31839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157.30000000000001</v>
      </c>
      <c r="D340" s="36">
        <v>159.45000000000002</v>
      </c>
      <c r="E340" s="36">
        <v>153.70000000000005</v>
      </c>
      <c r="F340" s="36">
        <v>150.10000000000002</v>
      </c>
      <c r="G340" s="36">
        <v>144.35000000000005</v>
      </c>
      <c r="H340" s="36">
        <v>163.05000000000004</v>
      </c>
      <c r="I340" s="36">
        <v>168.79999999999998</v>
      </c>
      <c r="J340" s="36">
        <v>172.40000000000003</v>
      </c>
      <c r="K340" s="31">
        <v>165.2</v>
      </c>
      <c r="L340" s="31">
        <v>155.85</v>
      </c>
      <c r="M340" s="31">
        <v>272.06178999999997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3164.95</v>
      </c>
      <c r="D341" s="36">
        <v>3183.2333333333336</v>
      </c>
      <c r="E341" s="36">
        <v>3132.7666666666673</v>
      </c>
      <c r="F341" s="36">
        <v>3100.5833333333339</v>
      </c>
      <c r="G341" s="36">
        <v>3050.1166666666677</v>
      </c>
      <c r="H341" s="36">
        <v>3215.416666666667</v>
      </c>
      <c r="I341" s="36">
        <v>3265.8833333333332</v>
      </c>
      <c r="J341" s="36">
        <v>3298.0666666666666</v>
      </c>
      <c r="K341" s="31">
        <v>3233.7</v>
      </c>
      <c r="L341" s="31">
        <v>3151.05</v>
      </c>
      <c r="M341" s="31">
        <v>2.1684600000000001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802.65</v>
      </c>
      <c r="D342" s="36">
        <v>814.7166666666667</v>
      </c>
      <c r="E342" s="36">
        <v>787.93333333333339</v>
      </c>
      <c r="F342" s="36">
        <v>773.2166666666667</v>
      </c>
      <c r="G342" s="36">
        <v>746.43333333333339</v>
      </c>
      <c r="H342" s="36">
        <v>829.43333333333339</v>
      </c>
      <c r="I342" s="36">
        <v>856.2166666666667</v>
      </c>
      <c r="J342" s="36">
        <v>870.93333333333339</v>
      </c>
      <c r="K342" s="31">
        <v>841.5</v>
      </c>
      <c r="L342" s="31">
        <v>800</v>
      </c>
      <c r="M342" s="31">
        <v>3.8754599999999999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2543.6</v>
      </c>
      <c r="D343" s="36">
        <v>2537.5833333333335</v>
      </c>
      <c r="E343" s="36">
        <v>2524.166666666667</v>
      </c>
      <c r="F343" s="36">
        <v>2504.7333333333336</v>
      </c>
      <c r="G343" s="36">
        <v>2491.3166666666671</v>
      </c>
      <c r="H343" s="36">
        <v>2557.0166666666669</v>
      </c>
      <c r="I343" s="36">
        <v>2570.4333333333338</v>
      </c>
      <c r="J343" s="36">
        <v>2589.8666666666668</v>
      </c>
      <c r="K343" s="31">
        <v>2551</v>
      </c>
      <c r="L343" s="31">
        <v>2518.15</v>
      </c>
      <c r="M343" s="31">
        <v>8.9318200000000001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115.15</v>
      </c>
      <c r="D344" s="36">
        <v>116.51666666666667</v>
      </c>
      <c r="E344" s="36">
        <v>112.03333333333333</v>
      </c>
      <c r="F344" s="36">
        <v>108.91666666666667</v>
      </c>
      <c r="G344" s="36">
        <v>104.43333333333334</v>
      </c>
      <c r="H344" s="36">
        <v>119.63333333333333</v>
      </c>
      <c r="I344" s="36">
        <v>124.11666666666665</v>
      </c>
      <c r="J344" s="36">
        <v>127.23333333333332</v>
      </c>
      <c r="K344" s="31">
        <v>121</v>
      </c>
      <c r="L344" s="31">
        <v>113.4</v>
      </c>
      <c r="M344" s="31">
        <v>7.8649699999999996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504.8</v>
      </c>
      <c r="D345" s="36">
        <v>505.2833333333333</v>
      </c>
      <c r="E345" s="36">
        <v>499.61666666666662</v>
      </c>
      <c r="F345" s="36">
        <v>494.43333333333334</v>
      </c>
      <c r="G345" s="36">
        <v>488.76666666666665</v>
      </c>
      <c r="H345" s="36">
        <v>510.46666666666658</v>
      </c>
      <c r="I345" s="36">
        <v>516.13333333333333</v>
      </c>
      <c r="J345" s="36">
        <v>521.31666666666661</v>
      </c>
      <c r="K345" s="31">
        <v>510.95</v>
      </c>
      <c r="L345" s="31">
        <v>500.1</v>
      </c>
      <c r="M345" s="31">
        <v>4.8225800000000003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345.55</v>
      </c>
      <c r="D346" s="36">
        <v>346.01666666666665</v>
      </c>
      <c r="E346" s="36">
        <v>342.0333333333333</v>
      </c>
      <c r="F346" s="36">
        <v>338.51666666666665</v>
      </c>
      <c r="G346" s="36">
        <v>334.5333333333333</v>
      </c>
      <c r="H346" s="36">
        <v>349.5333333333333</v>
      </c>
      <c r="I346" s="36">
        <v>353.51666666666665</v>
      </c>
      <c r="J346" s="36">
        <v>357.0333333333333</v>
      </c>
      <c r="K346" s="31">
        <v>350</v>
      </c>
      <c r="L346" s="31">
        <v>342.5</v>
      </c>
      <c r="M346" s="31">
        <v>3.9656799999999999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1321.35</v>
      </c>
      <c r="D347" s="36">
        <v>1325.8500000000001</v>
      </c>
      <c r="E347" s="36">
        <v>1297.7000000000003</v>
      </c>
      <c r="F347" s="36">
        <v>1274.0500000000002</v>
      </c>
      <c r="G347" s="36">
        <v>1245.9000000000003</v>
      </c>
      <c r="H347" s="36">
        <v>1349.5000000000002</v>
      </c>
      <c r="I347" s="36">
        <v>1377.6500000000003</v>
      </c>
      <c r="J347" s="36">
        <v>1401.3000000000002</v>
      </c>
      <c r="K347" s="31">
        <v>1354</v>
      </c>
      <c r="L347" s="31">
        <v>1302.2</v>
      </c>
      <c r="M347" s="31">
        <v>9.45669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272.95</v>
      </c>
      <c r="D348" s="36">
        <v>275.21666666666664</v>
      </c>
      <c r="E348" s="36">
        <v>269.33333333333326</v>
      </c>
      <c r="F348" s="36">
        <v>265.71666666666664</v>
      </c>
      <c r="G348" s="36">
        <v>259.83333333333326</v>
      </c>
      <c r="H348" s="36">
        <v>278.83333333333326</v>
      </c>
      <c r="I348" s="36">
        <v>284.71666666666658</v>
      </c>
      <c r="J348" s="36">
        <v>288.33333333333326</v>
      </c>
      <c r="K348" s="31">
        <v>281.10000000000002</v>
      </c>
      <c r="L348" s="31">
        <v>271.60000000000002</v>
      </c>
      <c r="M348" s="31">
        <v>163.40579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585.20000000000005</v>
      </c>
      <c r="D349" s="36">
        <v>595.80000000000007</v>
      </c>
      <c r="E349" s="36">
        <v>567.60000000000014</v>
      </c>
      <c r="F349" s="36">
        <v>550.00000000000011</v>
      </c>
      <c r="G349" s="36">
        <v>521.80000000000018</v>
      </c>
      <c r="H349" s="36">
        <v>613.40000000000009</v>
      </c>
      <c r="I349" s="36">
        <v>641.60000000000014</v>
      </c>
      <c r="J349" s="36">
        <v>659.2</v>
      </c>
      <c r="K349" s="31">
        <v>624</v>
      </c>
      <c r="L349" s="31">
        <v>578.20000000000005</v>
      </c>
      <c r="M349" s="31">
        <v>86.716149999999999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2062.65</v>
      </c>
      <c r="D350" s="36">
        <v>2082.2166666666667</v>
      </c>
      <c r="E350" s="36">
        <v>2026.4333333333334</v>
      </c>
      <c r="F350" s="36">
        <v>1990.2166666666667</v>
      </c>
      <c r="G350" s="36">
        <v>1934.4333333333334</v>
      </c>
      <c r="H350" s="36">
        <v>2118.4333333333334</v>
      </c>
      <c r="I350" s="36">
        <v>2174.2166666666672</v>
      </c>
      <c r="J350" s="36">
        <v>2210.4333333333334</v>
      </c>
      <c r="K350" s="31">
        <v>2138</v>
      </c>
      <c r="L350" s="31">
        <v>2046</v>
      </c>
      <c r="M350" s="31">
        <v>11.72123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395.05</v>
      </c>
      <c r="D351" s="36">
        <v>395.05</v>
      </c>
      <c r="E351" s="36">
        <v>395.05</v>
      </c>
      <c r="F351" s="36">
        <v>395.05</v>
      </c>
      <c r="G351" s="36">
        <v>395.05</v>
      </c>
      <c r="H351" s="36">
        <v>395.05</v>
      </c>
      <c r="I351" s="36">
        <v>395.05</v>
      </c>
      <c r="J351" s="36">
        <v>395.05</v>
      </c>
      <c r="K351" s="31">
        <v>395.05</v>
      </c>
      <c r="L351" s="31">
        <v>395.05</v>
      </c>
      <c r="M351" s="31">
        <v>10.213990000000001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7752.85</v>
      </c>
      <c r="D352" s="36">
        <v>7783.5666666666666</v>
      </c>
      <c r="E352" s="36">
        <v>7677.1333333333332</v>
      </c>
      <c r="F352" s="36">
        <v>7601.416666666667</v>
      </c>
      <c r="G352" s="36">
        <v>7494.9833333333336</v>
      </c>
      <c r="H352" s="36">
        <v>7859.2833333333328</v>
      </c>
      <c r="I352" s="36">
        <v>7965.7166666666653</v>
      </c>
      <c r="J352" s="36">
        <v>8041.4333333333325</v>
      </c>
      <c r="K352" s="31">
        <v>7890</v>
      </c>
      <c r="L352" s="31">
        <v>7707.85</v>
      </c>
      <c r="M352" s="31">
        <v>1.1168499999999999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204.1</v>
      </c>
      <c r="D353" s="36">
        <v>205.53333333333333</v>
      </c>
      <c r="E353" s="36">
        <v>201.56666666666666</v>
      </c>
      <c r="F353" s="36">
        <v>199.03333333333333</v>
      </c>
      <c r="G353" s="36">
        <v>195.06666666666666</v>
      </c>
      <c r="H353" s="36">
        <v>208.06666666666666</v>
      </c>
      <c r="I353" s="36">
        <v>212.0333333333333</v>
      </c>
      <c r="J353" s="36">
        <v>214.56666666666666</v>
      </c>
      <c r="K353" s="31">
        <v>209.5</v>
      </c>
      <c r="L353" s="31">
        <v>203</v>
      </c>
      <c r="M353" s="31">
        <v>2.1924700000000001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977.9</v>
      </c>
      <c r="D354" s="36">
        <v>984.30000000000007</v>
      </c>
      <c r="E354" s="36">
        <v>958.60000000000014</v>
      </c>
      <c r="F354" s="36">
        <v>939.30000000000007</v>
      </c>
      <c r="G354" s="36">
        <v>913.60000000000014</v>
      </c>
      <c r="H354" s="36">
        <v>1003.6000000000001</v>
      </c>
      <c r="I354" s="36">
        <v>1029.3000000000002</v>
      </c>
      <c r="J354" s="36">
        <v>1048.6000000000001</v>
      </c>
      <c r="K354" s="31">
        <v>1010</v>
      </c>
      <c r="L354" s="31">
        <v>965</v>
      </c>
      <c r="M354" s="31">
        <v>6.3030200000000001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302.64999999999998</v>
      </c>
      <c r="D355" s="36">
        <v>306.93333333333334</v>
      </c>
      <c r="E355" s="36">
        <v>296.9666666666667</v>
      </c>
      <c r="F355" s="36">
        <v>291.28333333333336</v>
      </c>
      <c r="G355" s="36">
        <v>281.31666666666672</v>
      </c>
      <c r="H355" s="36">
        <v>312.61666666666667</v>
      </c>
      <c r="I355" s="36">
        <v>322.58333333333326</v>
      </c>
      <c r="J355" s="36">
        <v>328.26666666666665</v>
      </c>
      <c r="K355" s="31">
        <v>316.89999999999998</v>
      </c>
      <c r="L355" s="31">
        <v>301.25</v>
      </c>
      <c r="M355" s="31">
        <v>20.882149999999999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3683</v>
      </c>
      <c r="D356" s="36">
        <v>3681.5</v>
      </c>
      <c r="E356" s="36">
        <v>3658.05</v>
      </c>
      <c r="F356" s="36">
        <v>3633.1000000000004</v>
      </c>
      <c r="G356" s="36">
        <v>3609.6500000000005</v>
      </c>
      <c r="H356" s="36">
        <v>3706.45</v>
      </c>
      <c r="I356" s="36">
        <v>3729.8999999999996</v>
      </c>
      <c r="J356" s="36">
        <v>3754.8499999999995</v>
      </c>
      <c r="K356" s="31">
        <v>3704.95</v>
      </c>
      <c r="L356" s="31">
        <v>3656.55</v>
      </c>
      <c r="M356" s="31">
        <v>3.05505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726.75</v>
      </c>
      <c r="D357" s="36">
        <v>734.58333333333337</v>
      </c>
      <c r="E357" s="36">
        <v>714.16666666666674</v>
      </c>
      <c r="F357" s="36">
        <v>701.58333333333337</v>
      </c>
      <c r="G357" s="36">
        <v>681.16666666666674</v>
      </c>
      <c r="H357" s="36">
        <v>747.16666666666674</v>
      </c>
      <c r="I357" s="36">
        <v>767.58333333333348</v>
      </c>
      <c r="J357" s="36">
        <v>780.16666666666674</v>
      </c>
      <c r="K357" s="31">
        <v>755</v>
      </c>
      <c r="L357" s="31">
        <v>722</v>
      </c>
      <c r="M357" s="31">
        <v>4.0581899999999997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413.35</v>
      </c>
      <c r="D358" s="36">
        <v>417.11666666666673</v>
      </c>
      <c r="E358" s="36">
        <v>405.68333333333345</v>
      </c>
      <c r="F358" s="36">
        <v>398.01666666666671</v>
      </c>
      <c r="G358" s="36">
        <v>386.58333333333343</v>
      </c>
      <c r="H358" s="36">
        <v>424.78333333333347</v>
      </c>
      <c r="I358" s="36">
        <v>436.21666666666675</v>
      </c>
      <c r="J358" s="36">
        <v>443.8833333333335</v>
      </c>
      <c r="K358" s="31">
        <v>428.55</v>
      </c>
      <c r="L358" s="31">
        <v>409.45</v>
      </c>
      <c r="M358" s="31">
        <v>4.8125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1382.2</v>
      </c>
      <c r="D359" s="36">
        <v>1390.2333333333333</v>
      </c>
      <c r="E359" s="36">
        <v>1366.9666666666667</v>
      </c>
      <c r="F359" s="36">
        <v>1351.7333333333333</v>
      </c>
      <c r="G359" s="36">
        <v>1328.4666666666667</v>
      </c>
      <c r="H359" s="36">
        <v>1405.4666666666667</v>
      </c>
      <c r="I359" s="36">
        <v>1428.7333333333336</v>
      </c>
      <c r="J359" s="36">
        <v>1443.9666666666667</v>
      </c>
      <c r="K359" s="31">
        <v>1413.5</v>
      </c>
      <c r="L359" s="31">
        <v>1375</v>
      </c>
      <c r="M359" s="31">
        <v>7.17807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36318</v>
      </c>
      <c r="D360" s="36">
        <v>36372.633333333331</v>
      </c>
      <c r="E360" s="36">
        <v>36095.366666666661</v>
      </c>
      <c r="F360" s="36">
        <v>35872.73333333333</v>
      </c>
      <c r="G360" s="36">
        <v>35595.46666666666</v>
      </c>
      <c r="H360" s="36">
        <v>36595.266666666663</v>
      </c>
      <c r="I360" s="36">
        <v>36872.533333333326</v>
      </c>
      <c r="J360" s="36">
        <v>37095.166666666664</v>
      </c>
      <c r="K360" s="31">
        <v>36649.9</v>
      </c>
      <c r="L360" s="31">
        <v>36150</v>
      </c>
      <c r="M360" s="31">
        <v>0.10082000000000001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1633.3</v>
      </c>
      <c r="D361" s="36">
        <v>1647.1000000000001</v>
      </c>
      <c r="E361" s="36">
        <v>1614.2000000000003</v>
      </c>
      <c r="F361" s="36">
        <v>1595.1000000000001</v>
      </c>
      <c r="G361" s="36">
        <v>1562.2000000000003</v>
      </c>
      <c r="H361" s="36">
        <v>1666.2000000000003</v>
      </c>
      <c r="I361" s="36">
        <v>1699.1000000000004</v>
      </c>
      <c r="J361" s="36">
        <v>1718.2000000000003</v>
      </c>
      <c r="K361" s="31">
        <v>1680</v>
      </c>
      <c r="L361" s="31">
        <v>1628</v>
      </c>
      <c r="M361" s="31">
        <v>5.4783200000000001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8519.9</v>
      </c>
      <c r="D362" s="36">
        <v>8582.2666666666664</v>
      </c>
      <c r="E362" s="36">
        <v>8427.6333333333332</v>
      </c>
      <c r="F362" s="36">
        <v>8335.3666666666668</v>
      </c>
      <c r="G362" s="36">
        <v>8180.7333333333336</v>
      </c>
      <c r="H362" s="36">
        <v>8674.5333333333328</v>
      </c>
      <c r="I362" s="36">
        <v>8829.1666666666642</v>
      </c>
      <c r="J362" s="36">
        <v>8921.4333333333325</v>
      </c>
      <c r="K362" s="31">
        <v>8736.9</v>
      </c>
      <c r="L362" s="31">
        <v>8490</v>
      </c>
      <c r="M362" s="31">
        <v>1.46451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280.7</v>
      </c>
      <c r="D363" s="36">
        <v>281.71666666666664</v>
      </c>
      <c r="E363" s="36">
        <v>278.48333333333329</v>
      </c>
      <c r="F363" s="36">
        <v>276.26666666666665</v>
      </c>
      <c r="G363" s="36">
        <v>273.0333333333333</v>
      </c>
      <c r="H363" s="36">
        <v>283.93333333333328</v>
      </c>
      <c r="I363" s="36">
        <v>287.16666666666663</v>
      </c>
      <c r="J363" s="36">
        <v>289.38333333333327</v>
      </c>
      <c r="K363" s="31">
        <v>284.95</v>
      </c>
      <c r="L363" s="31">
        <v>279.5</v>
      </c>
      <c r="M363" s="31">
        <v>54.731560000000002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4510.55</v>
      </c>
      <c r="D364" s="36">
        <v>4545.166666666667</v>
      </c>
      <c r="E364" s="36">
        <v>4441.3833333333341</v>
      </c>
      <c r="F364" s="36">
        <v>4372.2166666666672</v>
      </c>
      <c r="G364" s="36">
        <v>4268.4333333333343</v>
      </c>
      <c r="H364" s="36">
        <v>4614.3333333333339</v>
      </c>
      <c r="I364" s="36">
        <v>4718.1166666666668</v>
      </c>
      <c r="J364" s="36">
        <v>4787.2833333333338</v>
      </c>
      <c r="K364" s="31">
        <v>4648.95</v>
      </c>
      <c r="L364" s="31">
        <v>4476</v>
      </c>
      <c r="M364" s="31">
        <v>0.17735999999999999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2896.15</v>
      </c>
      <c r="D365" s="36">
        <v>2882.7333333333336</v>
      </c>
      <c r="E365" s="36">
        <v>2823.4666666666672</v>
      </c>
      <c r="F365" s="36">
        <v>2750.7833333333338</v>
      </c>
      <c r="G365" s="36">
        <v>2691.5166666666673</v>
      </c>
      <c r="H365" s="36">
        <v>2955.416666666667</v>
      </c>
      <c r="I365" s="36">
        <v>3014.6833333333334</v>
      </c>
      <c r="J365" s="36">
        <v>3087.3666666666668</v>
      </c>
      <c r="K365" s="31">
        <v>2942</v>
      </c>
      <c r="L365" s="31">
        <v>2810.05</v>
      </c>
      <c r="M365" s="31">
        <v>6.3968999999999996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2729.15</v>
      </c>
      <c r="D366" s="36">
        <v>2732.5666666666671</v>
      </c>
      <c r="E366" s="36">
        <v>2708.1333333333341</v>
      </c>
      <c r="F366" s="36">
        <v>2687.1166666666672</v>
      </c>
      <c r="G366" s="36">
        <v>2662.6833333333343</v>
      </c>
      <c r="H366" s="36">
        <v>2753.5833333333339</v>
      </c>
      <c r="I366" s="36">
        <v>2778.0166666666673</v>
      </c>
      <c r="J366" s="36">
        <v>2799.0333333333338</v>
      </c>
      <c r="K366" s="31">
        <v>2757</v>
      </c>
      <c r="L366" s="31">
        <v>2711.55</v>
      </c>
      <c r="M366" s="31">
        <v>2.4723600000000001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922.35</v>
      </c>
      <c r="D367" s="36">
        <v>923.56666666666661</v>
      </c>
      <c r="E367" s="36">
        <v>882.63333333333321</v>
      </c>
      <c r="F367" s="36">
        <v>842.91666666666663</v>
      </c>
      <c r="G367" s="36">
        <v>801.98333333333323</v>
      </c>
      <c r="H367" s="36">
        <v>963.28333333333319</v>
      </c>
      <c r="I367" s="36">
        <v>1004.2166666666666</v>
      </c>
      <c r="J367" s="36">
        <v>1043.9333333333332</v>
      </c>
      <c r="K367" s="31">
        <v>964.5</v>
      </c>
      <c r="L367" s="31">
        <v>883.85</v>
      </c>
      <c r="M367" s="31">
        <v>86.302369999999996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134.9</v>
      </c>
      <c r="D368" s="36">
        <v>134.58333333333334</v>
      </c>
      <c r="E368" s="36">
        <v>132.36666666666667</v>
      </c>
      <c r="F368" s="36">
        <v>129.83333333333334</v>
      </c>
      <c r="G368" s="36">
        <v>127.61666666666667</v>
      </c>
      <c r="H368" s="36">
        <v>137.11666666666667</v>
      </c>
      <c r="I368" s="36">
        <v>139.33333333333331</v>
      </c>
      <c r="J368" s="36">
        <v>141.86666666666667</v>
      </c>
      <c r="K368" s="31">
        <v>136.80000000000001</v>
      </c>
      <c r="L368" s="31">
        <v>132.05000000000001</v>
      </c>
      <c r="M368" s="31">
        <v>41.1036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1613.4</v>
      </c>
      <c r="D369" s="36">
        <v>1630.0666666666666</v>
      </c>
      <c r="E369" s="36">
        <v>1531.1333333333332</v>
      </c>
      <c r="F369" s="36">
        <v>1448.8666666666666</v>
      </c>
      <c r="G369" s="36">
        <v>1349.9333333333332</v>
      </c>
      <c r="H369" s="36">
        <v>1712.3333333333333</v>
      </c>
      <c r="I369" s="36">
        <v>1811.2666666666667</v>
      </c>
      <c r="J369" s="36">
        <v>1893.5333333333333</v>
      </c>
      <c r="K369" s="31">
        <v>1729</v>
      </c>
      <c r="L369" s="31">
        <v>1547.8</v>
      </c>
      <c r="M369" s="31">
        <v>6.7355900000000002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4716.6000000000004</v>
      </c>
      <c r="D370" s="36">
        <v>4722.5333333333338</v>
      </c>
      <c r="E370" s="36">
        <v>4679.1666666666679</v>
      </c>
      <c r="F370" s="36">
        <v>4641.7333333333345</v>
      </c>
      <c r="G370" s="36">
        <v>4598.3666666666686</v>
      </c>
      <c r="H370" s="36">
        <v>4759.9666666666672</v>
      </c>
      <c r="I370" s="36">
        <v>4803.3333333333339</v>
      </c>
      <c r="J370" s="36">
        <v>4840.7666666666664</v>
      </c>
      <c r="K370" s="31">
        <v>4765.8999999999996</v>
      </c>
      <c r="L370" s="31">
        <v>4685.1000000000004</v>
      </c>
      <c r="M370" s="31">
        <v>6.5861900000000002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902.2</v>
      </c>
      <c r="D371" s="36">
        <v>906.75</v>
      </c>
      <c r="E371" s="36">
        <v>895.5</v>
      </c>
      <c r="F371" s="36">
        <v>888.8</v>
      </c>
      <c r="G371" s="36">
        <v>877.55</v>
      </c>
      <c r="H371" s="36">
        <v>913.45</v>
      </c>
      <c r="I371" s="36">
        <v>924.7</v>
      </c>
      <c r="J371" s="36">
        <v>931.40000000000009</v>
      </c>
      <c r="K371" s="31">
        <v>918</v>
      </c>
      <c r="L371" s="31">
        <v>900.05</v>
      </c>
      <c r="M371" s="31">
        <v>0.77083000000000002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459.15</v>
      </c>
      <c r="D372" s="36">
        <v>460.60000000000008</v>
      </c>
      <c r="E372" s="36">
        <v>449.65000000000015</v>
      </c>
      <c r="F372" s="36">
        <v>440.15000000000009</v>
      </c>
      <c r="G372" s="36">
        <v>429.20000000000016</v>
      </c>
      <c r="H372" s="36">
        <v>470.10000000000014</v>
      </c>
      <c r="I372" s="36">
        <v>481.05000000000007</v>
      </c>
      <c r="J372" s="36">
        <v>490.55000000000013</v>
      </c>
      <c r="K372" s="31">
        <v>471.55</v>
      </c>
      <c r="L372" s="31">
        <v>451.1</v>
      </c>
      <c r="M372" s="31">
        <v>10.44281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412.4</v>
      </c>
      <c r="D373" s="36">
        <v>417.8</v>
      </c>
      <c r="E373" s="36">
        <v>405.6</v>
      </c>
      <c r="F373" s="36">
        <v>398.8</v>
      </c>
      <c r="G373" s="36">
        <v>386.6</v>
      </c>
      <c r="H373" s="36">
        <v>424.6</v>
      </c>
      <c r="I373" s="36">
        <v>436.79999999999995</v>
      </c>
      <c r="J373" s="36">
        <v>443.6</v>
      </c>
      <c r="K373" s="31">
        <v>430</v>
      </c>
      <c r="L373" s="31">
        <v>411</v>
      </c>
      <c r="M373" s="31">
        <v>78.180840000000003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280.10000000000002</v>
      </c>
      <c r="D374" s="36">
        <v>282.93333333333334</v>
      </c>
      <c r="E374" s="36">
        <v>276.41666666666669</v>
      </c>
      <c r="F374" s="36">
        <v>272.73333333333335</v>
      </c>
      <c r="G374" s="36">
        <v>266.2166666666667</v>
      </c>
      <c r="H374" s="36">
        <v>286.61666666666667</v>
      </c>
      <c r="I374" s="36">
        <v>293.13333333333333</v>
      </c>
      <c r="J374" s="36">
        <v>296.81666666666666</v>
      </c>
      <c r="K374" s="31">
        <v>289.45</v>
      </c>
      <c r="L374" s="31">
        <v>279.25</v>
      </c>
      <c r="M374" s="31">
        <v>246.51085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501.25</v>
      </c>
      <c r="D375" s="36">
        <v>505.2833333333333</v>
      </c>
      <c r="E375" s="36">
        <v>495.96666666666658</v>
      </c>
      <c r="F375" s="36">
        <v>490.68333333333328</v>
      </c>
      <c r="G375" s="36">
        <v>481.36666666666656</v>
      </c>
      <c r="H375" s="36">
        <v>510.56666666666661</v>
      </c>
      <c r="I375" s="36">
        <v>519.88333333333333</v>
      </c>
      <c r="J375" s="36">
        <v>525.16666666666663</v>
      </c>
      <c r="K375" s="31">
        <v>514.6</v>
      </c>
      <c r="L375" s="31">
        <v>500</v>
      </c>
      <c r="M375" s="31">
        <v>4.72478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1190.25</v>
      </c>
      <c r="D376" s="36">
        <v>1186.7833333333333</v>
      </c>
      <c r="E376" s="36">
        <v>1169.4666666666667</v>
      </c>
      <c r="F376" s="36">
        <v>1148.6833333333334</v>
      </c>
      <c r="G376" s="36">
        <v>1131.3666666666668</v>
      </c>
      <c r="H376" s="36">
        <v>1207.5666666666666</v>
      </c>
      <c r="I376" s="36">
        <v>1224.8833333333332</v>
      </c>
      <c r="J376" s="36">
        <v>1245.6666666666665</v>
      </c>
      <c r="K376" s="31">
        <v>1204.0999999999999</v>
      </c>
      <c r="L376" s="31">
        <v>1166</v>
      </c>
      <c r="M376" s="31">
        <v>8.3760200000000005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588.9</v>
      </c>
      <c r="D377" s="36">
        <v>591.26666666666665</v>
      </c>
      <c r="E377" s="36">
        <v>585.63333333333333</v>
      </c>
      <c r="F377" s="36">
        <v>582.36666666666667</v>
      </c>
      <c r="G377" s="36">
        <v>576.73333333333335</v>
      </c>
      <c r="H377" s="36">
        <v>594.5333333333333</v>
      </c>
      <c r="I377" s="36">
        <v>600.16666666666652</v>
      </c>
      <c r="J377" s="36">
        <v>603.43333333333328</v>
      </c>
      <c r="K377" s="31">
        <v>596.9</v>
      </c>
      <c r="L377" s="31">
        <v>588</v>
      </c>
      <c r="M377" s="31">
        <v>1.3173299999999999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171.65</v>
      </c>
      <c r="D378" s="36">
        <v>171.66666666666666</v>
      </c>
      <c r="E378" s="36">
        <v>169.73333333333332</v>
      </c>
      <c r="F378" s="36">
        <v>167.81666666666666</v>
      </c>
      <c r="G378" s="36">
        <v>165.88333333333333</v>
      </c>
      <c r="H378" s="36">
        <v>173.58333333333331</v>
      </c>
      <c r="I378" s="36">
        <v>175.51666666666665</v>
      </c>
      <c r="J378" s="36">
        <v>177.43333333333331</v>
      </c>
      <c r="K378" s="31">
        <v>173.6</v>
      </c>
      <c r="L378" s="31">
        <v>169.75</v>
      </c>
      <c r="M378" s="31">
        <v>2.2092299999999998</v>
      </c>
      <c r="N378" s="1"/>
      <c r="O378" s="1"/>
    </row>
    <row r="379" spans="1:15" ht="12.75" customHeight="1">
      <c r="A379" s="33">
        <v>369</v>
      </c>
      <c r="B379" s="53" t="s">
        <v>1031</v>
      </c>
      <c r="C379" s="31">
        <v>5048.1000000000004</v>
      </c>
      <c r="D379" s="36">
        <v>5042.5166666666664</v>
      </c>
      <c r="E379" s="36">
        <v>5017.083333333333</v>
      </c>
      <c r="F379" s="36">
        <v>4986.0666666666666</v>
      </c>
      <c r="G379" s="36">
        <v>4960.6333333333332</v>
      </c>
      <c r="H379" s="36">
        <v>5073.5333333333328</v>
      </c>
      <c r="I379" s="36">
        <v>5098.9666666666672</v>
      </c>
      <c r="J379" s="36">
        <v>5129.9833333333327</v>
      </c>
      <c r="K379" s="31">
        <v>5067.95</v>
      </c>
      <c r="L379" s="31">
        <v>5011.5</v>
      </c>
      <c r="M379" s="31">
        <v>0.12206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16778.099999999999</v>
      </c>
      <c r="D380" s="36">
        <v>16721.350000000002</v>
      </c>
      <c r="E380" s="36">
        <v>16626.700000000004</v>
      </c>
      <c r="F380" s="36">
        <v>16475.300000000003</v>
      </c>
      <c r="G380" s="36">
        <v>16380.650000000005</v>
      </c>
      <c r="H380" s="36">
        <v>16872.750000000004</v>
      </c>
      <c r="I380" s="36">
        <v>16967.400000000005</v>
      </c>
      <c r="J380" s="36">
        <v>17118.800000000003</v>
      </c>
      <c r="K380" s="31">
        <v>16816</v>
      </c>
      <c r="L380" s="31">
        <v>16569.95</v>
      </c>
      <c r="M380" s="31">
        <v>3.6020000000000003E-2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128.35</v>
      </c>
      <c r="D381" s="36">
        <v>128.9</v>
      </c>
      <c r="E381" s="36">
        <v>126.65</v>
      </c>
      <c r="F381" s="36">
        <v>124.95</v>
      </c>
      <c r="G381" s="36">
        <v>122.7</v>
      </c>
      <c r="H381" s="36">
        <v>130.60000000000002</v>
      </c>
      <c r="I381" s="36">
        <v>132.85000000000002</v>
      </c>
      <c r="J381" s="36">
        <v>134.55000000000001</v>
      </c>
      <c r="K381" s="31">
        <v>131.15</v>
      </c>
      <c r="L381" s="31">
        <v>127.2</v>
      </c>
      <c r="M381" s="31">
        <v>540.01521000000002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534.95000000000005</v>
      </c>
      <c r="D382" s="36">
        <v>535.35</v>
      </c>
      <c r="E382" s="36">
        <v>525.45000000000005</v>
      </c>
      <c r="F382" s="36">
        <v>515.95000000000005</v>
      </c>
      <c r="G382" s="36">
        <v>506.05000000000007</v>
      </c>
      <c r="H382" s="36">
        <v>544.85</v>
      </c>
      <c r="I382" s="36">
        <v>554.74999999999989</v>
      </c>
      <c r="J382" s="36">
        <v>564.25</v>
      </c>
      <c r="K382" s="31">
        <v>545.25</v>
      </c>
      <c r="L382" s="31">
        <v>525.85</v>
      </c>
      <c r="M382" s="31">
        <v>13.13364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258.45</v>
      </c>
      <c r="D383" s="36">
        <v>259.7</v>
      </c>
      <c r="E383" s="36">
        <v>253.14999999999998</v>
      </c>
      <c r="F383" s="36">
        <v>247.85</v>
      </c>
      <c r="G383" s="36">
        <v>241.29999999999998</v>
      </c>
      <c r="H383" s="36">
        <v>265</v>
      </c>
      <c r="I383" s="36">
        <v>271.55000000000007</v>
      </c>
      <c r="J383" s="36">
        <v>276.84999999999997</v>
      </c>
      <c r="K383" s="31">
        <v>266.25</v>
      </c>
      <c r="L383" s="31">
        <v>254.4</v>
      </c>
      <c r="M383" s="31">
        <v>82.873919999999998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454</v>
      </c>
      <c r="D384" s="36">
        <v>459.48333333333335</v>
      </c>
      <c r="E384" s="36">
        <v>445.26666666666671</v>
      </c>
      <c r="F384" s="36">
        <v>436.53333333333336</v>
      </c>
      <c r="G384" s="36">
        <v>422.31666666666672</v>
      </c>
      <c r="H384" s="36">
        <v>468.2166666666667</v>
      </c>
      <c r="I384" s="36">
        <v>482.43333333333339</v>
      </c>
      <c r="J384" s="36">
        <v>491.16666666666669</v>
      </c>
      <c r="K384" s="31">
        <v>473.7</v>
      </c>
      <c r="L384" s="31">
        <v>450.75</v>
      </c>
      <c r="M384" s="31">
        <v>67.382999999999996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610.35</v>
      </c>
      <c r="D385" s="36">
        <v>614.93333333333339</v>
      </c>
      <c r="E385" s="36">
        <v>603.56666666666683</v>
      </c>
      <c r="F385" s="36">
        <v>596.78333333333342</v>
      </c>
      <c r="G385" s="36">
        <v>585.41666666666686</v>
      </c>
      <c r="H385" s="36">
        <v>621.71666666666681</v>
      </c>
      <c r="I385" s="36">
        <v>633.08333333333337</v>
      </c>
      <c r="J385" s="36">
        <v>639.86666666666679</v>
      </c>
      <c r="K385" s="31">
        <v>626.29999999999995</v>
      </c>
      <c r="L385" s="31">
        <v>608.15</v>
      </c>
      <c r="M385" s="31">
        <v>3.2520500000000001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731.95</v>
      </c>
      <c r="D386" s="36">
        <v>737.78333333333342</v>
      </c>
      <c r="E386" s="36">
        <v>718.71666666666681</v>
      </c>
      <c r="F386" s="36">
        <v>705.48333333333335</v>
      </c>
      <c r="G386" s="36">
        <v>686.41666666666674</v>
      </c>
      <c r="H386" s="36">
        <v>751.01666666666688</v>
      </c>
      <c r="I386" s="36">
        <v>770.08333333333348</v>
      </c>
      <c r="J386" s="36">
        <v>783.31666666666695</v>
      </c>
      <c r="K386" s="31">
        <v>756.85</v>
      </c>
      <c r="L386" s="31">
        <v>724.55</v>
      </c>
      <c r="M386" s="31">
        <v>18.580290000000002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1660.75</v>
      </c>
      <c r="D387" s="36">
        <v>1676.25</v>
      </c>
      <c r="E387" s="36">
        <v>1637.5</v>
      </c>
      <c r="F387" s="36">
        <v>1614.25</v>
      </c>
      <c r="G387" s="36">
        <v>1575.5</v>
      </c>
      <c r="H387" s="36">
        <v>1699.5</v>
      </c>
      <c r="I387" s="36">
        <v>1738.25</v>
      </c>
      <c r="J387" s="36">
        <v>1761.5</v>
      </c>
      <c r="K387" s="31">
        <v>1715</v>
      </c>
      <c r="L387" s="31">
        <v>1653</v>
      </c>
      <c r="M387" s="31">
        <v>0.98168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260.35000000000002</v>
      </c>
      <c r="D388" s="36">
        <v>264.33333333333331</v>
      </c>
      <c r="E388" s="36">
        <v>255.06666666666661</v>
      </c>
      <c r="F388" s="36">
        <v>249.7833333333333</v>
      </c>
      <c r="G388" s="36">
        <v>240.51666666666659</v>
      </c>
      <c r="H388" s="36">
        <v>269.61666666666662</v>
      </c>
      <c r="I388" s="36">
        <v>278.88333333333338</v>
      </c>
      <c r="J388" s="36">
        <v>284.16666666666663</v>
      </c>
      <c r="K388" s="31">
        <v>273.60000000000002</v>
      </c>
      <c r="L388" s="31">
        <v>259.05</v>
      </c>
      <c r="M388" s="31">
        <v>134.83045999999999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203.2</v>
      </c>
      <c r="D389" s="36">
        <v>205.88333333333335</v>
      </c>
      <c r="E389" s="36">
        <v>198.8666666666667</v>
      </c>
      <c r="F389" s="36">
        <v>194.53333333333336</v>
      </c>
      <c r="G389" s="36">
        <v>187.51666666666671</v>
      </c>
      <c r="H389" s="36">
        <v>210.2166666666667</v>
      </c>
      <c r="I389" s="36">
        <v>217.23333333333335</v>
      </c>
      <c r="J389" s="36">
        <v>221.56666666666669</v>
      </c>
      <c r="K389" s="31">
        <v>212.9</v>
      </c>
      <c r="L389" s="31">
        <v>201.55</v>
      </c>
      <c r="M389" s="31">
        <v>96.234539999999996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1275.0999999999999</v>
      </c>
      <c r="D390" s="36">
        <v>1276.5</v>
      </c>
      <c r="E390" s="36">
        <v>1260.05</v>
      </c>
      <c r="F390" s="36">
        <v>1245</v>
      </c>
      <c r="G390" s="36">
        <v>1228.55</v>
      </c>
      <c r="H390" s="36">
        <v>1291.55</v>
      </c>
      <c r="I390" s="36">
        <v>1307.9999999999998</v>
      </c>
      <c r="J390" s="36">
        <v>1323.05</v>
      </c>
      <c r="K390" s="31">
        <v>1292.95</v>
      </c>
      <c r="L390" s="31">
        <v>1261.45</v>
      </c>
      <c r="M390" s="31">
        <v>0.85570999999999997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332.7</v>
      </c>
      <c r="D391" s="36">
        <v>336.83333333333331</v>
      </c>
      <c r="E391" s="36">
        <v>326.16666666666663</v>
      </c>
      <c r="F391" s="36">
        <v>319.63333333333333</v>
      </c>
      <c r="G391" s="36">
        <v>308.96666666666664</v>
      </c>
      <c r="H391" s="36">
        <v>343.36666666666662</v>
      </c>
      <c r="I391" s="36">
        <v>354.03333333333325</v>
      </c>
      <c r="J391" s="36">
        <v>360.56666666666661</v>
      </c>
      <c r="K391" s="31">
        <v>347.5</v>
      </c>
      <c r="L391" s="31">
        <v>330.3</v>
      </c>
      <c r="M391" s="31">
        <v>15.22092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243.35</v>
      </c>
      <c r="D392" s="36">
        <v>244.88333333333333</v>
      </c>
      <c r="E392" s="36">
        <v>240.56666666666666</v>
      </c>
      <c r="F392" s="36">
        <v>237.78333333333333</v>
      </c>
      <c r="G392" s="36">
        <v>233.46666666666667</v>
      </c>
      <c r="H392" s="36">
        <v>247.66666666666666</v>
      </c>
      <c r="I392" s="36">
        <v>251.98333333333332</v>
      </c>
      <c r="J392" s="36">
        <v>254.76666666666665</v>
      </c>
      <c r="K392" s="31">
        <v>249.2</v>
      </c>
      <c r="L392" s="31">
        <v>242.1</v>
      </c>
      <c r="M392" s="31">
        <v>2.2382499999999999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150.69999999999999</v>
      </c>
      <c r="D393" s="36">
        <v>151.11666666666667</v>
      </c>
      <c r="E393" s="36">
        <v>147.58333333333334</v>
      </c>
      <c r="F393" s="36">
        <v>144.46666666666667</v>
      </c>
      <c r="G393" s="36">
        <v>140.93333333333334</v>
      </c>
      <c r="H393" s="36">
        <v>154.23333333333335</v>
      </c>
      <c r="I393" s="36">
        <v>157.76666666666665</v>
      </c>
      <c r="J393" s="36">
        <v>160.88333333333335</v>
      </c>
      <c r="K393" s="31">
        <v>154.65</v>
      </c>
      <c r="L393" s="31">
        <v>148</v>
      </c>
      <c r="M393" s="31">
        <v>41.015860000000004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3053.65</v>
      </c>
      <c r="D394" s="36">
        <v>3059.2000000000003</v>
      </c>
      <c r="E394" s="36">
        <v>3034.4500000000007</v>
      </c>
      <c r="F394" s="36">
        <v>3015.2500000000005</v>
      </c>
      <c r="G394" s="36">
        <v>2990.5000000000009</v>
      </c>
      <c r="H394" s="36">
        <v>3078.4000000000005</v>
      </c>
      <c r="I394" s="36">
        <v>3103.1499999999996</v>
      </c>
      <c r="J394" s="36">
        <v>3122.3500000000004</v>
      </c>
      <c r="K394" s="31">
        <v>3083.95</v>
      </c>
      <c r="L394" s="31">
        <v>3040</v>
      </c>
      <c r="M394" s="31">
        <v>0.56942000000000004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81.400000000000006</v>
      </c>
      <c r="D395" s="36">
        <v>82.216666666666669</v>
      </c>
      <c r="E395" s="36">
        <v>79.933333333333337</v>
      </c>
      <c r="F395" s="36">
        <v>78.466666666666669</v>
      </c>
      <c r="G395" s="36">
        <v>76.183333333333337</v>
      </c>
      <c r="H395" s="36">
        <v>83.683333333333337</v>
      </c>
      <c r="I395" s="36">
        <v>85.966666666666669</v>
      </c>
      <c r="J395" s="36">
        <v>87.433333333333337</v>
      </c>
      <c r="K395" s="31">
        <v>84.5</v>
      </c>
      <c r="L395" s="31">
        <v>80.75</v>
      </c>
      <c r="M395" s="31">
        <v>36.857430000000001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1873.7</v>
      </c>
      <c r="D396" s="36">
        <v>1851.2166666666669</v>
      </c>
      <c r="E396" s="36">
        <v>1792.5333333333338</v>
      </c>
      <c r="F396" s="36">
        <v>1711.3666666666668</v>
      </c>
      <c r="G396" s="36">
        <v>1652.6833333333336</v>
      </c>
      <c r="H396" s="36">
        <v>1932.3833333333339</v>
      </c>
      <c r="I396" s="36">
        <v>1991.0666666666668</v>
      </c>
      <c r="J396" s="36">
        <v>2072.233333333334</v>
      </c>
      <c r="K396" s="31">
        <v>1909.9</v>
      </c>
      <c r="L396" s="31">
        <v>1770.05</v>
      </c>
      <c r="M396" s="31">
        <v>26.402709999999999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204.75</v>
      </c>
      <c r="D397" s="36">
        <v>206.9</v>
      </c>
      <c r="E397" s="36">
        <v>201.45000000000002</v>
      </c>
      <c r="F397" s="36">
        <v>198.15</v>
      </c>
      <c r="G397" s="36">
        <v>192.70000000000002</v>
      </c>
      <c r="H397" s="36">
        <v>210.20000000000002</v>
      </c>
      <c r="I397" s="36">
        <v>215.65</v>
      </c>
      <c r="J397" s="36">
        <v>218.95000000000002</v>
      </c>
      <c r="K397" s="31">
        <v>212.35</v>
      </c>
      <c r="L397" s="31">
        <v>203.6</v>
      </c>
      <c r="M397" s="31">
        <v>18.07818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841.05</v>
      </c>
      <c r="D398" s="36">
        <v>842.30000000000007</v>
      </c>
      <c r="E398" s="36">
        <v>831.00000000000011</v>
      </c>
      <c r="F398" s="36">
        <v>820.95</v>
      </c>
      <c r="G398" s="36">
        <v>809.65000000000009</v>
      </c>
      <c r="H398" s="36">
        <v>852.35000000000014</v>
      </c>
      <c r="I398" s="36">
        <v>863.65000000000009</v>
      </c>
      <c r="J398" s="36">
        <v>873.70000000000016</v>
      </c>
      <c r="K398" s="31">
        <v>853.6</v>
      </c>
      <c r="L398" s="31">
        <v>832.25</v>
      </c>
      <c r="M398" s="31">
        <v>0.99926000000000004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2935.4</v>
      </c>
      <c r="D399" s="36">
        <v>2942.5166666666669</v>
      </c>
      <c r="E399" s="36">
        <v>2907.9833333333336</v>
      </c>
      <c r="F399" s="36">
        <v>2880.5666666666666</v>
      </c>
      <c r="G399" s="36">
        <v>2846.0333333333333</v>
      </c>
      <c r="H399" s="36">
        <v>2969.9333333333338</v>
      </c>
      <c r="I399" s="36">
        <v>3004.4666666666676</v>
      </c>
      <c r="J399" s="36">
        <v>3031.8833333333341</v>
      </c>
      <c r="K399" s="31">
        <v>2977.05</v>
      </c>
      <c r="L399" s="31">
        <v>2915.1</v>
      </c>
      <c r="M399" s="31">
        <v>63.601460000000003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110.1</v>
      </c>
      <c r="D400" s="36">
        <v>111.23333333333333</v>
      </c>
      <c r="E400" s="36">
        <v>108.21666666666667</v>
      </c>
      <c r="F400" s="36">
        <v>106.33333333333333</v>
      </c>
      <c r="G400" s="36">
        <v>103.31666666666666</v>
      </c>
      <c r="H400" s="36">
        <v>113.11666666666667</v>
      </c>
      <c r="I400" s="36">
        <v>116.13333333333335</v>
      </c>
      <c r="J400" s="36">
        <v>118.01666666666668</v>
      </c>
      <c r="K400" s="31">
        <v>114.25</v>
      </c>
      <c r="L400" s="31">
        <v>109.35</v>
      </c>
      <c r="M400" s="31">
        <v>22.085070000000002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767</v>
      </c>
      <c r="D401" s="36">
        <v>767.68333333333339</v>
      </c>
      <c r="E401" s="36">
        <v>755.36666666666679</v>
      </c>
      <c r="F401" s="36">
        <v>743.73333333333335</v>
      </c>
      <c r="G401" s="36">
        <v>731.41666666666674</v>
      </c>
      <c r="H401" s="36">
        <v>779.31666666666683</v>
      </c>
      <c r="I401" s="36">
        <v>791.63333333333344</v>
      </c>
      <c r="J401" s="36">
        <v>803.26666666666688</v>
      </c>
      <c r="K401" s="31">
        <v>780</v>
      </c>
      <c r="L401" s="31">
        <v>756.05</v>
      </c>
      <c r="M401" s="31">
        <v>0.96523999999999999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1596.15</v>
      </c>
      <c r="D402" s="36">
        <v>1605.9000000000003</v>
      </c>
      <c r="E402" s="36">
        <v>1581.8500000000006</v>
      </c>
      <c r="F402" s="36">
        <v>1567.5500000000002</v>
      </c>
      <c r="G402" s="36">
        <v>1543.5000000000005</v>
      </c>
      <c r="H402" s="36">
        <v>1620.2000000000007</v>
      </c>
      <c r="I402" s="36">
        <v>1644.2500000000005</v>
      </c>
      <c r="J402" s="36">
        <v>1658.5500000000009</v>
      </c>
      <c r="K402" s="31">
        <v>1629.95</v>
      </c>
      <c r="L402" s="31">
        <v>1591.6</v>
      </c>
      <c r="M402" s="31">
        <v>2.17435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739.25</v>
      </c>
      <c r="D403" s="36">
        <v>738.5333333333333</v>
      </c>
      <c r="E403" s="36">
        <v>732.26666666666665</v>
      </c>
      <c r="F403" s="36">
        <v>725.2833333333333</v>
      </c>
      <c r="G403" s="36">
        <v>719.01666666666665</v>
      </c>
      <c r="H403" s="36">
        <v>745.51666666666665</v>
      </c>
      <c r="I403" s="36">
        <v>751.7833333333333</v>
      </c>
      <c r="J403" s="36">
        <v>758.76666666666665</v>
      </c>
      <c r="K403" s="31">
        <v>744.8</v>
      </c>
      <c r="L403" s="31">
        <v>731.55</v>
      </c>
      <c r="M403" s="31">
        <v>13.838570000000001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1501.7</v>
      </c>
      <c r="D404" s="36">
        <v>1505.5333333333335</v>
      </c>
      <c r="E404" s="36">
        <v>1491.5666666666671</v>
      </c>
      <c r="F404" s="36">
        <v>1481.4333333333336</v>
      </c>
      <c r="G404" s="36">
        <v>1467.4666666666672</v>
      </c>
      <c r="H404" s="36">
        <v>1515.666666666667</v>
      </c>
      <c r="I404" s="36">
        <v>1529.6333333333337</v>
      </c>
      <c r="J404" s="36">
        <v>1539.7666666666669</v>
      </c>
      <c r="K404" s="31">
        <v>1519.5</v>
      </c>
      <c r="L404" s="31">
        <v>1495.4</v>
      </c>
      <c r="M404" s="31">
        <v>11.56081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120.8</v>
      </c>
      <c r="D405" s="36">
        <v>120.98333333333335</v>
      </c>
      <c r="E405" s="36">
        <v>118.9666666666667</v>
      </c>
      <c r="F405" s="36">
        <v>117.13333333333335</v>
      </c>
      <c r="G405" s="36">
        <v>115.1166666666667</v>
      </c>
      <c r="H405" s="36">
        <v>122.81666666666669</v>
      </c>
      <c r="I405" s="36">
        <v>124.83333333333334</v>
      </c>
      <c r="J405" s="36">
        <v>126.66666666666669</v>
      </c>
      <c r="K405" s="31">
        <v>123</v>
      </c>
      <c r="L405" s="31">
        <v>119.15</v>
      </c>
      <c r="M405" s="31">
        <v>270.13817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4557.2</v>
      </c>
      <c r="D406" s="36">
        <v>4542.9833333333336</v>
      </c>
      <c r="E406" s="36">
        <v>4500.5166666666673</v>
      </c>
      <c r="F406" s="36">
        <v>4443.8333333333339</v>
      </c>
      <c r="G406" s="36">
        <v>4401.3666666666677</v>
      </c>
      <c r="H406" s="36">
        <v>4599.666666666667</v>
      </c>
      <c r="I406" s="36">
        <v>4642.1333333333341</v>
      </c>
      <c r="J406" s="36">
        <v>4698.8166666666666</v>
      </c>
      <c r="K406" s="31">
        <v>4585.45</v>
      </c>
      <c r="L406" s="31">
        <v>4486.3</v>
      </c>
      <c r="M406" s="31">
        <v>0.26334999999999997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2398.9499999999998</v>
      </c>
      <c r="D407" s="36">
        <v>2402.2833333333333</v>
      </c>
      <c r="E407" s="36">
        <v>2381.0166666666664</v>
      </c>
      <c r="F407" s="36">
        <v>2363.083333333333</v>
      </c>
      <c r="G407" s="36">
        <v>2341.8166666666662</v>
      </c>
      <c r="H407" s="36">
        <v>2420.2166666666667</v>
      </c>
      <c r="I407" s="36">
        <v>2441.483333333334</v>
      </c>
      <c r="J407" s="36">
        <v>2459.416666666667</v>
      </c>
      <c r="K407" s="31">
        <v>2423.5500000000002</v>
      </c>
      <c r="L407" s="31">
        <v>2384.35</v>
      </c>
      <c r="M407" s="31">
        <v>8.8115400000000008</v>
      </c>
      <c r="N407" s="1"/>
      <c r="O407" s="1"/>
    </row>
    <row r="408" spans="1:15" ht="12.75" customHeight="1">
      <c r="A408" s="33">
        <v>398</v>
      </c>
      <c r="B408" s="53" t="s">
        <v>1032</v>
      </c>
      <c r="C408" s="31">
        <v>2035.05</v>
      </c>
      <c r="D408" s="36">
        <v>2040.5500000000002</v>
      </c>
      <c r="E408" s="36">
        <v>2019.5500000000002</v>
      </c>
      <c r="F408" s="36">
        <v>2004.05</v>
      </c>
      <c r="G408" s="36">
        <v>1983.05</v>
      </c>
      <c r="H408" s="36">
        <v>2056.0500000000002</v>
      </c>
      <c r="I408" s="36">
        <v>2077.0500000000002</v>
      </c>
      <c r="J408" s="36">
        <v>2092.5500000000006</v>
      </c>
      <c r="K408" s="31">
        <v>2061.5500000000002</v>
      </c>
      <c r="L408" s="31">
        <v>2025.05</v>
      </c>
      <c r="M408" s="31">
        <v>0.23732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113.1</v>
      </c>
      <c r="D409" s="36">
        <v>113.53333333333335</v>
      </c>
      <c r="E409" s="36">
        <v>112.2166666666667</v>
      </c>
      <c r="F409" s="36">
        <v>111.33333333333336</v>
      </c>
      <c r="G409" s="36">
        <v>110.01666666666671</v>
      </c>
      <c r="H409" s="36">
        <v>114.41666666666669</v>
      </c>
      <c r="I409" s="36">
        <v>115.73333333333332</v>
      </c>
      <c r="J409" s="36">
        <v>116.61666666666667</v>
      </c>
      <c r="K409" s="31">
        <v>114.85</v>
      </c>
      <c r="L409" s="31">
        <v>112.65</v>
      </c>
      <c r="M409" s="31">
        <v>116.88496000000001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9197.4500000000007</v>
      </c>
      <c r="D410" s="36">
        <v>9200.6333333333332</v>
      </c>
      <c r="E410" s="36">
        <v>9123.2666666666664</v>
      </c>
      <c r="F410" s="36">
        <v>9049.0833333333339</v>
      </c>
      <c r="G410" s="36">
        <v>8971.7166666666672</v>
      </c>
      <c r="H410" s="36">
        <v>9274.8166666666657</v>
      </c>
      <c r="I410" s="36">
        <v>9352.1833333333307</v>
      </c>
      <c r="J410" s="36">
        <v>9426.366666666665</v>
      </c>
      <c r="K410" s="31">
        <v>9278</v>
      </c>
      <c r="L410" s="31">
        <v>9126.4500000000007</v>
      </c>
      <c r="M410" s="31">
        <v>0.1197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1448.9</v>
      </c>
      <c r="D411" s="36">
        <v>1436.3</v>
      </c>
      <c r="E411" s="36">
        <v>1417.6</v>
      </c>
      <c r="F411" s="36">
        <v>1386.3</v>
      </c>
      <c r="G411" s="36">
        <v>1367.6</v>
      </c>
      <c r="H411" s="36">
        <v>1467.6</v>
      </c>
      <c r="I411" s="36">
        <v>1486.3000000000002</v>
      </c>
      <c r="J411" s="36">
        <v>1517.6</v>
      </c>
      <c r="K411" s="31">
        <v>1455</v>
      </c>
      <c r="L411" s="31">
        <v>1405</v>
      </c>
      <c r="M411" s="31">
        <v>1.1951499999999999</v>
      </c>
      <c r="N411" s="1"/>
      <c r="O411" s="1"/>
    </row>
    <row r="412" spans="1:15" ht="12.75" customHeight="1">
      <c r="A412" s="33">
        <v>402</v>
      </c>
      <c r="B412" t="s">
        <v>1033</v>
      </c>
      <c r="C412" s="31">
        <v>406.3</v>
      </c>
      <c r="D412" s="36">
        <v>409.2833333333333</v>
      </c>
      <c r="E412" s="36">
        <v>401.06666666666661</v>
      </c>
      <c r="F412" s="36">
        <v>395.83333333333331</v>
      </c>
      <c r="G412" s="36">
        <v>387.61666666666662</v>
      </c>
      <c r="H412" s="36">
        <v>414.51666666666659</v>
      </c>
      <c r="I412" s="36">
        <v>422.73333333333329</v>
      </c>
      <c r="J412" s="36">
        <v>427.96666666666658</v>
      </c>
      <c r="K412" s="31">
        <v>417.5</v>
      </c>
      <c r="L412" s="31">
        <v>404.05</v>
      </c>
      <c r="M412" s="31">
        <v>7.03233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2868.2</v>
      </c>
      <c r="D413" s="36">
        <v>2885.8166666666662</v>
      </c>
      <c r="E413" s="36">
        <v>2832.7833333333324</v>
      </c>
      <c r="F413" s="36">
        <v>2797.3666666666663</v>
      </c>
      <c r="G413" s="36">
        <v>2744.3333333333326</v>
      </c>
      <c r="H413" s="36">
        <v>2921.2333333333322</v>
      </c>
      <c r="I413" s="36">
        <v>2974.266666666666</v>
      </c>
      <c r="J413" s="36">
        <v>3009.683333333332</v>
      </c>
      <c r="K413" s="31">
        <v>2938.85</v>
      </c>
      <c r="L413" s="31">
        <v>2850.4</v>
      </c>
      <c r="M413" s="31">
        <v>1.4958800000000001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370.85</v>
      </c>
      <c r="D414" s="36">
        <v>375.36666666666662</v>
      </c>
      <c r="E414" s="36">
        <v>365.83333333333326</v>
      </c>
      <c r="F414" s="36">
        <v>360.81666666666666</v>
      </c>
      <c r="G414" s="36">
        <v>351.2833333333333</v>
      </c>
      <c r="H414" s="36">
        <v>380.38333333333321</v>
      </c>
      <c r="I414" s="36">
        <v>389.91666666666663</v>
      </c>
      <c r="J414" s="36">
        <v>394.93333333333317</v>
      </c>
      <c r="K414" s="31">
        <v>384.9</v>
      </c>
      <c r="L414" s="31">
        <v>370.35</v>
      </c>
      <c r="M414" s="31">
        <v>1.93563</v>
      </c>
      <c r="N414" s="1"/>
      <c r="O414" s="1"/>
    </row>
    <row r="415" spans="1:15" ht="12.75" customHeight="1">
      <c r="A415" s="33">
        <v>405</v>
      </c>
      <c r="B415" s="53" t="s">
        <v>1034</v>
      </c>
      <c r="C415" s="31">
        <v>1069.8499999999999</v>
      </c>
      <c r="D415" s="36">
        <v>1072.6166666666666</v>
      </c>
      <c r="E415" s="36">
        <v>1062.2333333333331</v>
      </c>
      <c r="F415" s="36">
        <v>1054.6166666666666</v>
      </c>
      <c r="G415" s="36">
        <v>1044.2333333333331</v>
      </c>
      <c r="H415" s="36">
        <v>1080.2333333333331</v>
      </c>
      <c r="I415" s="36">
        <v>1090.6166666666668</v>
      </c>
      <c r="J415" s="36">
        <v>1098.2333333333331</v>
      </c>
      <c r="K415" s="31">
        <v>1083</v>
      </c>
      <c r="L415" s="31">
        <v>1065</v>
      </c>
      <c r="M415" s="31">
        <v>0.24171999999999999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742</v>
      </c>
      <c r="D416" s="36">
        <v>747.23333333333323</v>
      </c>
      <c r="E416" s="36">
        <v>727.51666666666642</v>
      </c>
      <c r="F416" s="36">
        <v>713.03333333333319</v>
      </c>
      <c r="G416" s="36">
        <v>693.31666666666638</v>
      </c>
      <c r="H416" s="36">
        <v>761.71666666666647</v>
      </c>
      <c r="I416" s="36">
        <v>781.43333333333339</v>
      </c>
      <c r="J416" s="36">
        <v>795.91666666666652</v>
      </c>
      <c r="K416" s="31">
        <v>766.95</v>
      </c>
      <c r="L416" s="31">
        <v>732.75</v>
      </c>
      <c r="M416" s="31">
        <v>0.26479000000000003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26345</v>
      </c>
      <c r="D417" s="36">
        <v>26429.25</v>
      </c>
      <c r="E417" s="36">
        <v>26139.75</v>
      </c>
      <c r="F417" s="36">
        <v>25934.5</v>
      </c>
      <c r="G417" s="36">
        <v>25645</v>
      </c>
      <c r="H417" s="36">
        <v>26634.5</v>
      </c>
      <c r="I417" s="36">
        <v>26924</v>
      </c>
      <c r="J417" s="36">
        <v>27129.25</v>
      </c>
      <c r="K417" s="31">
        <v>26718.75</v>
      </c>
      <c r="L417" s="31">
        <v>26224</v>
      </c>
      <c r="M417" s="31">
        <v>0.23910000000000001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49.6</v>
      </c>
      <c r="D418" s="36">
        <v>50.133333333333333</v>
      </c>
      <c r="E418" s="36">
        <v>48.866666666666667</v>
      </c>
      <c r="F418" s="36">
        <v>48.133333333333333</v>
      </c>
      <c r="G418" s="36">
        <v>46.866666666666667</v>
      </c>
      <c r="H418" s="36">
        <v>50.866666666666667</v>
      </c>
      <c r="I418" s="36">
        <v>52.133333333333333</v>
      </c>
      <c r="J418" s="36">
        <v>52.866666666666667</v>
      </c>
      <c r="K418" s="31">
        <v>51.4</v>
      </c>
      <c r="L418" s="31">
        <v>49.4</v>
      </c>
      <c r="M418" s="31">
        <v>242.12299999999999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2355.9499999999998</v>
      </c>
      <c r="D419" s="36">
        <v>2372.0166666666669</v>
      </c>
      <c r="E419" s="36">
        <v>2328.9833333333336</v>
      </c>
      <c r="F419" s="36">
        <v>2302.0166666666669</v>
      </c>
      <c r="G419" s="36">
        <v>2258.9833333333336</v>
      </c>
      <c r="H419" s="36">
        <v>2398.9833333333336</v>
      </c>
      <c r="I419" s="36">
        <v>2442.0166666666673</v>
      </c>
      <c r="J419" s="36">
        <v>2468.9833333333336</v>
      </c>
      <c r="K419" s="31">
        <v>2415.0500000000002</v>
      </c>
      <c r="L419" s="31">
        <v>2345.0500000000002</v>
      </c>
      <c r="M419" s="31">
        <v>7.3317500000000004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643.54999999999995</v>
      </c>
      <c r="D420" s="36">
        <v>652.75</v>
      </c>
      <c r="E420" s="36">
        <v>631.5</v>
      </c>
      <c r="F420" s="36">
        <v>619.45000000000005</v>
      </c>
      <c r="G420" s="36">
        <v>598.20000000000005</v>
      </c>
      <c r="H420" s="36">
        <v>664.8</v>
      </c>
      <c r="I420" s="36">
        <v>686.05</v>
      </c>
      <c r="J420" s="36">
        <v>698.09999999999991</v>
      </c>
      <c r="K420" s="31">
        <v>674</v>
      </c>
      <c r="L420" s="31">
        <v>640.70000000000005</v>
      </c>
      <c r="M420" s="31">
        <v>6.6333799999999998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4440.3500000000004</v>
      </c>
      <c r="D421" s="36">
        <v>4465.083333333333</v>
      </c>
      <c r="E421" s="36">
        <v>4391.3166666666657</v>
      </c>
      <c r="F421" s="36">
        <v>4342.2833333333328</v>
      </c>
      <c r="G421" s="36">
        <v>4268.5166666666655</v>
      </c>
      <c r="H421" s="36">
        <v>4514.1166666666659</v>
      </c>
      <c r="I421" s="36">
        <v>4587.8833333333341</v>
      </c>
      <c r="J421" s="36">
        <v>4636.9166666666661</v>
      </c>
      <c r="K421" s="31">
        <v>4538.8500000000004</v>
      </c>
      <c r="L421" s="31">
        <v>4416.05</v>
      </c>
      <c r="M421" s="31">
        <v>2.18181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1480</v>
      </c>
      <c r="D422" s="36">
        <v>1458.8833333333332</v>
      </c>
      <c r="E422" s="36">
        <v>1401.3166666666664</v>
      </c>
      <c r="F422" s="36">
        <v>1322.6333333333332</v>
      </c>
      <c r="G422" s="36">
        <v>1265.0666666666664</v>
      </c>
      <c r="H422" s="36">
        <v>1537.5666666666664</v>
      </c>
      <c r="I422" s="36">
        <v>1595.133333333333</v>
      </c>
      <c r="J422" s="36">
        <v>1673.8166666666664</v>
      </c>
      <c r="K422" s="31">
        <v>1516.45</v>
      </c>
      <c r="L422" s="31">
        <v>1380.2</v>
      </c>
      <c r="M422" s="31">
        <v>7.7412299999999998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6687.9</v>
      </c>
      <c r="D423" s="36">
        <v>6686.2666666666664</v>
      </c>
      <c r="E423" s="36">
        <v>6624.6333333333332</v>
      </c>
      <c r="F423" s="36">
        <v>6561.3666666666668</v>
      </c>
      <c r="G423" s="36">
        <v>6499.7333333333336</v>
      </c>
      <c r="H423" s="36">
        <v>6749.5333333333328</v>
      </c>
      <c r="I423" s="36">
        <v>6811.1666666666661</v>
      </c>
      <c r="J423" s="36">
        <v>6874.4333333333325</v>
      </c>
      <c r="K423" s="31">
        <v>6747.9</v>
      </c>
      <c r="L423" s="31">
        <v>6623</v>
      </c>
      <c r="M423" s="31">
        <v>0.56328999999999996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612.29999999999995</v>
      </c>
      <c r="D424" s="36">
        <v>620.93333333333328</v>
      </c>
      <c r="E424" s="36">
        <v>599.86666666666656</v>
      </c>
      <c r="F424" s="36">
        <v>587.43333333333328</v>
      </c>
      <c r="G424" s="36">
        <v>566.36666666666656</v>
      </c>
      <c r="H424" s="36">
        <v>633.36666666666656</v>
      </c>
      <c r="I424" s="36">
        <v>654.43333333333339</v>
      </c>
      <c r="J424" s="36">
        <v>666.86666666666656</v>
      </c>
      <c r="K424" s="31">
        <v>642</v>
      </c>
      <c r="L424" s="31">
        <v>608.5</v>
      </c>
      <c r="M424" s="31">
        <v>15.166589999999999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833.45</v>
      </c>
      <c r="D425" s="36">
        <v>838.16666666666663</v>
      </c>
      <c r="E425" s="36">
        <v>816.43333333333328</v>
      </c>
      <c r="F425" s="36">
        <v>799.41666666666663</v>
      </c>
      <c r="G425" s="36">
        <v>777.68333333333328</v>
      </c>
      <c r="H425" s="36">
        <v>855.18333333333328</v>
      </c>
      <c r="I425" s="36">
        <v>876.91666666666663</v>
      </c>
      <c r="J425" s="36">
        <v>893.93333333333328</v>
      </c>
      <c r="K425" s="31">
        <v>859.9</v>
      </c>
      <c r="L425" s="31">
        <v>821.15</v>
      </c>
      <c r="M425" s="31">
        <v>7.85562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564.65</v>
      </c>
      <c r="D426" s="36">
        <v>566.58333333333337</v>
      </c>
      <c r="E426" s="36">
        <v>560.31666666666672</v>
      </c>
      <c r="F426" s="36">
        <v>555.98333333333335</v>
      </c>
      <c r="G426" s="36">
        <v>549.7166666666667</v>
      </c>
      <c r="H426" s="36">
        <v>570.91666666666674</v>
      </c>
      <c r="I426" s="36">
        <v>577.18333333333339</v>
      </c>
      <c r="J426" s="36">
        <v>581.51666666666677</v>
      </c>
      <c r="K426" s="31">
        <v>572.85</v>
      </c>
      <c r="L426" s="31">
        <v>562.25</v>
      </c>
      <c r="M426" s="31">
        <v>7.0039499999999997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771.5</v>
      </c>
      <c r="D427" s="36">
        <v>769.5333333333333</v>
      </c>
      <c r="E427" s="36">
        <v>761.56666666666661</v>
      </c>
      <c r="F427" s="36">
        <v>751.63333333333333</v>
      </c>
      <c r="G427" s="36">
        <v>743.66666666666663</v>
      </c>
      <c r="H427" s="36">
        <v>779.46666666666658</v>
      </c>
      <c r="I427" s="36">
        <v>787.43333333333328</v>
      </c>
      <c r="J427" s="36">
        <v>797.36666666666656</v>
      </c>
      <c r="K427" s="31">
        <v>777.5</v>
      </c>
      <c r="L427" s="31">
        <v>759.6</v>
      </c>
      <c r="M427" s="31">
        <v>214.65311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130.19999999999999</v>
      </c>
      <c r="D428" s="36">
        <v>131.13333333333333</v>
      </c>
      <c r="E428" s="36">
        <v>128.06666666666666</v>
      </c>
      <c r="F428" s="36">
        <v>125.93333333333334</v>
      </c>
      <c r="G428" s="36">
        <v>122.86666666666667</v>
      </c>
      <c r="H428" s="36">
        <v>133.26666666666665</v>
      </c>
      <c r="I428" s="36">
        <v>136.33333333333331</v>
      </c>
      <c r="J428" s="36">
        <v>138.46666666666664</v>
      </c>
      <c r="K428" s="31">
        <v>134.19999999999999</v>
      </c>
      <c r="L428" s="31">
        <v>129</v>
      </c>
      <c r="M428" s="31">
        <v>786.53012999999999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571.65</v>
      </c>
      <c r="D429" s="36">
        <v>582.08333333333337</v>
      </c>
      <c r="E429" s="36">
        <v>557.66666666666674</v>
      </c>
      <c r="F429" s="36">
        <v>543.68333333333339</v>
      </c>
      <c r="G429" s="36">
        <v>519.26666666666677</v>
      </c>
      <c r="H429" s="36">
        <v>596.06666666666672</v>
      </c>
      <c r="I429" s="36">
        <v>620.48333333333346</v>
      </c>
      <c r="J429" s="36">
        <v>634.4666666666667</v>
      </c>
      <c r="K429" s="31">
        <v>606.5</v>
      </c>
      <c r="L429" s="31">
        <v>568.1</v>
      </c>
      <c r="M429" s="31">
        <v>9.9589599999999994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144.85</v>
      </c>
      <c r="D430" s="36">
        <v>141.65</v>
      </c>
      <c r="E430" s="36">
        <v>136.30000000000001</v>
      </c>
      <c r="F430" s="36">
        <v>127.75</v>
      </c>
      <c r="G430" s="36">
        <v>122.4</v>
      </c>
      <c r="H430" s="36">
        <v>150.20000000000002</v>
      </c>
      <c r="I430" s="36">
        <v>155.54999999999998</v>
      </c>
      <c r="J430" s="36">
        <v>164.10000000000002</v>
      </c>
      <c r="K430" s="31">
        <v>147</v>
      </c>
      <c r="L430" s="31">
        <v>133.1</v>
      </c>
      <c r="M430" s="31">
        <v>163.93898999999999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375.2</v>
      </c>
      <c r="D431" s="36">
        <v>376.7166666666667</v>
      </c>
      <c r="E431" s="36">
        <v>373.48333333333341</v>
      </c>
      <c r="F431" s="36">
        <v>371.76666666666671</v>
      </c>
      <c r="G431" s="36">
        <v>368.53333333333342</v>
      </c>
      <c r="H431" s="36">
        <v>378.43333333333339</v>
      </c>
      <c r="I431" s="36">
        <v>381.66666666666674</v>
      </c>
      <c r="J431" s="36">
        <v>383.38333333333338</v>
      </c>
      <c r="K431" s="31">
        <v>379.95</v>
      </c>
      <c r="L431" s="31">
        <v>375</v>
      </c>
      <c r="M431" s="31">
        <v>2.0108000000000001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360.75</v>
      </c>
      <c r="D432" s="36">
        <v>365.93333333333334</v>
      </c>
      <c r="E432" s="36">
        <v>352.86666666666667</v>
      </c>
      <c r="F432" s="36">
        <v>344.98333333333335</v>
      </c>
      <c r="G432" s="36">
        <v>331.91666666666669</v>
      </c>
      <c r="H432" s="36">
        <v>373.81666666666666</v>
      </c>
      <c r="I432" s="36">
        <v>386.88333333333338</v>
      </c>
      <c r="J432" s="36">
        <v>394.76666666666665</v>
      </c>
      <c r="K432" s="31">
        <v>379</v>
      </c>
      <c r="L432" s="31">
        <v>358.05</v>
      </c>
      <c r="M432" s="31">
        <v>4.9651199999999998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1543.4</v>
      </c>
      <c r="D433" s="36">
        <v>1541.9666666666665</v>
      </c>
      <c r="E433" s="36">
        <v>1534.4333333333329</v>
      </c>
      <c r="F433" s="36">
        <v>1525.4666666666665</v>
      </c>
      <c r="G433" s="36">
        <v>1517.9333333333329</v>
      </c>
      <c r="H433" s="36">
        <v>1550.9333333333329</v>
      </c>
      <c r="I433" s="36">
        <v>1558.4666666666662</v>
      </c>
      <c r="J433" s="36">
        <v>1567.4333333333329</v>
      </c>
      <c r="K433" s="31">
        <v>1549.5</v>
      </c>
      <c r="L433" s="31">
        <v>1533</v>
      </c>
      <c r="M433" s="31">
        <v>19.937480000000001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610.5</v>
      </c>
      <c r="D434" s="36">
        <v>613.83333333333337</v>
      </c>
      <c r="E434" s="36">
        <v>605.16666666666674</v>
      </c>
      <c r="F434" s="36">
        <v>599.83333333333337</v>
      </c>
      <c r="G434" s="36">
        <v>591.16666666666674</v>
      </c>
      <c r="H434" s="36">
        <v>619.16666666666674</v>
      </c>
      <c r="I434" s="36">
        <v>627.83333333333348</v>
      </c>
      <c r="J434" s="36">
        <v>633.16666666666674</v>
      </c>
      <c r="K434" s="31">
        <v>622.5</v>
      </c>
      <c r="L434" s="31">
        <v>608.5</v>
      </c>
      <c r="M434" s="31">
        <v>4.8967099999999997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4159.8</v>
      </c>
      <c r="D435" s="36">
        <v>4182.5333333333338</v>
      </c>
      <c r="E435" s="36">
        <v>4123.1666666666679</v>
      </c>
      <c r="F435" s="36">
        <v>4086.5333333333338</v>
      </c>
      <c r="G435" s="36">
        <v>4027.1666666666679</v>
      </c>
      <c r="H435" s="36">
        <v>4219.1666666666679</v>
      </c>
      <c r="I435" s="36">
        <v>4278.5333333333347</v>
      </c>
      <c r="J435" s="36">
        <v>4315.1666666666679</v>
      </c>
      <c r="K435" s="31">
        <v>4241.8999999999996</v>
      </c>
      <c r="L435" s="31">
        <v>4145.8999999999996</v>
      </c>
      <c r="M435" s="31">
        <v>3.5565500000000001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1111</v>
      </c>
      <c r="D436" s="36">
        <v>1108.7166666666667</v>
      </c>
      <c r="E436" s="36">
        <v>1095.4333333333334</v>
      </c>
      <c r="F436" s="36">
        <v>1079.8666666666668</v>
      </c>
      <c r="G436" s="36">
        <v>1066.5833333333335</v>
      </c>
      <c r="H436" s="36">
        <v>1124.2833333333333</v>
      </c>
      <c r="I436" s="36">
        <v>1137.5666666666666</v>
      </c>
      <c r="J436" s="36">
        <v>1153.1333333333332</v>
      </c>
      <c r="K436" s="31">
        <v>1122</v>
      </c>
      <c r="L436" s="31">
        <v>1093.1500000000001</v>
      </c>
      <c r="M436" s="31">
        <v>0.42726999999999998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492.5</v>
      </c>
      <c r="D437" s="36">
        <v>492.31666666666666</v>
      </c>
      <c r="E437" s="36">
        <v>482.43333333333334</v>
      </c>
      <c r="F437" s="36">
        <v>472.36666666666667</v>
      </c>
      <c r="G437" s="36">
        <v>462.48333333333335</v>
      </c>
      <c r="H437" s="36">
        <v>502.38333333333333</v>
      </c>
      <c r="I437" s="36">
        <v>512.26666666666665</v>
      </c>
      <c r="J437" s="36">
        <v>522.33333333333326</v>
      </c>
      <c r="K437" s="31">
        <v>502.2</v>
      </c>
      <c r="L437" s="31">
        <v>482.25</v>
      </c>
      <c r="M437" s="31">
        <v>26.57103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390.25</v>
      </c>
      <c r="D438" s="36">
        <v>391</v>
      </c>
      <c r="E438" s="36">
        <v>385.65</v>
      </c>
      <c r="F438" s="36">
        <v>381.04999999999995</v>
      </c>
      <c r="G438" s="36">
        <v>375.69999999999993</v>
      </c>
      <c r="H438" s="36">
        <v>395.6</v>
      </c>
      <c r="I438" s="36">
        <v>400.95000000000005</v>
      </c>
      <c r="J438" s="36">
        <v>405.55000000000007</v>
      </c>
      <c r="K438" s="31">
        <v>396.35</v>
      </c>
      <c r="L438" s="31">
        <v>386.4</v>
      </c>
      <c r="M438" s="31">
        <v>1.0575699999999999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3958.2</v>
      </c>
      <c r="D439" s="36">
        <v>3984.3666666666668</v>
      </c>
      <c r="E439" s="36">
        <v>3899.8333333333335</v>
      </c>
      <c r="F439" s="36">
        <v>3841.4666666666667</v>
      </c>
      <c r="G439" s="36">
        <v>3756.9333333333334</v>
      </c>
      <c r="H439" s="36">
        <v>4042.7333333333336</v>
      </c>
      <c r="I439" s="36">
        <v>4127.2666666666664</v>
      </c>
      <c r="J439" s="36">
        <v>4185.6333333333332</v>
      </c>
      <c r="K439" s="31">
        <v>4068.9</v>
      </c>
      <c r="L439" s="31">
        <v>3926</v>
      </c>
      <c r="M439" s="31">
        <v>0.89095999999999997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668.4</v>
      </c>
      <c r="D440" s="36">
        <v>671.86666666666667</v>
      </c>
      <c r="E440" s="36">
        <v>660.73333333333335</v>
      </c>
      <c r="F440" s="36">
        <v>653.06666666666672</v>
      </c>
      <c r="G440" s="36">
        <v>641.93333333333339</v>
      </c>
      <c r="H440" s="36">
        <v>679.5333333333333</v>
      </c>
      <c r="I440" s="36">
        <v>690.66666666666674</v>
      </c>
      <c r="J440" s="36">
        <v>698.33333333333326</v>
      </c>
      <c r="K440" s="31">
        <v>683</v>
      </c>
      <c r="L440" s="31">
        <v>664.2</v>
      </c>
      <c r="M440" s="31">
        <v>1.4377200000000001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44.75</v>
      </c>
      <c r="D441" s="36">
        <v>44.833333333333336</v>
      </c>
      <c r="E441" s="36">
        <v>43.666666666666671</v>
      </c>
      <c r="F441" s="36">
        <v>42.583333333333336</v>
      </c>
      <c r="G441" s="36">
        <v>41.416666666666671</v>
      </c>
      <c r="H441" s="36">
        <v>45.916666666666671</v>
      </c>
      <c r="I441" s="36">
        <v>47.083333333333343</v>
      </c>
      <c r="J441" s="36">
        <v>48.166666666666671</v>
      </c>
      <c r="K441" s="31">
        <v>46</v>
      </c>
      <c r="L441" s="31">
        <v>43.75</v>
      </c>
      <c r="M441" s="31">
        <v>304.40622999999999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710.9</v>
      </c>
      <c r="D442" s="36">
        <v>726.5333333333333</v>
      </c>
      <c r="E442" s="36">
        <v>690.46666666666658</v>
      </c>
      <c r="F442" s="36">
        <v>670.0333333333333</v>
      </c>
      <c r="G442" s="36">
        <v>633.96666666666658</v>
      </c>
      <c r="H442" s="36">
        <v>746.96666666666658</v>
      </c>
      <c r="I442" s="36">
        <v>783.03333333333319</v>
      </c>
      <c r="J442" s="36">
        <v>803.46666666666658</v>
      </c>
      <c r="K442" s="31">
        <v>762.6</v>
      </c>
      <c r="L442" s="31">
        <v>706.1</v>
      </c>
      <c r="M442" s="31">
        <v>51.956710000000001</v>
      </c>
      <c r="N442" s="1"/>
      <c r="O442" s="1"/>
    </row>
    <row r="443" spans="1:15" ht="12.75" customHeight="1">
      <c r="A443" s="33">
        <v>433</v>
      </c>
      <c r="B443" s="53" t="s">
        <v>1035</v>
      </c>
      <c r="C443" s="31">
        <v>920</v>
      </c>
      <c r="D443" s="36">
        <v>922.65</v>
      </c>
      <c r="E443" s="36">
        <v>913.34999999999991</v>
      </c>
      <c r="F443" s="36">
        <v>906.69999999999993</v>
      </c>
      <c r="G443" s="36">
        <v>897.39999999999986</v>
      </c>
      <c r="H443" s="36">
        <v>929.3</v>
      </c>
      <c r="I443" s="36">
        <v>938.59999999999991</v>
      </c>
      <c r="J443" s="36">
        <v>945.25</v>
      </c>
      <c r="K443" s="31">
        <v>931.95</v>
      </c>
      <c r="L443" s="31">
        <v>916</v>
      </c>
      <c r="M443" s="31">
        <v>0.33257999999999999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747.9</v>
      </c>
      <c r="D444" s="36">
        <v>753.0333333333333</v>
      </c>
      <c r="E444" s="36">
        <v>740.96666666666658</v>
      </c>
      <c r="F444" s="36">
        <v>734.0333333333333</v>
      </c>
      <c r="G444" s="36">
        <v>721.96666666666658</v>
      </c>
      <c r="H444" s="36">
        <v>759.96666666666658</v>
      </c>
      <c r="I444" s="36">
        <v>772.03333333333319</v>
      </c>
      <c r="J444" s="36">
        <v>778.96666666666658</v>
      </c>
      <c r="K444" s="31">
        <v>765.1</v>
      </c>
      <c r="L444" s="31">
        <v>746.1</v>
      </c>
      <c r="M444" s="31">
        <v>2.96705</v>
      </c>
      <c r="N444" s="1"/>
      <c r="O444" s="1"/>
    </row>
    <row r="445" spans="1:15" ht="12.75" customHeight="1">
      <c r="A445" s="33">
        <v>435</v>
      </c>
      <c r="B445" s="53" t="s">
        <v>1036</v>
      </c>
      <c r="C445" s="31">
        <v>517.29999999999995</v>
      </c>
      <c r="D445" s="36">
        <v>518</v>
      </c>
      <c r="E445" s="36">
        <v>511.29999999999995</v>
      </c>
      <c r="F445" s="36">
        <v>505.29999999999995</v>
      </c>
      <c r="G445" s="36">
        <v>498.59999999999991</v>
      </c>
      <c r="H445" s="36">
        <v>524</v>
      </c>
      <c r="I445" s="36">
        <v>530.70000000000005</v>
      </c>
      <c r="J445" s="36">
        <v>536.70000000000005</v>
      </c>
      <c r="K445" s="31">
        <v>524.70000000000005</v>
      </c>
      <c r="L445" s="31">
        <v>512</v>
      </c>
      <c r="M445" s="31">
        <v>8.5991599999999995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752</v>
      </c>
      <c r="D446" s="36">
        <v>754.35</v>
      </c>
      <c r="E446" s="36">
        <v>746.7</v>
      </c>
      <c r="F446" s="36">
        <v>741.4</v>
      </c>
      <c r="G446" s="36">
        <v>733.75</v>
      </c>
      <c r="H446" s="36">
        <v>759.65000000000009</v>
      </c>
      <c r="I446" s="36">
        <v>767.3</v>
      </c>
      <c r="J446" s="36">
        <v>772.60000000000014</v>
      </c>
      <c r="K446" s="31">
        <v>762</v>
      </c>
      <c r="L446" s="31">
        <v>749.05</v>
      </c>
      <c r="M446" s="31">
        <v>0.26998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63.3</v>
      </c>
      <c r="D447" s="36">
        <v>64.416666666666671</v>
      </c>
      <c r="E447" s="36">
        <v>61.38333333333334</v>
      </c>
      <c r="F447" s="36">
        <v>59.466666666666669</v>
      </c>
      <c r="G447" s="36">
        <v>56.433333333333337</v>
      </c>
      <c r="H447" s="36">
        <v>66.333333333333343</v>
      </c>
      <c r="I447" s="36">
        <v>69.366666666666674</v>
      </c>
      <c r="J447" s="36">
        <v>71.283333333333346</v>
      </c>
      <c r="K447" s="31">
        <v>67.45</v>
      </c>
      <c r="L447" s="31">
        <v>62.5</v>
      </c>
      <c r="M447" s="31">
        <v>54.955489999999998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2093.5</v>
      </c>
      <c r="D448" s="36">
        <v>2104.5</v>
      </c>
      <c r="E448" s="36">
        <v>2070</v>
      </c>
      <c r="F448" s="36">
        <v>2046.5</v>
      </c>
      <c r="G448" s="36">
        <v>2012</v>
      </c>
      <c r="H448" s="36">
        <v>2128</v>
      </c>
      <c r="I448" s="36">
        <v>2162.5</v>
      </c>
      <c r="J448" s="36">
        <v>2186</v>
      </c>
      <c r="K448" s="31">
        <v>2139</v>
      </c>
      <c r="L448" s="31">
        <v>2081</v>
      </c>
      <c r="M448" s="31">
        <v>4.0785499999999999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991.45</v>
      </c>
      <c r="D449" s="36">
        <v>994.5</v>
      </c>
      <c r="E449" s="36">
        <v>981.3</v>
      </c>
      <c r="F449" s="36">
        <v>971.15</v>
      </c>
      <c r="G449" s="36">
        <v>957.94999999999993</v>
      </c>
      <c r="H449" s="36">
        <v>1004.65</v>
      </c>
      <c r="I449" s="36">
        <v>1017.85</v>
      </c>
      <c r="J449" s="36">
        <v>1028</v>
      </c>
      <c r="K449" s="31">
        <v>1007.7</v>
      </c>
      <c r="L449" s="31">
        <v>984.35</v>
      </c>
      <c r="M449" s="31">
        <v>2.41466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977.5</v>
      </c>
      <c r="D450" s="36">
        <v>982.85</v>
      </c>
      <c r="E450" s="36">
        <v>968.7</v>
      </c>
      <c r="F450" s="36">
        <v>959.9</v>
      </c>
      <c r="G450" s="36">
        <v>945.75</v>
      </c>
      <c r="H450" s="36">
        <v>991.65000000000009</v>
      </c>
      <c r="I450" s="36">
        <v>1005.8</v>
      </c>
      <c r="J450" s="36">
        <v>1014.6000000000001</v>
      </c>
      <c r="K450" s="31">
        <v>997</v>
      </c>
      <c r="L450" s="31">
        <v>974.05</v>
      </c>
      <c r="M450" s="31">
        <v>7.7188699999999999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1795.3</v>
      </c>
      <c r="D451" s="36">
        <v>1806.6000000000001</v>
      </c>
      <c r="E451" s="36">
        <v>1775.2000000000003</v>
      </c>
      <c r="F451" s="36">
        <v>1755.1000000000001</v>
      </c>
      <c r="G451" s="36">
        <v>1723.7000000000003</v>
      </c>
      <c r="H451" s="36">
        <v>1826.7000000000003</v>
      </c>
      <c r="I451" s="36">
        <v>1858.1000000000004</v>
      </c>
      <c r="J451" s="36">
        <v>1878.2000000000003</v>
      </c>
      <c r="K451" s="31">
        <v>1838</v>
      </c>
      <c r="L451" s="31">
        <v>1786.5</v>
      </c>
      <c r="M451" s="31">
        <v>6.0689700000000002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3991.5</v>
      </c>
      <c r="D452" s="36">
        <v>4011.8166666666671</v>
      </c>
      <c r="E452" s="36">
        <v>3960.2833333333342</v>
      </c>
      <c r="F452" s="36">
        <v>3929.0666666666671</v>
      </c>
      <c r="G452" s="36">
        <v>3877.5333333333342</v>
      </c>
      <c r="H452" s="36">
        <v>4043.0333333333342</v>
      </c>
      <c r="I452" s="36">
        <v>4094.5666666666671</v>
      </c>
      <c r="J452" s="36">
        <v>4125.7833333333347</v>
      </c>
      <c r="K452" s="31">
        <v>4063.35</v>
      </c>
      <c r="L452" s="31">
        <v>3980.6</v>
      </c>
      <c r="M452" s="31">
        <v>18.859390000000001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1160.75</v>
      </c>
      <c r="D453" s="36">
        <v>1160.8999999999999</v>
      </c>
      <c r="E453" s="36">
        <v>1149.8999999999996</v>
      </c>
      <c r="F453" s="36">
        <v>1139.0499999999997</v>
      </c>
      <c r="G453" s="36">
        <v>1128.0499999999995</v>
      </c>
      <c r="H453" s="36">
        <v>1171.7499999999998</v>
      </c>
      <c r="I453" s="36">
        <v>1182.7500000000002</v>
      </c>
      <c r="J453" s="36">
        <v>1193.5999999999999</v>
      </c>
      <c r="K453" s="31">
        <v>1171.9000000000001</v>
      </c>
      <c r="L453" s="31">
        <v>1150.05</v>
      </c>
      <c r="M453" s="31">
        <v>14.45959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7746.2</v>
      </c>
      <c r="D454" s="36">
        <v>7769.083333333333</v>
      </c>
      <c r="E454" s="36">
        <v>7689.1666666666661</v>
      </c>
      <c r="F454" s="36">
        <v>7632.1333333333332</v>
      </c>
      <c r="G454" s="36">
        <v>7552.2166666666662</v>
      </c>
      <c r="H454" s="36">
        <v>7826.1166666666659</v>
      </c>
      <c r="I454" s="36">
        <v>7906.0333333333319</v>
      </c>
      <c r="J454" s="36">
        <v>7963.0666666666657</v>
      </c>
      <c r="K454" s="31">
        <v>7849</v>
      </c>
      <c r="L454" s="31">
        <v>7712.05</v>
      </c>
      <c r="M454" s="31">
        <v>1.07925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6474.7</v>
      </c>
      <c r="D455" s="36">
        <v>6349.2333333333336</v>
      </c>
      <c r="E455" s="36">
        <v>5977.4666666666672</v>
      </c>
      <c r="F455" s="36">
        <v>5480.2333333333336</v>
      </c>
      <c r="G455" s="36">
        <v>5108.4666666666672</v>
      </c>
      <c r="H455" s="36">
        <v>6846.4666666666672</v>
      </c>
      <c r="I455" s="36">
        <v>7218.2333333333336</v>
      </c>
      <c r="J455" s="36">
        <v>7715.4666666666672</v>
      </c>
      <c r="K455" s="31">
        <v>6721</v>
      </c>
      <c r="L455" s="31">
        <v>5852</v>
      </c>
      <c r="M455" s="31">
        <v>7.6724600000000001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610.65</v>
      </c>
      <c r="D456" s="36">
        <v>612.51666666666654</v>
      </c>
      <c r="E456" s="36">
        <v>604.23333333333312</v>
      </c>
      <c r="F456" s="36">
        <v>597.81666666666661</v>
      </c>
      <c r="G456" s="36">
        <v>589.53333333333319</v>
      </c>
      <c r="H456" s="36">
        <v>618.93333333333305</v>
      </c>
      <c r="I456" s="36">
        <v>627.21666666666658</v>
      </c>
      <c r="J456" s="36">
        <v>633.63333333333298</v>
      </c>
      <c r="K456" s="31">
        <v>620.79999999999995</v>
      </c>
      <c r="L456" s="31">
        <v>606.1</v>
      </c>
      <c r="M456" s="31">
        <v>12.34985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921.05</v>
      </c>
      <c r="D457" s="36">
        <v>924.91666666666663</v>
      </c>
      <c r="E457" s="36">
        <v>912.63333333333321</v>
      </c>
      <c r="F457" s="36">
        <v>904.21666666666658</v>
      </c>
      <c r="G457" s="36">
        <v>891.93333333333317</v>
      </c>
      <c r="H457" s="36">
        <v>933.33333333333326</v>
      </c>
      <c r="I457" s="36">
        <v>945.61666666666679</v>
      </c>
      <c r="J457" s="36">
        <v>954.0333333333333</v>
      </c>
      <c r="K457" s="31">
        <v>937.2</v>
      </c>
      <c r="L457" s="31">
        <v>916.5</v>
      </c>
      <c r="M457" s="31">
        <v>60.11018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375.45</v>
      </c>
      <c r="D458" s="36">
        <v>377.59999999999997</v>
      </c>
      <c r="E458" s="36">
        <v>371.34999999999991</v>
      </c>
      <c r="F458" s="36">
        <v>367.24999999999994</v>
      </c>
      <c r="G458" s="36">
        <v>360.99999999999989</v>
      </c>
      <c r="H458" s="36">
        <v>381.69999999999993</v>
      </c>
      <c r="I458" s="36">
        <v>387.95000000000005</v>
      </c>
      <c r="J458" s="36">
        <v>392.04999999999995</v>
      </c>
      <c r="K458" s="31">
        <v>383.85</v>
      </c>
      <c r="L458" s="31">
        <v>373.5</v>
      </c>
      <c r="M458" s="31">
        <v>102.83745999999999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143.9</v>
      </c>
      <c r="D459" s="36">
        <v>143.85</v>
      </c>
      <c r="E459" s="36">
        <v>141.5</v>
      </c>
      <c r="F459" s="36">
        <v>139.1</v>
      </c>
      <c r="G459" s="36">
        <v>136.75</v>
      </c>
      <c r="H459" s="36">
        <v>146.25</v>
      </c>
      <c r="I459" s="36">
        <v>148.59999999999997</v>
      </c>
      <c r="J459" s="36">
        <v>151</v>
      </c>
      <c r="K459" s="31">
        <v>146.19999999999999</v>
      </c>
      <c r="L459" s="31">
        <v>141.44999999999999</v>
      </c>
      <c r="M459" s="31">
        <v>880.00833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88.9</v>
      </c>
      <c r="D460" s="36">
        <v>89.783333333333346</v>
      </c>
      <c r="E460" s="36">
        <v>87.566666666666691</v>
      </c>
      <c r="F460" s="36">
        <v>86.233333333333348</v>
      </c>
      <c r="G460" s="36">
        <v>84.016666666666694</v>
      </c>
      <c r="H460" s="36">
        <v>91.116666666666688</v>
      </c>
      <c r="I460" s="36">
        <v>93.333333333333357</v>
      </c>
      <c r="J460" s="36">
        <v>94.666666666666686</v>
      </c>
      <c r="K460" s="31">
        <v>92</v>
      </c>
      <c r="L460" s="31">
        <v>88.45</v>
      </c>
      <c r="M460" s="31">
        <v>61.299239999999998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3179.95</v>
      </c>
      <c r="D461" s="36">
        <v>3182.0166666666664</v>
      </c>
      <c r="E461" s="36">
        <v>3124.0333333333328</v>
      </c>
      <c r="F461" s="36">
        <v>3068.1166666666663</v>
      </c>
      <c r="G461" s="36">
        <v>3010.1333333333328</v>
      </c>
      <c r="H461" s="36">
        <v>3237.9333333333329</v>
      </c>
      <c r="I461" s="36">
        <v>3295.9166666666665</v>
      </c>
      <c r="J461" s="36">
        <v>3351.833333333333</v>
      </c>
      <c r="K461" s="31">
        <v>3240</v>
      </c>
      <c r="L461" s="31">
        <v>3126.1</v>
      </c>
      <c r="M461" s="31">
        <v>0.32939000000000002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1296.5999999999999</v>
      </c>
      <c r="D462" s="36">
        <v>1304.6000000000001</v>
      </c>
      <c r="E462" s="36">
        <v>1284.2000000000003</v>
      </c>
      <c r="F462" s="36">
        <v>1271.8000000000002</v>
      </c>
      <c r="G462" s="36">
        <v>1251.4000000000003</v>
      </c>
      <c r="H462" s="36">
        <v>1317.0000000000002</v>
      </c>
      <c r="I462" s="36">
        <v>1337.4000000000003</v>
      </c>
      <c r="J462" s="36">
        <v>1349.8000000000002</v>
      </c>
      <c r="K462" s="31">
        <v>1325</v>
      </c>
      <c r="L462" s="31">
        <v>1292.2</v>
      </c>
      <c r="M462" s="31">
        <v>17.695080000000001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750.5</v>
      </c>
      <c r="D463" s="36">
        <v>748.66666666666663</v>
      </c>
      <c r="E463" s="36">
        <v>739.33333333333326</v>
      </c>
      <c r="F463" s="36">
        <v>728.16666666666663</v>
      </c>
      <c r="G463" s="36">
        <v>718.83333333333326</v>
      </c>
      <c r="H463" s="36">
        <v>759.83333333333326</v>
      </c>
      <c r="I463" s="36">
        <v>769.16666666666652</v>
      </c>
      <c r="J463" s="36">
        <v>780.33333333333326</v>
      </c>
      <c r="K463" s="31">
        <v>758</v>
      </c>
      <c r="L463" s="31">
        <v>737.5</v>
      </c>
      <c r="M463" s="31">
        <v>5.6145199999999997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279.7</v>
      </c>
      <c r="D464" s="36">
        <v>289.99999999999994</v>
      </c>
      <c r="E464" s="36">
        <v>265.09999999999991</v>
      </c>
      <c r="F464" s="36">
        <v>250.49999999999994</v>
      </c>
      <c r="G464" s="36">
        <v>225.59999999999991</v>
      </c>
      <c r="H464" s="36">
        <v>304.59999999999991</v>
      </c>
      <c r="I464" s="36">
        <v>329.49999999999989</v>
      </c>
      <c r="J464" s="36">
        <v>344.09999999999991</v>
      </c>
      <c r="K464" s="31">
        <v>314.89999999999998</v>
      </c>
      <c r="L464" s="31">
        <v>275.39999999999998</v>
      </c>
      <c r="M464" s="31">
        <v>315.54772000000003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869.05</v>
      </c>
      <c r="D465" s="36">
        <v>874.66666666666663</v>
      </c>
      <c r="E465" s="36">
        <v>859.38333333333321</v>
      </c>
      <c r="F465" s="36">
        <v>849.71666666666658</v>
      </c>
      <c r="G465" s="36">
        <v>834.43333333333317</v>
      </c>
      <c r="H465" s="36">
        <v>884.33333333333326</v>
      </c>
      <c r="I465" s="36">
        <v>899.61666666666679</v>
      </c>
      <c r="J465" s="36">
        <v>909.2833333333333</v>
      </c>
      <c r="K465" s="31">
        <v>889.95</v>
      </c>
      <c r="L465" s="31">
        <v>865</v>
      </c>
      <c r="M465" s="31">
        <v>3.4104899999999998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3544.2</v>
      </c>
      <c r="D466" s="36">
        <v>3537.4</v>
      </c>
      <c r="E466" s="36">
        <v>3492.8500000000004</v>
      </c>
      <c r="F466" s="36">
        <v>3441.5000000000005</v>
      </c>
      <c r="G466" s="36">
        <v>3396.9500000000007</v>
      </c>
      <c r="H466" s="36">
        <v>3588.75</v>
      </c>
      <c r="I466" s="36">
        <v>3633.3</v>
      </c>
      <c r="J466" s="36">
        <v>3684.6499999999996</v>
      </c>
      <c r="K466" s="31">
        <v>3581.95</v>
      </c>
      <c r="L466" s="31">
        <v>3486.05</v>
      </c>
      <c r="M466" s="31">
        <v>2.48882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2811.75</v>
      </c>
      <c r="D467" s="36">
        <v>2826.8166666666671</v>
      </c>
      <c r="E467" s="36">
        <v>2784.9333333333343</v>
      </c>
      <c r="F467" s="36">
        <v>2758.1166666666672</v>
      </c>
      <c r="G467" s="36">
        <v>2716.2333333333345</v>
      </c>
      <c r="H467" s="36">
        <v>2853.6333333333341</v>
      </c>
      <c r="I467" s="36">
        <v>2895.5166666666664</v>
      </c>
      <c r="J467" s="36">
        <v>2922.3333333333339</v>
      </c>
      <c r="K467" s="31">
        <v>2868.7</v>
      </c>
      <c r="L467" s="31">
        <v>2800</v>
      </c>
      <c r="M467" s="31">
        <v>0.43181000000000003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3656.35</v>
      </c>
      <c r="D468" s="36">
        <v>3667.9500000000003</v>
      </c>
      <c r="E468" s="36">
        <v>3628.4000000000005</v>
      </c>
      <c r="F468" s="36">
        <v>3600.4500000000003</v>
      </c>
      <c r="G468" s="36">
        <v>3560.9000000000005</v>
      </c>
      <c r="H468" s="36">
        <v>3695.9000000000005</v>
      </c>
      <c r="I468" s="36">
        <v>3735.4500000000007</v>
      </c>
      <c r="J468" s="36">
        <v>3763.4000000000005</v>
      </c>
      <c r="K468" s="31">
        <v>3707.5</v>
      </c>
      <c r="L468" s="31">
        <v>3640</v>
      </c>
      <c r="M468" s="31">
        <v>6.60426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2603</v>
      </c>
      <c r="D469" s="36">
        <v>2620.9</v>
      </c>
      <c r="E469" s="36">
        <v>2573.5500000000002</v>
      </c>
      <c r="F469" s="36">
        <v>2544.1</v>
      </c>
      <c r="G469" s="36">
        <v>2496.75</v>
      </c>
      <c r="H469" s="36">
        <v>2650.3500000000004</v>
      </c>
      <c r="I469" s="36">
        <v>2697.7</v>
      </c>
      <c r="J469" s="36">
        <v>2727.1500000000005</v>
      </c>
      <c r="K469" s="31">
        <v>2668.25</v>
      </c>
      <c r="L469" s="31">
        <v>2591.4499999999998</v>
      </c>
      <c r="M469" s="31">
        <v>2.3227899999999999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1124.7</v>
      </c>
      <c r="D470" s="36">
        <v>1134.8999999999999</v>
      </c>
      <c r="E470" s="36">
        <v>1109.7999999999997</v>
      </c>
      <c r="F470" s="36">
        <v>1094.8999999999999</v>
      </c>
      <c r="G470" s="36">
        <v>1069.7999999999997</v>
      </c>
      <c r="H470" s="36">
        <v>1149.7999999999997</v>
      </c>
      <c r="I470" s="36">
        <v>1174.8999999999996</v>
      </c>
      <c r="J470" s="36">
        <v>1189.7999999999997</v>
      </c>
      <c r="K470" s="31">
        <v>1160</v>
      </c>
      <c r="L470" s="31">
        <v>1120</v>
      </c>
      <c r="M470" s="31">
        <v>6.9756200000000002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3894.75</v>
      </c>
      <c r="D471" s="36">
        <v>3938.5499999999997</v>
      </c>
      <c r="E471" s="36">
        <v>3830.0499999999993</v>
      </c>
      <c r="F471" s="36">
        <v>3765.3499999999995</v>
      </c>
      <c r="G471" s="36">
        <v>3656.849999999999</v>
      </c>
      <c r="H471" s="36">
        <v>4003.2499999999995</v>
      </c>
      <c r="I471" s="36">
        <v>4111.75</v>
      </c>
      <c r="J471" s="36">
        <v>4176.45</v>
      </c>
      <c r="K471" s="31">
        <v>4047.05</v>
      </c>
      <c r="L471" s="31">
        <v>3873.85</v>
      </c>
      <c r="M471" s="31">
        <v>6.1405599999999998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43.45</v>
      </c>
      <c r="D472" s="36">
        <v>43.85</v>
      </c>
      <c r="E472" s="36">
        <v>42.900000000000006</v>
      </c>
      <c r="F472" s="36">
        <v>42.35</v>
      </c>
      <c r="G472" s="36">
        <v>41.400000000000006</v>
      </c>
      <c r="H472" s="36">
        <v>44.400000000000006</v>
      </c>
      <c r="I472" s="36">
        <v>45.350000000000009</v>
      </c>
      <c r="J472" s="36">
        <v>45.900000000000006</v>
      </c>
      <c r="K472" s="31">
        <v>44.8</v>
      </c>
      <c r="L472" s="31">
        <v>43.3</v>
      </c>
      <c r="M472" s="31">
        <v>91.808689999999999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350.45</v>
      </c>
      <c r="D473" s="36">
        <v>350.95</v>
      </c>
      <c r="E473" s="36">
        <v>347.29999999999995</v>
      </c>
      <c r="F473" s="36">
        <v>344.15</v>
      </c>
      <c r="G473" s="36">
        <v>340.49999999999994</v>
      </c>
      <c r="H473" s="36">
        <v>354.09999999999997</v>
      </c>
      <c r="I473" s="36">
        <v>357.74999999999994</v>
      </c>
      <c r="J473" s="36">
        <v>360.9</v>
      </c>
      <c r="K473" s="31">
        <v>354.6</v>
      </c>
      <c r="L473" s="31">
        <v>347.8</v>
      </c>
      <c r="M473" s="31">
        <v>4.3416199999999998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453.9</v>
      </c>
      <c r="D474" s="36">
        <v>451.40000000000003</v>
      </c>
      <c r="E474" s="36">
        <v>443.00000000000006</v>
      </c>
      <c r="F474" s="36">
        <v>432.1</v>
      </c>
      <c r="G474" s="36">
        <v>423.70000000000005</v>
      </c>
      <c r="H474" s="36">
        <v>462.30000000000007</v>
      </c>
      <c r="I474" s="36">
        <v>470.70000000000005</v>
      </c>
      <c r="J474" s="36">
        <v>481.60000000000008</v>
      </c>
      <c r="K474" s="31">
        <v>459.8</v>
      </c>
      <c r="L474" s="31">
        <v>440.5</v>
      </c>
      <c r="M474" s="31">
        <v>5.0406000000000004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3663.35</v>
      </c>
      <c r="D475" s="36">
        <v>3676.3833333333332</v>
      </c>
      <c r="E475" s="36">
        <v>3604.9666666666662</v>
      </c>
      <c r="F475" s="36">
        <v>3546.583333333333</v>
      </c>
      <c r="G475" s="36">
        <v>3475.1666666666661</v>
      </c>
      <c r="H475" s="36">
        <v>3734.7666666666664</v>
      </c>
      <c r="I475" s="36">
        <v>3806.1833333333334</v>
      </c>
      <c r="J475" s="36">
        <v>3864.5666666666666</v>
      </c>
      <c r="K475" s="31">
        <v>3747.8</v>
      </c>
      <c r="L475" s="31">
        <v>3618</v>
      </c>
      <c r="M475" s="31">
        <v>1.04864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59.55</v>
      </c>
      <c r="D476" s="36">
        <v>60</v>
      </c>
      <c r="E476" s="36">
        <v>58.65</v>
      </c>
      <c r="F476" s="36">
        <v>57.75</v>
      </c>
      <c r="G476" s="36">
        <v>56.4</v>
      </c>
      <c r="H476" s="36">
        <v>60.9</v>
      </c>
      <c r="I476" s="36">
        <v>62.249999999999993</v>
      </c>
      <c r="J476" s="36">
        <v>63.15</v>
      </c>
      <c r="K476" s="31">
        <v>61.35</v>
      </c>
      <c r="L476" s="31">
        <v>59.1</v>
      </c>
      <c r="M476" s="31">
        <v>199.95228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634.6</v>
      </c>
      <c r="D477" s="36">
        <v>637.01666666666665</v>
      </c>
      <c r="E477" s="36">
        <v>627.2833333333333</v>
      </c>
      <c r="F477" s="36">
        <v>619.9666666666667</v>
      </c>
      <c r="G477" s="36">
        <v>610.23333333333335</v>
      </c>
      <c r="H477" s="36">
        <v>644.33333333333326</v>
      </c>
      <c r="I477" s="36">
        <v>654.06666666666661</v>
      </c>
      <c r="J477" s="36">
        <v>661.38333333333321</v>
      </c>
      <c r="K477" s="31">
        <v>646.75</v>
      </c>
      <c r="L477" s="31">
        <v>629.70000000000005</v>
      </c>
      <c r="M477" s="31">
        <v>3.4505400000000002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492.15</v>
      </c>
      <c r="D478" s="36">
        <v>494.43333333333334</v>
      </c>
      <c r="E478" s="36">
        <v>488.66666666666669</v>
      </c>
      <c r="F478" s="36">
        <v>485.18333333333334</v>
      </c>
      <c r="G478" s="36">
        <v>479.41666666666669</v>
      </c>
      <c r="H478" s="36">
        <v>497.91666666666669</v>
      </c>
      <c r="I478" s="36">
        <v>503.68333333333334</v>
      </c>
      <c r="J478" s="36">
        <v>507.16666666666669</v>
      </c>
      <c r="K478" s="31">
        <v>500.2</v>
      </c>
      <c r="L478" s="31">
        <v>490.95</v>
      </c>
      <c r="M478" s="31">
        <v>16.972989999999999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934.9</v>
      </c>
      <c r="D479" s="36">
        <v>935</v>
      </c>
      <c r="E479" s="36">
        <v>909.05</v>
      </c>
      <c r="F479" s="36">
        <v>883.19999999999993</v>
      </c>
      <c r="G479" s="36">
        <v>857.24999999999989</v>
      </c>
      <c r="H479" s="36">
        <v>960.85</v>
      </c>
      <c r="I479" s="36">
        <v>986.80000000000007</v>
      </c>
      <c r="J479" s="36">
        <v>1012.6500000000001</v>
      </c>
      <c r="K479" s="31">
        <v>960.95</v>
      </c>
      <c r="L479" s="31">
        <v>909.15</v>
      </c>
      <c r="M479" s="31">
        <v>6.6914400000000001</v>
      </c>
      <c r="N479" s="1"/>
      <c r="O479" s="1"/>
    </row>
    <row r="480" spans="1:15" ht="12.75" customHeight="1">
      <c r="A480" s="33">
        <v>470</v>
      </c>
      <c r="B480" s="53" t="s">
        <v>1037</v>
      </c>
      <c r="C480" s="31">
        <v>54.3</v>
      </c>
      <c r="D480" s="36">
        <v>54.583333333333336</v>
      </c>
      <c r="E480" s="36">
        <v>53.81666666666667</v>
      </c>
      <c r="F480" s="36">
        <v>53.333333333333336</v>
      </c>
      <c r="G480" s="36">
        <v>52.56666666666667</v>
      </c>
      <c r="H480" s="36">
        <v>55.06666666666667</v>
      </c>
      <c r="I480" s="36">
        <v>55.833333333333336</v>
      </c>
      <c r="J480" s="36">
        <v>56.31666666666667</v>
      </c>
      <c r="K480" s="31">
        <v>55.35</v>
      </c>
      <c r="L480" s="31">
        <v>54.1</v>
      </c>
      <c r="M480" s="31">
        <v>49.082990000000002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9968.4</v>
      </c>
      <c r="D481" s="36">
        <v>10001.133333333333</v>
      </c>
      <c r="E481" s="36">
        <v>9887.2666666666664</v>
      </c>
      <c r="F481" s="36">
        <v>9806.1333333333332</v>
      </c>
      <c r="G481" s="36">
        <v>9692.2666666666664</v>
      </c>
      <c r="H481" s="36">
        <v>10082.266666666666</v>
      </c>
      <c r="I481" s="36">
        <v>10196.133333333331</v>
      </c>
      <c r="J481" s="31">
        <v>10277.266666666666</v>
      </c>
      <c r="K481" s="31">
        <v>10115</v>
      </c>
      <c r="L481" s="31">
        <v>9920</v>
      </c>
      <c r="M481" s="53">
        <v>3.2296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145.1</v>
      </c>
      <c r="D482" s="36">
        <v>146.68333333333331</v>
      </c>
      <c r="E482" s="36">
        <v>142.56666666666661</v>
      </c>
      <c r="F482" s="36">
        <v>140.0333333333333</v>
      </c>
      <c r="G482" s="36">
        <v>135.9166666666666</v>
      </c>
      <c r="H482" s="36">
        <v>149.21666666666661</v>
      </c>
      <c r="I482" s="36">
        <v>153.33333333333334</v>
      </c>
      <c r="J482" s="31">
        <v>155.86666666666662</v>
      </c>
      <c r="K482" s="31">
        <v>150.80000000000001</v>
      </c>
      <c r="L482" s="31">
        <v>144.15</v>
      </c>
      <c r="M482" s="53">
        <v>581.78773999999999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1720.1</v>
      </c>
      <c r="D483" s="36">
        <v>1724.95</v>
      </c>
      <c r="E483" s="36">
        <v>1707.9</v>
      </c>
      <c r="F483" s="36">
        <v>1695.7</v>
      </c>
      <c r="G483" s="36">
        <v>1678.65</v>
      </c>
      <c r="H483" s="36">
        <v>1737.15</v>
      </c>
      <c r="I483" s="36">
        <v>1754.1999999999998</v>
      </c>
      <c r="J483" s="36">
        <v>1766.4</v>
      </c>
      <c r="K483" s="31">
        <v>1742</v>
      </c>
      <c r="L483" s="31">
        <v>1712.75</v>
      </c>
      <c r="M483" s="31">
        <v>0.67518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1141.2</v>
      </c>
      <c r="D484" s="36">
        <v>1140.1833333333332</v>
      </c>
      <c r="E484" s="36">
        <v>1131.3666666666663</v>
      </c>
      <c r="F484" s="36">
        <v>1121.5333333333331</v>
      </c>
      <c r="G484" s="36">
        <v>1112.7166666666662</v>
      </c>
      <c r="H484" s="36">
        <v>1150.0166666666664</v>
      </c>
      <c r="I484" s="36">
        <v>1158.8333333333335</v>
      </c>
      <c r="J484" s="31">
        <v>1168.6666666666665</v>
      </c>
      <c r="K484" s="31">
        <v>1149</v>
      </c>
      <c r="L484" s="31">
        <v>1130.3499999999999</v>
      </c>
      <c r="M484" s="53">
        <v>8.5927600000000002</v>
      </c>
      <c r="N484" s="1"/>
      <c r="O484" s="1"/>
    </row>
    <row r="485" spans="1:15" ht="12.75" customHeight="1">
      <c r="A485" s="33">
        <v>475</v>
      </c>
      <c r="B485" s="31" t="s">
        <v>1038</v>
      </c>
      <c r="C485" s="31">
        <v>305.39999999999998</v>
      </c>
      <c r="D485" s="36">
        <v>307.8</v>
      </c>
      <c r="E485" s="36">
        <v>301.8</v>
      </c>
      <c r="F485" s="36">
        <v>298.2</v>
      </c>
      <c r="G485" s="36">
        <v>292.2</v>
      </c>
      <c r="H485" s="36">
        <v>311.40000000000003</v>
      </c>
      <c r="I485" s="36">
        <v>317.40000000000003</v>
      </c>
      <c r="J485" s="36">
        <v>321.00000000000006</v>
      </c>
      <c r="K485" s="31">
        <v>313.8</v>
      </c>
      <c r="L485" s="31">
        <v>304.2</v>
      </c>
      <c r="M485" s="31">
        <v>7.28538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312.75</v>
      </c>
      <c r="D486" s="36">
        <v>314.58333333333331</v>
      </c>
      <c r="E486" s="36">
        <v>308.46666666666664</v>
      </c>
      <c r="F486" s="36">
        <v>304.18333333333334</v>
      </c>
      <c r="G486" s="36">
        <v>298.06666666666666</v>
      </c>
      <c r="H486" s="36">
        <v>318.86666666666662</v>
      </c>
      <c r="I486" s="36">
        <v>324.98333333333329</v>
      </c>
      <c r="J486" s="36">
        <v>329.26666666666659</v>
      </c>
      <c r="K486" s="31">
        <v>320.7</v>
      </c>
      <c r="L486" s="31">
        <v>310.3</v>
      </c>
      <c r="M486" s="31">
        <v>9.5181699999999996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1998.55</v>
      </c>
      <c r="D487" s="36">
        <v>2007.9499999999998</v>
      </c>
      <c r="E487" s="36">
        <v>1981.5499999999997</v>
      </c>
      <c r="F487" s="36">
        <v>1964.55</v>
      </c>
      <c r="G487" s="36">
        <v>1938.1499999999999</v>
      </c>
      <c r="H487" s="36">
        <v>2024.9499999999996</v>
      </c>
      <c r="I487" s="36">
        <v>2051.3499999999995</v>
      </c>
      <c r="J487" s="36">
        <v>2068.3499999999995</v>
      </c>
      <c r="K487" s="31">
        <v>2034.35</v>
      </c>
      <c r="L487" s="31">
        <v>1990.95</v>
      </c>
      <c r="M487" s="31">
        <v>0.24751000000000001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543.20000000000005</v>
      </c>
      <c r="D488" s="36">
        <v>546.19999999999993</v>
      </c>
      <c r="E488" s="36">
        <v>538.59999999999991</v>
      </c>
      <c r="F488" s="36">
        <v>534</v>
      </c>
      <c r="G488" s="36">
        <v>526.4</v>
      </c>
      <c r="H488" s="36">
        <v>550.79999999999984</v>
      </c>
      <c r="I488" s="36">
        <v>558.4</v>
      </c>
      <c r="J488" s="36">
        <v>562.99999999999977</v>
      </c>
      <c r="K488" s="31">
        <v>553.79999999999995</v>
      </c>
      <c r="L488" s="31">
        <v>541.6</v>
      </c>
      <c r="M488" s="31">
        <v>3.4101499999999998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450.3</v>
      </c>
      <c r="D489" s="36">
        <v>458.31666666666661</v>
      </c>
      <c r="E489" s="36">
        <v>439.63333333333321</v>
      </c>
      <c r="F489" s="36">
        <v>428.96666666666658</v>
      </c>
      <c r="G489" s="36">
        <v>410.28333333333319</v>
      </c>
      <c r="H489" s="36">
        <v>468.98333333333323</v>
      </c>
      <c r="I489" s="36">
        <v>487.66666666666663</v>
      </c>
      <c r="J489" s="36">
        <v>498.33333333333326</v>
      </c>
      <c r="K489" s="31">
        <v>477</v>
      </c>
      <c r="L489" s="31">
        <v>447.65</v>
      </c>
      <c r="M489" s="31">
        <v>5.6872999999999996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438.35</v>
      </c>
      <c r="D490" s="36">
        <v>441.43333333333334</v>
      </c>
      <c r="E490" s="36">
        <v>430.9666666666667</v>
      </c>
      <c r="F490" s="36">
        <v>423.58333333333337</v>
      </c>
      <c r="G490" s="36">
        <v>413.11666666666673</v>
      </c>
      <c r="H490" s="36">
        <v>448.81666666666666</v>
      </c>
      <c r="I490" s="36">
        <v>459.28333333333325</v>
      </c>
      <c r="J490" s="36">
        <v>466.66666666666663</v>
      </c>
      <c r="K490" s="31">
        <v>451.9</v>
      </c>
      <c r="L490" s="31">
        <v>434.05</v>
      </c>
      <c r="M490" s="31">
        <v>2.6331099999999998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508</v>
      </c>
      <c r="D491" s="36">
        <v>513.51666666666665</v>
      </c>
      <c r="E491" s="36">
        <v>498.0333333333333</v>
      </c>
      <c r="F491" s="36">
        <v>488.06666666666666</v>
      </c>
      <c r="G491" s="36">
        <v>472.58333333333331</v>
      </c>
      <c r="H491" s="36">
        <v>523.48333333333335</v>
      </c>
      <c r="I491" s="36">
        <v>538.9666666666667</v>
      </c>
      <c r="J491" s="36">
        <v>548.93333333333328</v>
      </c>
      <c r="K491" s="31">
        <v>529</v>
      </c>
      <c r="L491" s="31">
        <v>503.55</v>
      </c>
      <c r="M491" s="31">
        <v>1.61765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1464.2</v>
      </c>
      <c r="D492" s="36">
        <v>1460.1666666666667</v>
      </c>
      <c r="E492" s="36">
        <v>1446.7833333333335</v>
      </c>
      <c r="F492" s="36">
        <v>1429.3666666666668</v>
      </c>
      <c r="G492" s="36">
        <v>1415.9833333333336</v>
      </c>
      <c r="H492" s="36">
        <v>1477.5833333333335</v>
      </c>
      <c r="I492" s="36">
        <v>1490.9666666666667</v>
      </c>
      <c r="J492" s="36">
        <v>1508.3833333333334</v>
      </c>
      <c r="K492" s="31">
        <v>1473.55</v>
      </c>
      <c r="L492" s="31">
        <v>1442.75</v>
      </c>
      <c r="M492" s="31">
        <v>9.5588800000000003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982.5</v>
      </c>
      <c r="D493" s="36">
        <v>984.83333333333337</v>
      </c>
      <c r="E493" s="36">
        <v>972.66666666666674</v>
      </c>
      <c r="F493" s="36">
        <v>962.83333333333337</v>
      </c>
      <c r="G493" s="36">
        <v>950.66666666666674</v>
      </c>
      <c r="H493" s="36">
        <v>994.66666666666674</v>
      </c>
      <c r="I493" s="36">
        <v>1006.8333333333335</v>
      </c>
      <c r="J493" s="36">
        <v>1016.6666666666667</v>
      </c>
      <c r="K493" s="31">
        <v>997</v>
      </c>
      <c r="L493" s="31">
        <v>975</v>
      </c>
      <c r="M493" s="31">
        <v>3.4952399999999999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270</v>
      </c>
      <c r="D494" s="36">
        <v>271.63333333333333</v>
      </c>
      <c r="E494" s="36">
        <v>266.86666666666667</v>
      </c>
      <c r="F494" s="36">
        <v>263.73333333333335</v>
      </c>
      <c r="G494" s="36">
        <v>258.9666666666667</v>
      </c>
      <c r="H494" s="36">
        <v>274.76666666666665</v>
      </c>
      <c r="I494" s="36">
        <v>279.5333333333333</v>
      </c>
      <c r="J494" s="36">
        <v>282.66666666666663</v>
      </c>
      <c r="K494" s="31">
        <v>276.39999999999998</v>
      </c>
      <c r="L494" s="31">
        <v>268.5</v>
      </c>
      <c r="M494" s="31">
        <v>123.29064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645</v>
      </c>
      <c r="D495" s="36">
        <v>641.31666666666672</v>
      </c>
      <c r="E495" s="36">
        <v>632.63333333333344</v>
      </c>
      <c r="F495" s="36">
        <v>620.26666666666677</v>
      </c>
      <c r="G495" s="36">
        <v>611.58333333333348</v>
      </c>
      <c r="H495" s="36">
        <v>653.68333333333339</v>
      </c>
      <c r="I495" s="36">
        <v>662.36666666666656</v>
      </c>
      <c r="J495" s="36">
        <v>674.73333333333335</v>
      </c>
      <c r="K495" s="31">
        <v>650</v>
      </c>
      <c r="L495" s="31">
        <v>628.95000000000005</v>
      </c>
      <c r="M495" s="31">
        <v>1.9381299999999999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1712.4</v>
      </c>
      <c r="D496" s="36">
        <v>1714.55</v>
      </c>
      <c r="E496" s="36">
        <v>1701.1</v>
      </c>
      <c r="F496" s="36">
        <v>1689.8</v>
      </c>
      <c r="G496" s="36">
        <v>1676.35</v>
      </c>
      <c r="H496" s="36">
        <v>1725.85</v>
      </c>
      <c r="I496" s="36">
        <v>1739.3000000000002</v>
      </c>
      <c r="J496" s="36">
        <v>1750.6</v>
      </c>
      <c r="K496" s="31">
        <v>1728</v>
      </c>
      <c r="L496" s="31">
        <v>1703.25</v>
      </c>
      <c r="M496" s="31">
        <v>0.35328999999999999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15.35</v>
      </c>
      <c r="D497" s="36">
        <v>15.616666666666665</v>
      </c>
      <c r="E497" s="36">
        <v>14.93333333333333</v>
      </c>
      <c r="F497" s="36">
        <v>14.516666666666664</v>
      </c>
      <c r="G497" s="36">
        <v>13.833333333333329</v>
      </c>
      <c r="H497" s="36">
        <v>16.033333333333331</v>
      </c>
      <c r="I497" s="36">
        <v>16.716666666666665</v>
      </c>
      <c r="J497" s="36">
        <v>17.133333333333333</v>
      </c>
      <c r="K497" s="31">
        <v>16.3</v>
      </c>
      <c r="L497" s="31">
        <v>15.2</v>
      </c>
      <c r="M497" s="31">
        <v>3454.91167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1107.0999999999999</v>
      </c>
      <c r="D498" s="36">
        <v>1105.5333333333333</v>
      </c>
      <c r="E498" s="36">
        <v>1094.0666666666666</v>
      </c>
      <c r="F498" s="36">
        <v>1081.0333333333333</v>
      </c>
      <c r="G498" s="36">
        <v>1069.5666666666666</v>
      </c>
      <c r="H498" s="36">
        <v>1118.5666666666666</v>
      </c>
      <c r="I498" s="36">
        <v>1130.0333333333333</v>
      </c>
      <c r="J498" s="36">
        <v>1143.0666666666666</v>
      </c>
      <c r="K498" s="31">
        <v>1117</v>
      </c>
      <c r="L498" s="31">
        <v>1092.5</v>
      </c>
      <c r="M498" s="31">
        <v>14.093030000000001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529.45000000000005</v>
      </c>
      <c r="D499" s="36">
        <v>535.36666666666667</v>
      </c>
      <c r="E499" s="36">
        <v>521.88333333333333</v>
      </c>
      <c r="F499" s="36">
        <v>514.31666666666661</v>
      </c>
      <c r="G499" s="36">
        <v>500.83333333333326</v>
      </c>
      <c r="H499" s="36">
        <v>542.93333333333339</v>
      </c>
      <c r="I499" s="36">
        <v>556.41666666666674</v>
      </c>
      <c r="J499" s="36">
        <v>563.98333333333346</v>
      </c>
      <c r="K499" s="31">
        <v>548.85</v>
      </c>
      <c r="L499" s="31">
        <v>527.79999999999995</v>
      </c>
      <c r="M499" s="31">
        <v>6.1755000000000004</v>
      </c>
      <c r="N499" s="1"/>
      <c r="O499" s="1"/>
    </row>
    <row r="500" spans="1:15" ht="12.75" customHeight="1">
      <c r="A500" s="33">
        <v>490</v>
      </c>
      <c r="B500" s="53" t="s">
        <v>1039</v>
      </c>
      <c r="C500" s="53">
        <v>154</v>
      </c>
      <c r="D500" s="36">
        <v>155.61666666666665</v>
      </c>
      <c r="E500" s="36">
        <v>151.58333333333329</v>
      </c>
      <c r="F500" s="36">
        <v>149.16666666666663</v>
      </c>
      <c r="G500" s="36">
        <v>145.13333333333327</v>
      </c>
      <c r="H500" s="36">
        <v>158.0333333333333</v>
      </c>
      <c r="I500" s="36">
        <v>162.06666666666666</v>
      </c>
      <c r="J500" s="36">
        <v>164.48333333333332</v>
      </c>
      <c r="K500" s="31">
        <v>159.65</v>
      </c>
      <c r="L500" s="31">
        <v>153.19999999999999</v>
      </c>
      <c r="M500" s="31">
        <v>20.298179999999999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822.75</v>
      </c>
      <c r="D501" s="36">
        <v>817.23333333333323</v>
      </c>
      <c r="E501" s="36">
        <v>809.46666666666647</v>
      </c>
      <c r="F501" s="36">
        <v>796.18333333333328</v>
      </c>
      <c r="G501" s="36">
        <v>788.41666666666652</v>
      </c>
      <c r="H501" s="36">
        <v>830.51666666666642</v>
      </c>
      <c r="I501" s="36">
        <v>838.28333333333308</v>
      </c>
      <c r="J501" s="36">
        <v>851.56666666666638</v>
      </c>
      <c r="K501" s="31">
        <v>825</v>
      </c>
      <c r="L501" s="31">
        <v>803.95</v>
      </c>
      <c r="M501" s="31">
        <v>0.39079999999999998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1258.8</v>
      </c>
      <c r="D502" s="36">
        <v>1268.8999999999999</v>
      </c>
      <c r="E502" s="36">
        <v>1242.9999999999998</v>
      </c>
      <c r="F502" s="36">
        <v>1227.1999999999998</v>
      </c>
      <c r="G502" s="36">
        <v>1201.2999999999997</v>
      </c>
      <c r="H502" s="36">
        <v>1284.6999999999998</v>
      </c>
      <c r="I502" s="36">
        <v>1310.5999999999999</v>
      </c>
      <c r="J502" s="36">
        <v>1326.3999999999999</v>
      </c>
      <c r="K502" s="31">
        <v>1294.8</v>
      </c>
      <c r="L502" s="31">
        <v>1253.0999999999999</v>
      </c>
      <c r="M502" s="31">
        <v>6.8453799999999996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521.4</v>
      </c>
      <c r="D503" s="36">
        <v>525.73333333333323</v>
      </c>
      <c r="E503" s="36">
        <v>515.16666666666652</v>
      </c>
      <c r="F503" s="36">
        <v>508.93333333333328</v>
      </c>
      <c r="G503" s="36">
        <v>498.36666666666656</v>
      </c>
      <c r="H503" s="36">
        <v>531.96666666666647</v>
      </c>
      <c r="I503" s="36">
        <v>542.5333333333333</v>
      </c>
      <c r="J503" s="31">
        <v>548.76666666666642</v>
      </c>
      <c r="K503" s="31">
        <v>536.29999999999995</v>
      </c>
      <c r="L503" s="31">
        <v>519.5</v>
      </c>
      <c r="M503" s="53">
        <v>65.577870000000004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25.55</v>
      </c>
      <c r="D504" s="36">
        <v>26.016666666666669</v>
      </c>
      <c r="E504" s="36">
        <v>24.933333333333337</v>
      </c>
      <c r="F504" s="36">
        <v>24.316666666666666</v>
      </c>
      <c r="G504" s="36">
        <v>23.233333333333334</v>
      </c>
      <c r="H504" s="36">
        <v>26.63333333333334</v>
      </c>
      <c r="I504" s="36">
        <v>27.716666666666676</v>
      </c>
      <c r="J504" s="31">
        <v>28.333333333333343</v>
      </c>
      <c r="K504" s="31">
        <v>27.1</v>
      </c>
      <c r="L504" s="31">
        <v>25.4</v>
      </c>
      <c r="M504" s="53">
        <v>4356.9216200000001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14431.6</v>
      </c>
      <c r="D505" s="36">
        <v>14602.1</v>
      </c>
      <c r="E505" s="36">
        <v>14093.45</v>
      </c>
      <c r="F505" s="36">
        <v>13755.300000000001</v>
      </c>
      <c r="G505" s="36">
        <v>13246.650000000001</v>
      </c>
      <c r="H505" s="36">
        <v>14940.25</v>
      </c>
      <c r="I505" s="36">
        <v>15448.899999999998</v>
      </c>
      <c r="J505" s="36">
        <v>15787.05</v>
      </c>
      <c r="K505" s="31">
        <v>15110.75</v>
      </c>
      <c r="L505" s="31">
        <v>14263.95</v>
      </c>
      <c r="M505" s="31">
        <v>8.5059999999999997E-2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164.6</v>
      </c>
      <c r="D506" s="36">
        <v>168.20000000000002</v>
      </c>
      <c r="E506" s="36">
        <v>160.15000000000003</v>
      </c>
      <c r="F506" s="36">
        <v>155.70000000000002</v>
      </c>
      <c r="G506" s="36">
        <v>147.65000000000003</v>
      </c>
      <c r="H506" s="36">
        <v>172.65000000000003</v>
      </c>
      <c r="I506" s="36">
        <v>180.70000000000005</v>
      </c>
      <c r="J506" s="36">
        <v>185.15000000000003</v>
      </c>
      <c r="K506" s="31">
        <v>176.25</v>
      </c>
      <c r="L506" s="31">
        <v>163.75</v>
      </c>
      <c r="M506" s="31">
        <v>1068.31188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528.20000000000005</v>
      </c>
      <c r="D507" s="36">
        <v>528.65</v>
      </c>
      <c r="E507" s="36">
        <v>522.34999999999991</v>
      </c>
      <c r="F507" s="36">
        <v>516.49999999999989</v>
      </c>
      <c r="G507" s="36">
        <v>510.19999999999982</v>
      </c>
      <c r="H507" s="36">
        <v>534.5</v>
      </c>
      <c r="I507" s="36">
        <v>540.79999999999995</v>
      </c>
      <c r="J507" s="31">
        <v>546.65000000000009</v>
      </c>
      <c r="K507" s="31">
        <v>534.95000000000005</v>
      </c>
      <c r="L507" s="31">
        <v>522.79999999999995</v>
      </c>
      <c r="M507" s="53">
        <v>5.3930600000000002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158.65</v>
      </c>
      <c r="D508" s="36">
        <v>161.35000000000002</v>
      </c>
      <c r="E508" s="36">
        <v>154.90000000000003</v>
      </c>
      <c r="F508" s="36">
        <v>151.15</v>
      </c>
      <c r="G508" s="36">
        <v>144.70000000000002</v>
      </c>
      <c r="H508" s="36">
        <v>165.10000000000005</v>
      </c>
      <c r="I508" s="36">
        <v>171.55000000000004</v>
      </c>
      <c r="J508" s="36">
        <v>175.30000000000007</v>
      </c>
      <c r="K508" s="31">
        <v>167.8</v>
      </c>
      <c r="L508" s="31">
        <v>157.6</v>
      </c>
      <c r="M508" s="31">
        <v>911.40944999999999</v>
      </c>
      <c r="N508" s="1"/>
      <c r="O508" s="1"/>
    </row>
    <row r="509" spans="1:15" ht="12.75" customHeight="1">
      <c r="A509" s="232">
        <v>499</v>
      </c>
      <c r="B509" s="233" t="s">
        <v>242</v>
      </c>
      <c r="C509" s="233">
        <v>893.8</v>
      </c>
      <c r="D509" s="234">
        <v>895.15</v>
      </c>
      <c r="E509" s="234">
        <v>887.65</v>
      </c>
      <c r="F509" s="234">
        <v>881.5</v>
      </c>
      <c r="G509" s="234">
        <v>874</v>
      </c>
      <c r="H509" s="234">
        <v>901.3</v>
      </c>
      <c r="I509" s="234">
        <v>908.8</v>
      </c>
      <c r="J509" s="234">
        <v>914.94999999999993</v>
      </c>
      <c r="K509" s="235">
        <v>902.65</v>
      </c>
      <c r="L509" s="235">
        <v>889</v>
      </c>
      <c r="M509" s="235">
        <v>7.9591599999999998</v>
      </c>
      <c r="N509" s="1"/>
      <c r="O509" s="1"/>
    </row>
    <row r="510" spans="1:15" ht="12.75" customHeight="1">
      <c r="A510" s="248">
        <v>500</v>
      </c>
      <c r="B510" s="250" t="s">
        <v>549</v>
      </c>
      <c r="C510" s="250">
        <v>1595.45</v>
      </c>
      <c r="D510" s="251">
        <v>1597.4333333333334</v>
      </c>
      <c r="E510" s="251">
        <v>1582.9666666666667</v>
      </c>
      <c r="F510" s="251">
        <v>1570.4833333333333</v>
      </c>
      <c r="G510" s="251">
        <v>1556.0166666666667</v>
      </c>
      <c r="H510" s="251">
        <v>1609.9166666666667</v>
      </c>
      <c r="I510" s="251">
        <v>1624.3833333333334</v>
      </c>
      <c r="J510" s="251">
        <v>1636.8666666666668</v>
      </c>
      <c r="K510" s="248">
        <v>1611.9</v>
      </c>
      <c r="L510" s="248">
        <v>1584.95</v>
      </c>
      <c r="M510" s="248">
        <v>0.15825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61"/>
      <c r="B5" s="362"/>
      <c r="C5" s="361"/>
      <c r="D5" s="362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63" t="s">
        <v>552</v>
      </c>
      <c r="C7" s="363"/>
      <c r="D7" s="7">
        <f>Main!B10</f>
        <v>45344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45343</v>
      </c>
      <c r="B10" s="32">
        <v>542580</v>
      </c>
      <c r="C10" s="31" t="s">
        <v>1065</v>
      </c>
      <c r="D10" s="31" t="s">
        <v>1135</v>
      </c>
      <c r="E10" s="31" t="s">
        <v>561</v>
      </c>
      <c r="F10" s="84">
        <v>143746</v>
      </c>
      <c r="G10" s="32">
        <v>183.36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45343</v>
      </c>
      <c r="B11" s="32">
        <v>542580</v>
      </c>
      <c r="C11" s="31" t="s">
        <v>1065</v>
      </c>
      <c r="D11" s="31" t="s">
        <v>1135</v>
      </c>
      <c r="E11" s="31" t="s">
        <v>562</v>
      </c>
      <c r="F11" s="84">
        <v>13502</v>
      </c>
      <c r="G11" s="32">
        <v>184.4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45343</v>
      </c>
      <c r="B12" s="32">
        <v>542580</v>
      </c>
      <c r="C12" s="31" t="s">
        <v>1065</v>
      </c>
      <c r="D12" s="31" t="s">
        <v>1136</v>
      </c>
      <c r="E12" s="31" t="s">
        <v>562</v>
      </c>
      <c r="F12" s="84">
        <v>70492</v>
      </c>
      <c r="G12" s="32">
        <v>184.01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45343</v>
      </c>
      <c r="B13" s="32">
        <v>542580</v>
      </c>
      <c r="C13" s="31" t="s">
        <v>1065</v>
      </c>
      <c r="D13" s="31" t="s">
        <v>1136</v>
      </c>
      <c r="E13" s="31" t="s">
        <v>561</v>
      </c>
      <c r="F13" s="84">
        <v>12677</v>
      </c>
      <c r="G13" s="32">
        <v>183.6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45343</v>
      </c>
      <c r="B14" s="32">
        <v>513119</v>
      </c>
      <c r="C14" s="31" t="s">
        <v>1086</v>
      </c>
      <c r="D14" s="31" t="s">
        <v>1087</v>
      </c>
      <c r="E14" s="31" t="s">
        <v>562</v>
      </c>
      <c r="F14" s="84">
        <v>30000</v>
      </c>
      <c r="G14" s="32">
        <v>54.7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45343</v>
      </c>
      <c r="B15" s="32">
        <v>513119</v>
      </c>
      <c r="C15" s="31" t="s">
        <v>1086</v>
      </c>
      <c r="D15" s="31" t="s">
        <v>1137</v>
      </c>
      <c r="E15" s="31" t="s">
        <v>561</v>
      </c>
      <c r="F15" s="84">
        <v>12000</v>
      </c>
      <c r="G15" s="32">
        <v>54.7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45343</v>
      </c>
      <c r="B16" s="32">
        <v>513119</v>
      </c>
      <c r="C16" s="31" t="s">
        <v>1086</v>
      </c>
      <c r="D16" s="31" t="s">
        <v>1088</v>
      </c>
      <c r="E16" s="31" t="s">
        <v>561</v>
      </c>
      <c r="F16" s="84">
        <v>10000</v>
      </c>
      <c r="G16" s="32">
        <v>54.7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45343</v>
      </c>
      <c r="B17" s="32">
        <v>507852</v>
      </c>
      <c r="C17" s="31" t="s">
        <v>1138</v>
      </c>
      <c r="D17" s="31" t="s">
        <v>1139</v>
      </c>
      <c r="E17" s="31" t="s">
        <v>562</v>
      </c>
      <c r="F17" s="84">
        <v>100000</v>
      </c>
      <c r="G17" s="32">
        <v>70.680000000000007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45343</v>
      </c>
      <c r="B18" s="32">
        <v>538351</v>
      </c>
      <c r="C18" s="31" t="s">
        <v>1016</v>
      </c>
      <c r="D18" s="31" t="s">
        <v>1017</v>
      </c>
      <c r="E18" s="31" t="s">
        <v>562</v>
      </c>
      <c r="F18" s="84">
        <v>73510</v>
      </c>
      <c r="G18" s="32">
        <v>6.95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45343</v>
      </c>
      <c r="B19" s="32">
        <v>539277</v>
      </c>
      <c r="C19" s="31" t="s">
        <v>1140</v>
      </c>
      <c r="D19" s="31" t="s">
        <v>1141</v>
      </c>
      <c r="E19" s="31" t="s">
        <v>562</v>
      </c>
      <c r="F19" s="84">
        <v>23660000</v>
      </c>
      <c r="G19" s="32">
        <v>0.91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45343</v>
      </c>
      <c r="B20" s="32">
        <v>539277</v>
      </c>
      <c r="C20" s="31" t="s">
        <v>1140</v>
      </c>
      <c r="D20" s="31" t="s">
        <v>1022</v>
      </c>
      <c r="E20" s="31" t="s">
        <v>561</v>
      </c>
      <c r="F20" s="84">
        <v>14050000</v>
      </c>
      <c r="G20" s="32">
        <v>0.9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45343</v>
      </c>
      <c r="B21" s="32">
        <v>539277</v>
      </c>
      <c r="C21" s="31" t="s">
        <v>1140</v>
      </c>
      <c r="D21" s="31" t="s">
        <v>980</v>
      </c>
      <c r="E21" s="31" t="s">
        <v>562</v>
      </c>
      <c r="F21" s="84">
        <v>2968826</v>
      </c>
      <c r="G21" s="32">
        <v>0.9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45343</v>
      </c>
      <c r="B22" s="32">
        <v>539277</v>
      </c>
      <c r="C22" s="31" t="s">
        <v>1140</v>
      </c>
      <c r="D22" s="31" t="s">
        <v>980</v>
      </c>
      <c r="E22" s="31" t="s">
        <v>561</v>
      </c>
      <c r="F22" s="84">
        <v>10000000</v>
      </c>
      <c r="G22" s="32">
        <v>0.91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45343</v>
      </c>
      <c r="B23" s="32">
        <v>539277</v>
      </c>
      <c r="C23" s="31" t="s">
        <v>1140</v>
      </c>
      <c r="D23" s="31" t="s">
        <v>859</v>
      </c>
      <c r="E23" s="31" t="s">
        <v>562</v>
      </c>
      <c r="F23" s="84">
        <v>17534826</v>
      </c>
      <c r="G23" s="32">
        <v>0.9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45343</v>
      </c>
      <c r="B24" s="32">
        <v>539277</v>
      </c>
      <c r="C24" s="31" t="s">
        <v>1140</v>
      </c>
      <c r="D24" s="31" t="s">
        <v>859</v>
      </c>
      <c r="E24" s="31" t="s">
        <v>561</v>
      </c>
      <c r="F24" s="84">
        <v>14709564</v>
      </c>
      <c r="G24" s="32">
        <v>0.89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45343</v>
      </c>
      <c r="B25" s="32">
        <v>543439</v>
      </c>
      <c r="C25" s="31" t="s">
        <v>1142</v>
      </c>
      <c r="D25" s="31" t="s">
        <v>1143</v>
      </c>
      <c r="E25" s="31" t="s">
        <v>561</v>
      </c>
      <c r="F25" s="84">
        <v>142000</v>
      </c>
      <c r="G25" s="32">
        <v>20.29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45343</v>
      </c>
      <c r="B26" s="32">
        <v>543439</v>
      </c>
      <c r="C26" s="31" t="s">
        <v>1142</v>
      </c>
      <c r="D26" s="31" t="s">
        <v>1144</v>
      </c>
      <c r="E26" s="31" t="s">
        <v>562</v>
      </c>
      <c r="F26" s="84">
        <v>158000</v>
      </c>
      <c r="G26" s="32">
        <v>20.37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45343</v>
      </c>
      <c r="B27" s="32">
        <v>530249</v>
      </c>
      <c r="C27" s="31" t="s">
        <v>1057</v>
      </c>
      <c r="D27" s="31" t="s">
        <v>1058</v>
      </c>
      <c r="E27" s="31" t="s">
        <v>562</v>
      </c>
      <c r="F27" s="84">
        <v>40000</v>
      </c>
      <c r="G27" s="32">
        <v>18.850000000000001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45343</v>
      </c>
      <c r="B28" s="32">
        <v>530249</v>
      </c>
      <c r="C28" s="31" t="s">
        <v>1057</v>
      </c>
      <c r="D28" s="31" t="s">
        <v>1090</v>
      </c>
      <c r="E28" s="31" t="s">
        <v>561</v>
      </c>
      <c r="F28" s="84">
        <v>60516</v>
      </c>
      <c r="G28" s="32">
        <v>18.850000000000001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45343</v>
      </c>
      <c r="B29" s="32">
        <v>539598</v>
      </c>
      <c r="C29" s="31" t="s">
        <v>1145</v>
      </c>
      <c r="D29" s="31" t="s">
        <v>1146</v>
      </c>
      <c r="E29" s="31" t="s">
        <v>561</v>
      </c>
      <c r="F29" s="84">
        <v>71000</v>
      </c>
      <c r="G29" s="32">
        <v>140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45343</v>
      </c>
      <c r="B30" s="32">
        <v>539598</v>
      </c>
      <c r="C30" s="31" t="s">
        <v>1145</v>
      </c>
      <c r="D30" s="31" t="s">
        <v>1147</v>
      </c>
      <c r="E30" s="31" t="s">
        <v>562</v>
      </c>
      <c r="F30" s="84">
        <v>70000</v>
      </c>
      <c r="G30" s="32">
        <v>140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45343</v>
      </c>
      <c r="B31" s="32">
        <v>513005</v>
      </c>
      <c r="C31" s="31" t="s">
        <v>1148</v>
      </c>
      <c r="D31" s="31" t="s">
        <v>1149</v>
      </c>
      <c r="E31" s="31" t="s">
        <v>562</v>
      </c>
      <c r="F31" s="84">
        <v>28001</v>
      </c>
      <c r="G31" s="32">
        <v>39.17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45343</v>
      </c>
      <c r="B32" s="32">
        <v>531278</v>
      </c>
      <c r="C32" s="31" t="s">
        <v>1150</v>
      </c>
      <c r="D32" s="31" t="s">
        <v>1151</v>
      </c>
      <c r="E32" s="31" t="s">
        <v>561</v>
      </c>
      <c r="F32" s="84">
        <v>30000</v>
      </c>
      <c r="G32" s="32">
        <v>83.34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45343</v>
      </c>
      <c r="B33" s="32">
        <v>512441</v>
      </c>
      <c r="C33" s="31" t="s">
        <v>1059</v>
      </c>
      <c r="D33" s="31" t="s">
        <v>1152</v>
      </c>
      <c r="E33" s="31" t="s">
        <v>562</v>
      </c>
      <c r="F33" s="84">
        <v>80000</v>
      </c>
      <c r="G33" s="32">
        <v>15.41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45343</v>
      </c>
      <c r="B34" s="32">
        <v>512441</v>
      </c>
      <c r="C34" s="31" t="s">
        <v>1059</v>
      </c>
      <c r="D34" s="31" t="s">
        <v>859</v>
      </c>
      <c r="E34" s="31" t="s">
        <v>562</v>
      </c>
      <c r="F34" s="84">
        <v>205247</v>
      </c>
      <c r="G34" s="32">
        <v>15.55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45343</v>
      </c>
      <c r="B35" s="32">
        <v>512441</v>
      </c>
      <c r="C35" s="31" t="s">
        <v>1059</v>
      </c>
      <c r="D35" s="31" t="s">
        <v>859</v>
      </c>
      <c r="E35" s="31" t="s">
        <v>561</v>
      </c>
      <c r="F35" s="84">
        <v>332553</v>
      </c>
      <c r="G35" s="32">
        <v>15.41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45343</v>
      </c>
      <c r="B36" s="32">
        <v>544094</v>
      </c>
      <c r="C36" s="31" t="s">
        <v>1153</v>
      </c>
      <c r="D36" s="31" t="s">
        <v>1022</v>
      </c>
      <c r="E36" s="31" t="s">
        <v>562</v>
      </c>
      <c r="F36" s="84">
        <v>16800</v>
      </c>
      <c r="G36" s="32">
        <v>76.62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45343</v>
      </c>
      <c r="B37" s="32">
        <v>544094</v>
      </c>
      <c r="C37" s="31" t="s">
        <v>1153</v>
      </c>
      <c r="D37" s="31" t="s">
        <v>1154</v>
      </c>
      <c r="E37" s="31" t="s">
        <v>562</v>
      </c>
      <c r="F37" s="84">
        <v>30000</v>
      </c>
      <c r="G37" s="32">
        <v>75.790000000000006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45343</v>
      </c>
      <c r="B38" s="32">
        <v>542802</v>
      </c>
      <c r="C38" s="31" t="s">
        <v>1060</v>
      </c>
      <c r="D38" s="31" t="s">
        <v>1061</v>
      </c>
      <c r="E38" s="31" t="s">
        <v>562</v>
      </c>
      <c r="F38" s="84">
        <v>900000</v>
      </c>
      <c r="G38" s="32">
        <v>4.82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45343</v>
      </c>
      <c r="B39" s="32">
        <v>530615</v>
      </c>
      <c r="C39" s="31" t="s">
        <v>1155</v>
      </c>
      <c r="D39" s="31" t="s">
        <v>1156</v>
      </c>
      <c r="E39" s="31" t="s">
        <v>562</v>
      </c>
      <c r="F39" s="84">
        <v>42681</v>
      </c>
      <c r="G39" s="32">
        <v>355.65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45343</v>
      </c>
      <c r="B40" s="32">
        <v>530615</v>
      </c>
      <c r="C40" s="31" t="s">
        <v>1155</v>
      </c>
      <c r="D40" s="31" t="s">
        <v>1157</v>
      </c>
      <c r="E40" s="31" t="s">
        <v>561</v>
      </c>
      <c r="F40" s="84">
        <v>42659</v>
      </c>
      <c r="G40" s="32">
        <v>355.65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45343</v>
      </c>
      <c r="B41" s="32">
        <v>542918</v>
      </c>
      <c r="C41" s="31" t="s">
        <v>1158</v>
      </c>
      <c r="D41" s="31" t="s">
        <v>1159</v>
      </c>
      <c r="E41" s="31" t="s">
        <v>561</v>
      </c>
      <c r="F41" s="84">
        <v>55000</v>
      </c>
      <c r="G41" s="32">
        <v>24.75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45343</v>
      </c>
      <c r="B42" s="32">
        <v>513536</v>
      </c>
      <c r="C42" s="31" t="s">
        <v>1160</v>
      </c>
      <c r="D42" s="31" t="s">
        <v>1161</v>
      </c>
      <c r="E42" s="31" t="s">
        <v>562</v>
      </c>
      <c r="F42" s="84">
        <v>2500000</v>
      </c>
      <c r="G42" s="32">
        <v>27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45343</v>
      </c>
      <c r="B43" s="32">
        <v>513536</v>
      </c>
      <c r="C43" s="31" t="s">
        <v>1160</v>
      </c>
      <c r="D43" s="31" t="s">
        <v>1162</v>
      </c>
      <c r="E43" s="31" t="s">
        <v>561</v>
      </c>
      <c r="F43" s="84">
        <v>2500000</v>
      </c>
      <c r="G43" s="32">
        <v>27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45343</v>
      </c>
      <c r="B44" s="32">
        <v>544108</v>
      </c>
      <c r="C44" s="31" t="s">
        <v>1163</v>
      </c>
      <c r="D44" s="31" t="s">
        <v>1117</v>
      </c>
      <c r="E44" s="31" t="s">
        <v>561</v>
      </c>
      <c r="F44" s="84">
        <v>129600</v>
      </c>
      <c r="G44" s="32">
        <v>170.15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45343</v>
      </c>
      <c r="B45" s="32">
        <v>544108</v>
      </c>
      <c r="C45" s="31" t="s">
        <v>1163</v>
      </c>
      <c r="D45" s="31" t="s">
        <v>1164</v>
      </c>
      <c r="E45" s="31" t="s">
        <v>562</v>
      </c>
      <c r="F45" s="84">
        <v>126000</v>
      </c>
      <c r="G45" s="32">
        <v>165.72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45343</v>
      </c>
      <c r="B46" s="32">
        <v>541983</v>
      </c>
      <c r="C46" s="31" t="s">
        <v>1165</v>
      </c>
      <c r="D46" s="31" t="s">
        <v>1166</v>
      </c>
      <c r="E46" s="31" t="s">
        <v>562</v>
      </c>
      <c r="F46" s="84">
        <v>90000</v>
      </c>
      <c r="G46" s="32">
        <v>28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45343</v>
      </c>
      <c r="B47" s="32">
        <v>538794</v>
      </c>
      <c r="C47" s="31" t="s">
        <v>1167</v>
      </c>
      <c r="D47" s="31" t="s">
        <v>1168</v>
      </c>
      <c r="E47" s="31" t="s">
        <v>562</v>
      </c>
      <c r="F47" s="84">
        <v>28000</v>
      </c>
      <c r="G47" s="32">
        <v>9.25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45343</v>
      </c>
      <c r="B48" s="32">
        <v>543286</v>
      </c>
      <c r="C48" s="31" t="s">
        <v>1169</v>
      </c>
      <c r="D48" s="31" t="s">
        <v>1170</v>
      </c>
      <c r="E48" s="31" t="s">
        <v>561</v>
      </c>
      <c r="F48" s="84">
        <v>84000</v>
      </c>
      <c r="G48" s="32">
        <v>16.75</v>
      </c>
      <c r="H48" s="32" t="s">
        <v>332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45343</v>
      </c>
      <c r="B49" s="32">
        <v>543286</v>
      </c>
      <c r="C49" s="31" t="s">
        <v>1169</v>
      </c>
      <c r="D49" s="31" t="s">
        <v>1171</v>
      </c>
      <c r="E49" s="31" t="s">
        <v>562</v>
      </c>
      <c r="F49" s="84">
        <v>84000</v>
      </c>
      <c r="G49" s="32">
        <v>16.75</v>
      </c>
      <c r="H49" s="32" t="s">
        <v>332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45343</v>
      </c>
      <c r="B50" s="32">
        <v>521238</v>
      </c>
      <c r="C50" s="31" t="s">
        <v>1172</v>
      </c>
      <c r="D50" s="31" t="s">
        <v>1173</v>
      </c>
      <c r="E50" s="31" t="s">
        <v>562</v>
      </c>
      <c r="F50" s="84">
        <v>20000</v>
      </c>
      <c r="G50" s="32">
        <v>96.67</v>
      </c>
      <c r="H50" s="32" t="s">
        <v>332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45343</v>
      </c>
      <c r="B51" s="32">
        <v>521238</v>
      </c>
      <c r="C51" s="31" t="s">
        <v>1172</v>
      </c>
      <c r="D51" s="31" t="s">
        <v>1174</v>
      </c>
      <c r="E51" s="31" t="s">
        <v>561</v>
      </c>
      <c r="F51" s="84">
        <v>3000</v>
      </c>
      <c r="G51" s="32">
        <v>96.67</v>
      </c>
      <c r="H51" s="32" t="s">
        <v>332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45343</v>
      </c>
      <c r="B52" s="32">
        <v>521238</v>
      </c>
      <c r="C52" s="31" t="s">
        <v>1172</v>
      </c>
      <c r="D52" s="31" t="s">
        <v>1175</v>
      </c>
      <c r="E52" s="31" t="s">
        <v>561</v>
      </c>
      <c r="F52" s="84">
        <v>4000</v>
      </c>
      <c r="G52" s="323">
        <v>96.67</v>
      </c>
      <c r="H52" s="32" t="s">
        <v>332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45343</v>
      </c>
      <c r="B53" s="32">
        <v>543613</v>
      </c>
      <c r="C53" s="31" t="s">
        <v>1176</v>
      </c>
      <c r="D53" s="31" t="s">
        <v>1177</v>
      </c>
      <c r="E53" s="31" t="s">
        <v>562</v>
      </c>
      <c r="F53" s="84">
        <v>28000</v>
      </c>
      <c r="G53" s="323">
        <v>12.51</v>
      </c>
      <c r="H53" s="32" t="s">
        <v>332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45343</v>
      </c>
      <c r="B54" s="32">
        <v>507621</v>
      </c>
      <c r="C54" s="31" t="s">
        <v>1178</v>
      </c>
      <c r="D54" s="31" t="s">
        <v>1179</v>
      </c>
      <c r="E54" s="31" t="s">
        <v>562</v>
      </c>
      <c r="F54" s="84">
        <v>58154</v>
      </c>
      <c r="G54" s="32">
        <v>540.01</v>
      </c>
      <c r="H54" s="32" t="s">
        <v>332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45343</v>
      </c>
      <c r="B55" s="32">
        <v>507621</v>
      </c>
      <c r="C55" s="31" t="s">
        <v>1178</v>
      </c>
      <c r="D55" s="31" t="s">
        <v>1180</v>
      </c>
      <c r="E55" s="31" t="s">
        <v>561</v>
      </c>
      <c r="F55" s="84">
        <v>58154</v>
      </c>
      <c r="G55" s="32">
        <v>540.53</v>
      </c>
      <c r="H55" s="32" t="s">
        <v>332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45343</v>
      </c>
      <c r="B56" s="32">
        <v>535910</v>
      </c>
      <c r="C56" s="31" t="s">
        <v>1181</v>
      </c>
      <c r="D56" s="31" t="s">
        <v>1182</v>
      </c>
      <c r="E56" s="31" t="s">
        <v>562</v>
      </c>
      <c r="F56" s="84">
        <v>85000</v>
      </c>
      <c r="G56" s="32">
        <v>105</v>
      </c>
      <c r="H56" s="32" t="s">
        <v>332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45343</v>
      </c>
      <c r="B57" s="32">
        <v>539767</v>
      </c>
      <c r="C57" s="31" t="s">
        <v>1183</v>
      </c>
      <c r="D57" s="31" t="s">
        <v>1184</v>
      </c>
      <c r="E57" s="31" t="s">
        <v>561</v>
      </c>
      <c r="F57" s="84">
        <v>40000</v>
      </c>
      <c r="G57" s="32">
        <v>17.100000000000001</v>
      </c>
      <c r="H57" s="32" t="s">
        <v>332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45343</v>
      </c>
      <c r="B58" s="32">
        <v>539767</v>
      </c>
      <c r="C58" s="31" t="s">
        <v>1183</v>
      </c>
      <c r="D58" s="31" t="s">
        <v>1185</v>
      </c>
      <c r="E58" s="31" t="s">
        <v>562</v>
      </c>
      <c r="F58" s="84">
        <v>17788</v>
      </c>
      <c r="G58" s="32">
        <v>17.079999999999998</v>
      </c>
      <c r="H58" s="32" t="s">
        <v>332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45343</v>
      </c>
      <c r="B59" s="32">
        <v>537291</v>
      </c>
      <c r="C59" s="31" t="s">
        <v>1186</v>
      </c>
      <c r="D59" s="31" t="s">
        <v>1187</v>
      </c>
      <c r="E59" s="31" t="s">
        <v>562</v>
      </c>
      <c r="F59" s="84">
        <v>504000</v>
      </c>
      <c r="G59" s="32">
        <v>217</v>
      </c>
      <c r="H59" s="32" t="s">
        <v>332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45343</v>
      </c>
      <c r="B60" s="32">
        <v>537291</v>
      </c>
      <c r="C60" s="31" t="s">
        <v>1186</v>
      </c>
      <c r="D60" s="31" t="s">
        <v>1188</v>
      </c>
      <c r="E60" s="31" t="s">
        <v>561</v>
      </c>
      <c r="F60" s="84">
        <v>504000</v>
      </c>
      <c r="G60" s="32">
        <v>217</v>
      </c>
      <c r="H60" s="32" t="s">
        <v>332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45343</v>
      </c>
      <c r="B61" s="32">
        <v>530557</v>
      </c>
      <c r="C61" s="31" t="s">
        <v>1019</v>
      </c>
      <c r="D61" s="31" t="s">
        <v>1020</v>
      </c>
      <c r="E61" s="31" t="s">
        <v>561</v>
      </c>
      <c r="F61" s="84">
        <v>6219229</v>
      </c>
      <c r="G61" s="32">
        <v>0.84</v>
      </c>
      <c r="H61" s="32" t="s">
        <v>332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45343</v>
      </c>
      <c r="B62" s="32">
        <v>530557</v>
      </c>
      <c r="C62" s="31" t="s">
        <v>1019</v>
      </c>
      <c r="D62" s="31" t="s">
        <v>1020</v>
      </c>
      <c r="E62" s="31" t="s">
        <v>562</v>
      </c>
      <c r="F62" s="84">
        <v>8086092</v>
      </c>
      <c r="G62" s="32">
        <v>0.83</v>
      </c>
      <c r="H62" s="32" t="s">
        <v>332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45343</v>
      </c>
      <c r="B63" s="32">
        <v>532340</v>
      </c>
      <c r="C63" s="31" t="s">
        <v>1189</v>
      </c>
      <c r="D63" s="31" t="s">
        <v>1190</v>
      </c>
      <c r="E63" s="31" t="s">
        <v>561</v>
      </c>
      <c r="F63" s="84">
        <v>102537</v>
      </c>
      <c r="G63" s="32">
        <v>6.32</v>
      </c>
      <c r="H63" s="32" t="s">
        <v>332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45343</v>
      </c>
      <c r="B64" s="32">
        <v>532340</v>
      </c>
      <c r="C64" s="31" t="s">
        <v>1189</v>
      </c>
      <c r="D64" s="31" t="s">
        <v>1191</v>
      </c>
      <c r="E64" s="31" t="s">
        <v>562</v>
      </c>
      <c r="F64" s="84">
        <v>71050</v>
      </c>
      <c r="G64" s="32">
        <v>6.32</v>
      </c>
      <c r="H64" s="32" t="s">
        <v>332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45343</v>
      </c>
      <c r="B65" s="32">
        <v>540386</v>
      </c>
      <c r="C65" s="31" t="s">
        <v>1192</v>
      </c>
      <c r="D65" s="31" t="s">
        <v>1193</v>
      </c>
      <c r="E65" s="31" t="s">
        <v>561</v>
      </c>
      <c r="F65" s="84">
        <v>636504</v>
      </c>
      <c r="G65" s="32">
        <v>0.73</v>
      </c>
      <c r="H65" s="32" t="s">
        <v>332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45343</v>
      </c>
      <c r="B66" s="32">
        <v>540198</v>
      </c>
      <c r="C66" s="31" t="s">
        <v>1194</v>
      </c>
      <c r="D66" s="31" t="s">
        <v>1195</v>
      </c>
      <c r="E66" s="31" t="s">
        <v>562</v>
      </c>
      <c r="F66" s="84">
        <v>39164</v>
      </c>
      <c r="G66" s="32">
        <v>36.11</v>
      </c>
      <c r="H66" s="32" t="s">
        <v>332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45343</v>
      </c>
      <c r="B67" s="32">
        <v>538742</v>
      </c>
      <c r="C67" s="31" t="s">
        <v>995</v>
      </c>
      <c r="D67" s="31" t="s">
        <v>1196</v>
      </c>
      <c r="E67" s="31" t="s">
        <v>561</v>
      </c>
      <c r="F67" s="84">
        <v>22000</v>
      </c>
      <c r="G67" s="32">
        <v>26.62</v>
      </c>
      <c r="H67" s="32" t="s">
        <v>332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45343</v>
      </c>
      <c r="B68" s="32">
        <v>538742</v>
      </c>
      <c r="C68" s="31" t="s">
        <v>995</v>
      </c>
      <c r="D68" s="31" t="s">
        <v>1197</v>
      </c>
      <c r="E68" s="31" t="s">
        <v>561</v>
      </c>
      <c r="F68" s="84">
        <v>100000</v>
      </c>
      <c r="G68" s="32">
        <v>26.62</v>
      </c>
      <c r="H68" s="32" t="s">
        <v>332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45343</v>
      </c>
      <c r="B69" s="32">
        <v>538742</v>
      </c>
      <c r="C69" s="31" t="s">
        <v>995</v>
      </c>
      <c r="D69" s="31" t="s">
        <v>1198</v>
      </c>
      <c r="E69" s="31" t="s">
        <v>562</v>
      </c>
      <c r="F69" s="84">
        <v>85200</v>
      </c>
      <c r="G69" s="32">
        <v>26.62</v>
      </c>
      <c r="H69" s="32" t="s">
        <v>332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45343</v>
      </c>
      <c r="B70" s="32">
        <v>538742</v>
      </c>
      <c r="C70" s="31" t="s">
        <v>995</v>
      </c>
      <c r="D70" s="31" t="s">
        <v>1091</v>
      </c>
      <c r="E70" s="31" t="s">
        <v>562</v>
      </c>
      <c r="F70" s="84">
        <v>78742</v>
      </c>
      <c r="G70" s="32">
        <v>26.62</v>
      </c>
      <c r="H70" s="32" t="s">
        <v>332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45343</v>
      </c>
      <c r="B71" s="32">
        <v>539469</v>
      </c>
      <c r="C71" s="31" t="s">
        <v>1199</v>
      </c>
      <c r="D71" s="31" t="s">
        <v>1200</v>
      </c>
      <c r="E71" s="31" t="s">
        <v>561</v>
      </c>
      <c r="F71" s="84">
        <v>71350</v>
      </c>
      <c r="G71" s="32">
        <v>693.33</v>
      </c>
      <c r="H71" s="32" t="s">
        <v>332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45343</v>
      </c>
      <c r="B72" s="32">
        <v>524136</v>
      </c>
      <c r="C72" s="31" t="s">
        <v>1201</v>
      </c>
      <c r="D72" s="31" t="s">
        <v>1202</v>
      </c>
      <c r="E72" s="31" t="s">
        <v>562</v>
      </c>
      <c r="F72" s="84">
        <v>2600</v>
      </c>
      <c r="G72" s="32">
        <v>478.99</v>
      </c>
      <c r="H72" s="32" t="s">
        <v>332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45343</v>
      </c>
      <c r="B73" s="32">
        <v>524136</v>
      </c>
      <c r="C73" s="31" t="s">
        <v>1201</v>
      </c>
      <c r="D73" s="31" t="s">
        <v>1202</v>
      </c>
      <c r="E73" s="31" t="s">
        <v>561</v>
      </c>
      <c r="F73" s="84">
        <v>19752</v>
      </c>
      <c r="G73" s="32">
        <v>525.75</v>
      </c>
      <c r="H73" s="32" t="s">
        <v>332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45343</v>
      </c>
      <c r="B74" s="32">
        <v>531768</v>
      </c>
      <c r="C74" s="31" t="s">
        <v>473</v>
      </c>
      <c r="D74" s="31" t="s">
        <v>1203</v>
      </c>
      <c r="E74" s="31" t="s">
        <v>562</v>
      </c>
      <c r="F74" s="84">
        <v>1290939</v>
      </c>
      <c r="G74" s="32">
        <v>1550.06</v>
      </c>
      <c r="H74" s="32" t="s">
        <v>332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45343</v>
      </c>
      <c r="B75" s="32">
        <v>526773</v>
      </c>
      <c r="C75" s="31" t="s">
        <v>1092</v>
      </c>
      <c r="D75" s="31" t="s">
        <v>1204</v>
      </c>
      <c r="E75" s="31" t="s">
        <v>561</v>
      </c>
      <c r="F75" s="84">
        <v>1507700</v>
      </c>
      <c r="G75" s="32">
        <v>10.45</v>
      </c>
      <c r="H75" s="32" t="s">
        <v>332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45343</v>
      </c>
      <c r="B76" s="32">
        <v>526773</v>
      </c>
      <c r="C76" s="31" t="s">
        <v>1092</v>
      </c>
      <c r="D76" s="31" t="s">
        <v>980</v>
      </c>
      <c r="E76" s="31" t="s">
        <v>562</v>
      </c>
      <c r="F76" s="84">
        <v>758007</v>
      </c>
      <c r="G76" s="32">
        <v>11.53</v>
      </c>
      <c r="H76" s="32" t="s">
        <v>332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45343</v>
      </c>
      <c r="B77" s="32">
        <v>526773</v>
      </c>
      <c r="C77" s="31" t="s">
        <v>1092</v>
      </c>
      <c r="D77" s="31" t="s">
        <v>980</v>
      </c>
      <c r="E77" s="31" t="s">
        <v>561</v>
      </c>
      <c r="F77" s="84">
        <v>758007</v>
      </c>
      <c r="G77" s="32">
        <v>10.92</v>
      </c>
      <c r="H77" s="32" t="s">
        <v>332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45343</v>
      </c>
      <c r="B78" s="32">
        <v>526773</v>
      </c>
      <c r="C78" s="31" t="s">
        <v>1092</v>
      </c>
      <c r="D78" s="31" t="s">
        <v>1021</v>
      </c>
      <c r="E78" s="31" t="s">
        <v>562</v>
      </c>
      <c r="F78" s="84">
        <v>1000000</v>
      </c>
      <c r="G78" s="32">
        <v>11.53</v>
      </c>
      <c r="H78" s="32" t="s">
        <v>332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45343</v>
      </c>
      <c r="B79" s="32">
        <v>500338</v>
      </c>
      <c r="C79" s="31" t="s">
        <v>477</v>
      </c>
      <c r="D79" s="31" t="s">
        <v>1180</v>
      </c>
      <c r="E79" s="31" t="s">
        <v>561</v>
      </c>
      <c r="F79" s="84">
        <v>2966990</v>
      </c>
      <c r="G79" s="32">
        <v>170.6</v>
      </c>
      <c r="H79" s="32" t="s">
        <v>332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45343</v>
      </c>
      <c r="B80" s="32">
        <v>500338</v>
      </c>
      <c r="C80" s="31" t="s">
        <v>477</v>
      </c>
      <c r="D80" s="31" t="s">
        <v>1179</v>
      </c>
      <c r="E80" s="31" t="s">
        <v>562</v>
      </c>
      <c r="F80" s="84">
        <v>2966990</v>
      </c>
      <c r="G80" s="32">
        <v>170.6</v>
      </c>
      <c r="H80" s="32" t="s">
        <v>332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45343</v>
      </c>
      <c r="B81" s="32">
        <v>544091</v>
      </c>
      <c r="C81" s="31" t="s">
        <v>1205</v>
      </c>
      <c r="D81" s="31" t="s">
        <v>1089</v>
      </c>
      <c r="E81" s="31" t="s">
        <v>562</v>
      </c>
      <c r="F81" s="84">
        <v>39600</v>
      </c>
      <c r="G81" s="32">
        <v>182.65</v>
      </c>
      <c r="H81" s="32" t="s">
        <v>332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45343</v>
      </c>
      <c r="B82" s="32">
        <v>544091</v>
      </c>
      <c r="C82" s="31" t="s">
        <v>1205</v>
      </c>
      <c r="D82" s="31" t="s">
        <v>1089</v>
      </c>
      <c r="E82" s="31" t="s">
        <v>561</v>
      </c>
      <c r="F82" s="84">
        <v>39600</v>
      </c>
      <c r="G82" s="32">
        <v>182.45</v>
      </c>
      <c r="H82" s="32" t="s">
        <v>332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45343</v>
      </c>
      <c r="B83" s="32">
        <v>544091</v>
      </c>
      <c r="C83" s="31" t="s">
        <v>1205</v>
      </c>
      <c r="D83" s="31" t="s">
        <v>1206</v>
      </c>
      <c r="E83" s="31" t="s">
        <v>562</v>
      </c>
      <c r="F83" s="84">
        <v>18000</v>
      </c>
      <c r="G83" s="32">
        <v>178</v>
      </c>
      <c r="H83" s="32" t="s">
        <v>332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45343</v>
      </c>
      <c r="B84" s="32">
        <v>544091</v>
      </c>
      <c r="C84" s="31" t="s">
        <v>1205</v>
      </c>
      <c r="D84" s="31" t="s">
        <v>1206</v>
      </c>
      <c r="E84" s="31" t="s">
        <v>561</v>
      </c>
      <c r="F84" s="84">
        <v>42000</v>
      </c>
      <c r="G84" s="32">
        <v>171.71</v>
      </c>
      <c r="H84" s="32" t="s">
        <v>332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45343</v>
      </c>
      <c r="B85" s="32">
        <v>532124</v>
      </c>
      <c r="C85" s="31" t="s">
        <v>1207</v>
      </c>
      <c r="D85" s="31" t="s">
        <v>1208</v>
      </c>
      <c r="E85" s="31" t="s">
        <v>561</v>
      </c>
      <c r="F85" s="84">
        <v>106804</v>
      </c>
      <c r="G85" s="32">
        <v>26.9</v>
      </c>
      <c r="H85" s="32" t="s">
        <v>332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45343</v>
      </c>
      <c r="B86" s="32">
        <v>504341</v>
      </c>
      <c r="C86" s="31" t="s">
        <v>1209</v>
      </c>
      <c r="D86" s="31" t="s">
        <v>1210</v>
      </c>
      <c r="E86" s="31" t="s">
        <v>562</v>
      </c>
      <c r="F86" s="84">
        <v>1000000</v>
      </c>
      <c r="G86" s="32">
        <v>85.81</v>
      </c>
      <c r="H86" s="32" t="s">
        <v>332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45343</v>
      </c>
      <c r="B87" s="32">
        <v>530271</v>
      </c>
      <c r="C87" s="31" t="s">
        <v>1093</v>
      </c>
      <c r="D87" s="31" t="s">
        <v>1094</v>
      </c>
      <c r="E87" s="31" t="s">
        <v>562</v>
      </c>
      <c r="F87" s="84">
        <v>55000</v>
      </c>
      <c r="G87" s="32">
        <v>19</v>
      </c>
      <c r="H87" s="32" t="s">
        <v>332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45343</v>
      </c>
      <c r="B88" s="32">
        <v>530251</v>
      </c>
      <c r="C88" s="31" t="s">
        <v>1062</v>
      </c>
      <c r="D88" s="31" t="s">
        <v>1063</v>
      </c>
      <c r="E88" s="31" t="s">
        <v>562</v>
      </c>
      <c r="F88" s="84">
        <v>909332</v>
      </c>
      <c r="G88" s="32">
        <v>0.76</v>
      </c>
      <c r="H88" s="32" t="s">
        <v>332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45343</v>
      </c>
      <c r="B89" s="32">
        <v>542145</v>
      </c>
      <c r="C89" s="31" t="s">
        <v>1211</v>
      </c>
      <c r="D89" s="31" t="s">
        <v>1212</v>
      </c>
      <c r="E89" s="31" t="s">
        <v>561</v>
      </c>
      <c r="F89" s="84">
        <v>41400</v>
      </c>
      <c r="G89" s="32">
        <v>38.880000000000003</v>
      </c>
      <c r="H89" s="32" t="s">
        <v>332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45343</v>
      </c>
      <c r="B90" s="32">
        <v>542145</v>
      </c>
      <c r="C90" s="31" t="s">
        <v>1211</v>
      </c>
      <c r="D90" s="31" t="s">
        <v>1213</v>
      </c>
      <c r="E90" s="31" t="s">
        <v>561</v>
      </c>
      <c r="F90" s="84">
        <v>50400</v>
      </c>
      <c r="G90" s="32">
        <v>38.880000000000003</v>
      </c>
      <c r="H90" s="32" t="s">
        <v>332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45343</v>
      </c>
      <c r="B91" s="32">
        <v>542145</v>
      </c>
      <c r="C91" s="31" t="s">
        <v>1211</v>
      </c>
      <c r="D91" s="31" t="s">
        <v>1214</v>
      </c>
      <c r="E91" s="31" t="s">
        <v>561</v>
      </c>
      <c r="F91" s="84">
        <v>73800</v>
      </c>
      <c r="G91" s="32">
        <v>38.880000000000003</v>
      </c>
      <c r="H91" s="32" t="s">
        <v>332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45343</v>
      </c>
      <c r="B92" s="32">
        <v>542145</v>
      </c>
      <c r="C92" s="31" t="s">
        <v>1211</v>
      </c>
      <c r="D92" s="31" t="s">
        <v>1215</v>
      </c>
      <c r="E92" s="31" t="s">
        <v>562</v>
      </c>
      <c r="F92" s="84">
        <v>120600</v>
      </c>
      <c r="G92" s="32">
        <v>38.880000000000003</v>
      </c>
      <c r="H92" s="32" t="s">
        <v>332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45343</v>
      </c>
      <c r="B93" s="32">
        <v>542145</v>
      </c>
      <c r="C93" s="31" t="s">
        <v>1211</v>
      </c>
      <c r="D93" s="31" t="s">
        <v>1216</v>
      </c>
      <c r="E93" s="31" t="s">
        <v>562</v>
      </c>
      <c r="F93" s="84">
        <v>28800</v>
      </c>
      <c r="G93" s="32">
        <v>38.880000000000003</v>
      </c>
      <c r="H93" s="32" t="s">
        <v>332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45343</v>
      </c>
      <c r="B94" s="32">
        <v>544083</v>
      </c>
      <c r="C94" s="31" t="s">
        <v>1217</v>
      </c>
      <c r="D94" s="31" t="s">
        <v>1154</v>
      </c>
      <c r="E94" s="31" t="s">
        <v>561</v>
      </c>
      <c r="F94" s="84">
        <v>20000</v>
      </c>
      <c r="G94" s="32">
        <v>414.65</v>
      </c>
      <c r="H94" s="32" t="s">
        <v>332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45343</v>
      </c>
      <c r="B95" s="32">
        <v>538975</v>
      </c>
      <c r="C95" s="31" t="s">
        <v>991</v>
      </c>
      <c r="D95" s="31" t="s">
        <v>859</v>
      </c>
      <c r="E95" s="31" t="s">
        <v>562</v>
      </c>
      <c r="F95" s="84">
        <v>10130437</v>
      </c>
      <c r="G95" s="32">
        <v>0.42</v>
      </c>
      <c r="H95" s="32" t="s">
        <v>332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45343</v>
      </c>
      <c r="B96" s="32">
        <v>538975</v>
      </c>
      <c r="C96" s="31" t="s">
        <v>991</v>
      </c>
      <c r="D96" s="31" t="s">
        <v>1021</v>
      </c>
      <c r="E96" s="31" t="s">
        <v>562</v>
      </c>
      <c r="F96" s="84">
        <v>7000000</v>
      </c>
      <c r="G96" s="32">
        <v>0.42</v>
      </c>
      <c r="H96" s="32" t="s">
        <v>332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45343</v>
      </c>
      <c r="B97" s="32">
        <v>538975</v>
      </c>
      <c r="C97" s="31" t="s">
        <v>991</v>
      </c>
      <c r="D97" s="31" t="s">
        <v>1018</v>
      </c>
      <c r="E97" s="31" t="s">
        <v>562</v>
      </c>
      <c r="F97" s="84">
        <v>4807825</v>
      </c>
      <c r="G97" s="32">
        <v>0.43</v>
      </c>
      <c r="H97" s="32" t="s">
        <v>332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45343</v>
      </c>
      <c r="B98" s="32">
        <v>538975</v>
      </c>
      <c r="C98" s="31" t="s">
        <v>991</v>
      </c>
      <c r="D98" s="31" t="s">
        <v>1018</v>
      </c>
      <c r="E98" s="31" t="s">
        <v>561</v>
      </c>
      <c r="F98" s="84">
        <v>5000000</v>
      </c>
      <c r="G98" s="32">
        <v>0.42</v>
      </c>
      <c r="H98" s="32" t="s">
        <v>332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45343</v>
      </c>
      <c r="B99" s="32">
        <v>543745</v>
      </c>
      <c r="C99" s="31" t="s">
        <v>1218</v>
      </c>
      <c r="D99" s="31" t="s">
        <v>1219</v>
      </c>
      <c r="E99" s="31" t="s">
        <v>562</v>
      </c>
      <c r="F99" s="84">
        <v>180000</v>
      </c>
      <c r="G99" s="32">
        <v>8.7899999999999991</v>
      </c>
      <c r="H99" s="32" t="s">
        <v>332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45343</v>
      </c>
      <c r="B100" s="32">
        <v>543745</v>
      </c>
      <c r="C100" s="31" t="s">
        <v>1218</v>
      </c>
      <c r="D100" s="31" t="s">
        <v>1220</v>
      </c>
      <c r="E100" s="31" t="s">
        <v>561</v>
      </c>
      <c r="F100" s="84">
        <v>180000</v>
      </c>
      <c r="G100" s="32">
        <v>8.7899999999999991</v>
      </c>
      <c r="H100" s="32" t="s">
        <v>332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45343</v>
      </c>
      <c r="B101" s="32">
        <v>539310</v>
      </c>
      <c r="C101" s="31" t="s">
        <v>1221</v>
      </c>
      <c r="D101" s="31" t="s">
        <v>1222</v>
      </c>
      <c r="E101" s="31" t="s">
        <v>561</v>
      </c>
      <c r="F101" s="84">
        <v>181500</v>
      </c>
      <c r="G101" s="32">
        <v>85.36</v>
      </c>
      <c r="H101" s="32" t="s">
        <v>332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45343</v>
      </c>
      <c r="B102" s="32">
        <v>539310</v>
      </c>
      <c r="C102" s="31" t="s">
        <v>1221</v>
      </c>
      <c r="D102" s="31" t="s">
        <v>1223</v>
      </c>
      <c r="E102" s="31" t="s">
        <v>562</v>
      </c>
      <c r="F102" s="84">
        <v>179000</v>
      </c>
      <c r="G102" s="32">
        <v>85.25</v>
      </c>
      <c r="H102" s="32" t="s">
        <v>332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45343</v>
      </c>
      <c r="B103" s="32">
        <v>503663</v>
      </c>
      <c r="C103" s="31" t="s">
        <v>1064</v>
      </c>
      <c r="D103" s="31" t="s">
        <v>1224</v>
      </c>
      <c r="E103" s="31" t="s">
        <v>562</v>
      </c>
      <c r="F103" s="84">
        <v>2449592</v>
      </c>
      <c r="G103" s="32">
        <v>9.31</v>
      </c>
      <c r="H103" s="32" t="s">
        <v>332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45343</v>
      </c>
      <c r="B104" s="32">
        <v>541338</v>
      </c>
      <c r="C104" s="31" t="s">
        <v>1225</v>
      </c>
      <c r="D104" s="31" t="s">
        <v>1226</v>
      </c>
      <c r="E104" s="31" t="s">
        <v>562</v>
      </c>
      <c r="F104" s="84">
        <v>250000</v>
      </c>
      <c r="G104" s="32">
        <v>46.37</v>
      </c>
      <c r="H104" s="32" t="s">
        <v>332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45343</v>
      </c>
      <c r="B105" s="32">
        <v>541338</v>
      </c>
      <c r="C105" s="31" t="s">
        <v>1225</v>
      </c>
      <c r="D105" s="31" t="s">
        <v>1227</v>
      </c>
      <c r="E105" s="31" t="s">
        <v>561</v>
      </c>
      <c r="F105" s="84">
        <v>72500</v>
      </c>
      <c r="G105" s="32">
        <v>46.35</v>
      </c>
      <c r="H105" s="32" t="s">
        <v>332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45343</v>
      </c>
      <c r="B106" s="32">
        <v>541338</v>
      </c>
      <c r="C106" s="31" t="s">
        <v>1225</v>
      </c>
      <c r="D106" s="31" t="s">
        <v>1228</v>
      </c>
      <c r="E106" s="31" t="s">
        <v>561</v>
      </c>
      <c r="F106" s="84">
        <v>72500</v>
      </c>
      <c r="G106" s="32">
        <v>46.37</v>
      </c>
      <c r="H106" s="32" t="s">
        <v>332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45343</v>
      </c>
      <c r="B107" s="32">
        <v>541338</v>
      </c>
      <c r="C107" s="31" t="s">
        <v>1225</v>
      </c>
      <c r="D107" s="31" t="s">
        <v>1229</v>
      </c>
      <c r="E107" s="31" t="s">
        <v>561</v>
      </c>
      <c r="F107" s="84">
        <v>53802</v>
      </c>
      <c r="G107" s="32">
        <v>46.5</v>
      </c>
      <c r="H107" s="32" t="s">
        <v>332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45343</v>
      </c>
      <c r="B108" s="32">
        <v>541338</v>
      </c>
      <c r="C108" s="31" t="s">
        <v>1225</v>
      </c>
      <c r="D108" s="31" t="s">
        <v>1230</v>
      </c>
      <c r="E108" s="31" t="s">
        <v>562</v>
      </c>
      <c r="F108" s="84">
        <v>68160</v>
      </c>
      <c r="G108" s="32">
        <v>46.5</v>
      </c>
      <c r="H108" s="32" t="s">
        <v>332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45343</v>
      </c>
      <c r="B109" s="32">
        <v>532372</v>
      </c>
      <c r="C109" s="31" t="s">
        <v>1231</v>
      </c>
      <c r="D109" s="31" t="s">
        <v>1232</v>
      </c>
      <c r="E109" s="31" t="s">
        <v>561</v>
      </c>
      <c r="F109" s="84">
        <v>500000</v>
      </c>
      <c r="G109" s="32">
        <v>43.76</v>
      </c>
      <c r="H109" s="32" t="s">
        <v>332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45343</v>
      </c>
      <c r="B110" s="32" t="s">
        <v>1065</v>
      </c>
      <c r="C110" s="31" t="s">
        <v>1066</v>
      </c>
      <c r="D110" s="31" t="s">
        <v>1233</v>
      </c>
      <c r="E110" s="31" t="s">
        <v>561</v>
      </c>
      <c r="F110" s="84">
        <v>74149</v>
      </c>
      <c r="G110" s="32">
        <v>182.52</v>
      </c>
      <c r="H110" s="32" t="s">
        <v>845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45343</v>
      </c>
      <c r="B111" s="32" t="s">
        <v>1065</v>
      </c>
      <c r="C111" s="31" t="s">
        <v>1066</v>
      </c>
      <c r="D111" s="31" t="s">
        <v>1234</v>
      </c>
      <c r="E111" s="31" t="s">
        <v>561</v>
      </c>
      <c r="F111" s="84">
        <v>29608</v>
      </c>
      <c r="G111" s="32">
        <v>182.48</v>
      </c>
      <c r="H111" s="32" t="s">
        <v>845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45343</v>
      </c>
      <c r="B112" s="32" t="s">
        <v>1235</v>
      </c>
      <c r="C112" s="31" t="s">
        <v>1236</v>
      </c>
      <c r="D112" s="31" t="s">
        <v>1102</v>
      </c>
      <c r="E112" s="31" t="s">
        <v>561</v>
      </c>
      <c r="F112" s="84">
        <v>48570</v>
      </c>
      <c r="G112" s="32">
        <v>305.93</v>
      </c>
      <c r="H112" s="32" t="s">
        <v>845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45343</v>
      </c>
      <c r="B113" s="32" t="s">
        <v>1237</v>
      </c>
      <c r="C113" s="31" t="s">
        <v>1238</v>
      </c>
      <c r="D113" s="31" t="s">
        <v>563</v>
      </c>
      <c r="E113" s="31" t="s">
        <v>561</v>
      </c>
      <c r="F113" s="84">
        <v>60164</v>
      </c>
      <c r="G113" s="32">
        <v>506.44</v>
      </c>
      <c r="H113" s="32" t="s">
        <v>845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45343</v>
      </c>
      <c r="B114" s="32" t="s">
        <v>1239</v>
      </c>
      <c r="C114" s="31" t="s">
        <v>1240</v>
      </c>
      <c r="D114" s="31" t="s">
        <v>563</v>
      </c>
      <c r="E114" s="31" t="s">
        <v>561</v>
      </c>
      <c r="F114" s="84">
        <v>774897</v>
      </c>
      <c r="G114" s="32">
        <v>242.94</v>
      </c>
      <c r="H114" s="32" t="s">
        <v>845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45343</v>
      </c>
      <c r="B115" s="32" t="s">
        <v>1097</v>
      </c>
      <c r="C115" s="31" t="s">
        <v>1098</v>
      </c>
      <c r="D115" s="31" t="s">
        <v>1101</v>
      </c>
      <c r="E115" s="31" t="s">
        <v>561</v>
      </c>
      <c r="F115" s="84">
        <v>521676</v>
      </c>
      <c r="G115" s="32">
        <v>107.66</v>
      </c>
      <c r="H115" s="32" t="s">
        <v>845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45343</v>
      </c>
      <c r="B116" s="32" t="s">
        <v>350</v>
      </c>
      <c r="C116" s="31" t="s">
        <v>1241</v>
      </c>
      <c r="D116" s="31" t="s">
        <v>563</v>
      </c>
      <c r="E116" s="31" t="s">
        <v>561</v>
      </c>
      <c r="F116" s="84">
        <v>2128805</v>
      </c>
      <c r="G116" s="32">
        <v>266.3</v>
      </c>
      <c r="H116" s="32" t="s">
        <v>845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>
        <v>45343</v>
      </c>
      <c r="B117" s="32" t="s">
        <v>350</v>
      </c>
      <c r="C117" s="31" t="s">
        <v>1241</v>
      </c>
      <c r="D117" s="31" t="s">
        <v>1096</v>
      </c>
      <c r="E117" s="31" t="s">
        <v>561</v>
      </c>
      <c r="F117" s="84">
        <v>4065000</v>
      </c>
      <c r="G117" s="32">
        <v>245</v>
      </c>
      <c r="H117" s="32" t="s">
        <v>845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>
        <v>45343</v>
      </c>
      <c r="B118" s="32" t="s">
        <v>1242</v>
      </c>
      <c r="C118" s="31" t="s">
        <v>1243</v>
      </c>
      <c r="D118" s="31" t="s">
        <v>1244</v>
      </c>
      <c r="E118" s="31" t="s">
        <v>561</v>
      </c>
      <c r="F118" s="84">
        <v>388100</v>
      </c>
      <c r="G118" s="32">
        <v>5.98</v>
      </c>
      <c r="H118" s="32" t="s">
        <v>845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>
        <v>45343</v>
      </c>
      <c r="B119" s="32" t="s">
        <v>369</v>
      </c>
      <c r="C119" s="31" t="s">
        <v>1245</v>
      </c>
      <c r="D119" s="31" t="s">
        <v>1095</v>
      </c>
      <c r="E119" s="31" t="s">
        <v>561</v>
      </c>
      <c r="F119" s="84">
        <v>8000000</v>
      </c>
      <c r="G119" s="32">
        <v>164.1</v>
      </c>
      <c r="H119" s="32" t="s">
        <v>845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>
        <v>45343</v>
      </c>
      <c r="B120" s="32" t="s">
        <v>997</v>
      </c>
      <c r="C120" s="31" t="s">
        <v>998</v>
      </c>
      <c r="D120" s="31" t="s">
        <v>563</v>
      </c>
      <c r="E120" s="31" t="s">
        <v>561</v>
      </c>
      <c r="F120" s="84">
        <v>9531826</v>
      </c>
      <c r="G120" s="32">
        <v>23.84</v>
      </c>
      <c r="H120" s="32" t="s">
        <v>845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>
        <v>45343</v>
      </c>
      <c r="B121" s="32" t="s">
        <v>997</v>
      </c>
      <c r="C121" s="31" t="s">
        <v>998</v>
      </c>
      <c r="D121" s="31" t="s">
        <v>861</v>
      </c>
      <c r="E121" s="31" t="s">
        <v>561</v>
      </c>
      <c r="F121" s="84">
        <v>15591772</v>
      </c>
      <c r="G121" s="32">
        <v>23.89</v>
      </c>
      <c r="H121" s="32" t="s">
        <v>845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>
        <v>45343</v>
      </c>
      <c r="B122" s="32" t="s">
        <v>1246</v>
      </c>
      <c r="C122" s="31" t="s">
        <v>1247</v>
      </c>
      <c r="D122" s="31" t="s">
        <v>1248</v>
      </c>
      <c r="E122" s="31" t="s">
        <v>561</v>
      </c>
      <c r="F122" s="84">
        <v>211050</v>
      </c>
      <c r="G122" s="32">
        <v>116.92</v>
      </c>
      <c r="H122" s="32" t="s">
        <v>845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>
        <v>45343</v>
      </c>
      <c r="B123" s="32" t="s">
        <v>1249</v>
      </c>
      <c r="C123" s="31" t="s">
        <v>1250</v>
      </c>
      <c r="D123" s="31" t="s">
        <v>1251</v>
      </c>
      <c r="E123" s="31" t="s">
        <v>561</v>
      </c>
      <c r="F123" s="84">
        <v>380770</v>
      </c>
      <c r="G123" s="32">
        <v>494.97</v>
      </c>
      <c r="H123" s="32" t="s">
        <v>845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>
        <v>45343</v>
      </c>
      <c r="B124" s="32" t="s">
        <v>918</v>
      </c>
      <c r="C124" s="31" t="s">
        <v>919</v>
      </c>
      <c r="D124" s="31" t="s">
        <v>1069</v>
      </c>
      <c r="E124" s="31" t="s">
        <v>561</v>
      </c>
      <c r="F124" s="84">
        <v>200000</v>
      </c>
      <c r="G124" s="32">
        <v>17.45</v>
      </c>
      <c r="H124" s="32" t="s">
        <v>845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1:28" ht="12.75" customHeight="1">
      <c r="A125" s="83">
        <v>45343</v>
      </c>
      <c r="B125" s="32" t="s">
        <v>401</v>
      </c>
      <c r="C125" s="31" t="s">
        <v>1252</v>
      </c>
      <c r="D125" s="31" t="s">
        <v>861</v>
      </c>
      <c r="E125" s="31" t="s">
        <v>561</v>
      </c>
      <c r="F125" s="84">
        <v>8846901</v>
      </c>
      <c r="G125" s="32">
        <v>112.64</v>
      </c>
      <c r="H125" s="32" t="s">
        <v>845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1:28" ht="12.75" customHeight="1">
      <c r="A126" s="83">
        <v>45343</v>
      </c>
      <c r="B126" s="32" t="s">
        <v>1253</v>
      </c>
      <c r="C126" s="31" t="s">
        <v>1254</v>
      </c>
      <c r="D126" s="31" t="s">
        <v>861</v>
      </c>
      <c r="E126" s="31" t="s">
        <v>561</v>
      </c>
      <c r="F126" s="84">
        <v>3504834</v>
      </c>
      <c r="G126" s="32">
        <v>121.39</v>
      </c>
      <c r="H126" s="32" t="s">
        <v>845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1:28" ht="12.75" customHeight="1">
      <c r="A127" s="83">
        <v>45343</v>
      </c>
      <c r="B127" s="32" t="s">
        <v>1255</v>
      </c>
      <c r="C127" s="31" t="s">
        <v>1256</v>
      </c>
      <c r="D127" s="31" t="s">
        <v>1257</v>
      </c>
      <c r="E127" s="31" t="s">
        <v>561</v>
      </c>
      <c r="F127" s="84">
        <v>579469</v>
      </c>
      <c r="G127" s="32">
        <v>404.51</v>
      </c>
      <c r="H127" s="32" t="s">
        <v>845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</row>
    <row r="128" spans="1:28" ht="12.75" customHeight="1">
      <c r="A128" s="83">
        <v>45343</v>
      </c>
      <c r="B128" s="32" t="s">
        <v>1255</v>
      </c>
      <c r="C128" s="31" t="s">
        <v>1256</v>
      </c>
      <c r="D128" s="31" t="s">
        <v>1258</v>
      </c>
      <c r="E128" s="31" t="s">
        <v>561</v>
      </c>
      <c r="F128" s="84">
        <v>895858</v>
      </c>
      <c r="G128" s="32">
        <v>403.72</v>
      </c>
      <c r="H128" s="32" t="s">
        <v>845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</row>
    <row r="129" spans="1:28" ht="12.75" customHeight="1">
      <c r="A129" s="83">
        <v>45343</v>
      </c>
      <c r="B129" s="32" t="s">
        <v>1259</v>
      </c>
      <c r="C129" s="31" t="s">
        <v>1260</v>
      </c>
      <c r="D129" s="31" t="s">
        <v>1261</v>
      </c>
      <c r="E129" s="31" t="s">
        <v>561</v>
      </c>
      <c r="F129" s="84">
        <v>70012</v>
      </c>
      <c r="G129" s="32">
        <v>499.29</v>
      </c>
      <c r="H129" s="32" t="s">
        <v>845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</row>
    <row r="130" spans="1:28" ht="12.75" customHeight="1">
      <c r="A130" s="83">
        <v>45343</v>
      </c>
      <c r="B130" s="32" t="s">
        <v>1099</v>
      </c>
      <c r="C130" s="31" t="s">
        <v>1100</v>
      </c>
      <c r="D130" s="31" t="s">
        <v>1070</v>
      </c>
      <c r="E130" s="31" t="s">
        <v>561</v>
      </c>
      <c r="F130" s="84">
        <v>158015</v>
      </c>
      <c r="G130" s="32">
        <v>34.619999999999997</v>
      </c>
      <c r="H130" s="32" t="s">
        <v>845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</row>
    <row r="131" spans="1:28" ht="12.75" customHeight="1">
      <c r="A131" s="83">
        <v>45343</v>
      </c>
      <c r="B131" s="32" t="s">
        <v>1262</v>
      </c>
      <c r="C131" s="31" t="s">
        <v>1263</v>
      </c>
      <c r="D131" s="31" t="s">
        <v>1264</v>
      </c>
      <c r="E131" s="31" t="s">
        <v>561</v>
      </c>
      <c r="F131" s="84">
        <v>342000</v>
      </c>
      <c r="G131" s="32">
        <v>58.15</v>
      </c>
      <c r="H131" s="32" t="s">
        <v>845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</row>
    <row r="132" spans="1:28" ht="15" customHeight="1">
      <c r="A132" s="83">
        <v>45343</v>
      </c>
      <c r="B132" s="32" t="s">
        <v>1103</v>
      </c>
      <c r="C132" s="31" t="s">
        <v>1104</v>
      </c>
      <c r="D132" s="31" t="s">
        <v>861</v>
      </c>
      <c r="E132" s="31" t="s">
        <v>561</v>
      </c>
      <c r="F132" s="84">
        <v>1371530</v>
      </c>
      <c r="G132" s="32">
        <v>46.18</v>
      </c>
      <c r="H132" s="32" t="s">
        <v>845</v>
      </c>
    </row>
    <row r="133" spans="1:28" ht="15" customHeight="1">
      <c r="A133" s="83">
        <v>45343</v>
      </c>
      <c r="B133" s="32" t="s">
        <v>1265</v>
      </c>
      <c r="C133" s="31" t="s">
        <v>1266</v>
      </c>
      <c r="D133" s="31" t="s">
        <v>1267</v>
      </c>
      <c r="E133" s="31" t="s">
        <v>561</v>
      </c>
      <c r="F133" s="84">
        <v>2400000</v>
      </c>
      <c r="G133" s="32">
        <v>103</v>
      </c>
      <c r="H133" s="32" t="s">
        <v>845</v>
      </c>
    </row>
    <row r="134" spans="1:28" ht="15" customHeight="1">
      <c r="A134" s="83">
        <v>45343</v>
      </c>
      <c r="B134" s="32" t="s">
        <v>1268</v>
      </c>
      <c r="C134" s="31" t="s">
        <v>1269</v>
      </c>
      <c r="D134" s="31" t="s">
        <v>563</v>
      </c>
      <c r="E134" s="31" t="s">
        <v>561</v>
      </c>
      <c r="F134" s="84">
        <v>167877</v>
      </c>
      <c r="G134" s="32">
        <v>435.13</v>
      </c>
      <c r="H134" s="32" t="s">
        <v>845</v>
      </c>
    </row>
    <row r="135" spans="1:28" ht="15" customHeight="1">
      <c r="A135" s="83">
        <v>45343</v>
      </c>
      <c r="B135" s="32" t="s">
        <v>1270</v>
      </c>
      <c r="C135" s="31" t="s">
        <v>1271</v>
      </c>
      <c r="D135" s="31" t="s">
        <v>999</v>
      </c>
      <c r="E135" s="31" t="s">
        <v>561</v>
      </c>
      <c r="F135" s="84">
        <v>578757</v>
      </c>
      <c r="G135" s="32">
        <v>12.3</v>
      </c>
      <c r="H135" s="32" t="s">
        <v>845</v>
      </c>
    </row>
    <row r="136" spans="1:28" ht="15" customHeight="1">
      <c r="A136" s="83">
        <v>45343</v>
      </c>
      <c r="B136" s="32" t="s">
        <v>1270</v>
      </c>
      <c r="C136" s="31" t="s">
        <v>1271</v>
      </c>
      <c r="D136" s="31" t="s">
        <v>1272</v>
      </c>
      <c r="E136" s="31" t="s">
        <v>561</v>
      </c>
      <c r="F136" s="84">
        <v>2500005</v>
      </c>
      <c r="G136" s="32">
        <v>12.21</v>
      </c>
      <c r="H136" s="32" t="s">
        <v>845</v>
      </c>
    </row>
    <row r="137" spans="1:28" ht="15" customHeight="1">
      <c r="A137" s="83">
        <v>45343</v>
      </c>
      <c r="B137" s="32" t="s">
        <v>1270</v>
      </c>
      <c r="C137" s="31" t="s">
        <v>1271</v>
      </c>
      <c r="D137" s="31" t="s">
        <v>859</v>
      </c>
      <c r="E137" s="31" t="s">
        <v>561</v>
      </c>
      <c r="F137" s="84">
        <v>4236540</v>
      </c>
      <c r="G137" s="32">
        <v>12.13</v>
      </c>
      <c r="H137" s="32" t="s">
        <v>845</v>
      </c>
    </row>
    <row r="138" spans="1:28" ht="15" customHeight="1">
      <c r="A138" s="83">
        <v>45343</v>
      </c>
      <c r="B138" s="32" t="s">
        <v>1071</v>
      </c>
      <c r="C138" s="31" t="s">
        <v>1072</v>
      </c>
      <c r="D138" s="31" t="s">
        <v>563</v>
      </c>
      <c r="E138" s="31" t="s">
        <v>561</v>
      </c>
      <c r="F138" s="84">
        <v>482523</v>
      </c>
      <c r="G138" s="32">
        <v>443.95</v>
      </c>
      <c r="H138" s="32" t="s">
        <v>845</v>
      </c>
    </row>
    <row r="139" spans="1:28" ht="15" customHeight="1">
      <c r="A139" s="83">
        <v>45343</v>
      </c>
      <c r="B139" s="32" t="s">
        <v>1105</v>
      </c>
      <c r="C139" s="31" t="s">
        <v>1106</v>
      </c>
      <c r="D139" s="31" t="s">
        <v>861</v>
      </c>
      <c r="E139" s="31" t="s">
        <v>561</v>
      </c>
      <c r="F139" s="84">
        <v>758710</v>
      </c>
      <c r="G139" s="32">
        <v>82</v>
      </c>
      <c r="H139" s="32" t="s">
        <v>845</v>
      </c>
    </row>
    <row r="140" spans="1:28" ht="15" customHeight="1">
      <c r="A140" s="83">
        <v>45343</v>
      </c>
      <c r="B140" s="32" t="s">
        <v>1107</v>
      </c>
      <c r="C140" s="31" t="s">
        <v>1108</v>
      </c>
      <c r="D140" s="31" t="s">
        <v>563</v>
      </c>
      <c r="E140" s="31" t="s">
        <v>561</v>
      </c>
      <c r="F140" s="84">
        <v>197767</v>
      </c>
      <c r="G140" s="32">
        <v>482.12</v>
      </c>
      <c r="H140" s="32" t="s">
        <v>845</v>
      </c>
    </row>
    <row r="141" spans="1:28" ht="15" customHeight="1">
      <c r="A141" s="83">
        <v>45343</v>
      </c>
      <c r="B141" s="32" t="s">
        <v>1273</v>
      </c>
      <c r="C141" s="31" t="s">
        <v>1274</v>
      </c>
      <c r="D141" s="31" t="s">
        <v>1275</v>
      </c>
      <c r="E141" s="31" t="s">
        <v>561</v>
      </c>
      <c r="F141" s="84">
        <v>73200</v>
      </c>
      <c r="G141" s="32">
        <v>132.16</v>
      </c>
      <c r="H141" s="32" t="s">
        <v>845</v>
      </c>
    </row>
    <row r="142" spans="1:28" ht="15" customHeight="1">
      <c r="A142" s="83">
        <v>45343</v>
      </c>
      <c r="B142" s="32" t="s">
        <v>933</v>
      </c>
      <c r="C142" s="31" t="s">
        <v>934</v>
      </c>
      <c r="D142" s="31" t="s">
        <v>1276</v>
      </c>
      <c r="E142" s="31" t="s">
        <v>561</v>
      </c>
      <c r="F142" s="84">
        <v>521870</v>
      </c>
      <c r="G142" s="32">
        <v>8.25</v>
      </c>
      <c r="H142" s="32" t="s">
        <v>845</v>
      </c>
    </row>
    <row r="143" spans="1:28" ht="15" customHeight="1">
      <c r="A143" s="83">
        <v>45343</v>
      </c>
      <c r="B143" s="32" t="s">
        <v>933</v>
      </c>
      <c r="C143" s="31" t="s">
        <v>934</v>
      </c>
      <c r="D143" s="31" t="s">
        <v>1233</v>
      </c>
      <c r="E143" s="31" t="s">
        <v>561</v>
      </c>
      <c r="F143" s="84">
        <v>640005</v>
      </c>
      <c r="G143" s="32">
        <v>7.95</v>
      </c>
      <c r="H143" s="32" t="s">
        <v>845</v>
      </c>
    </row>
    <row r="144" spans="1:28" ht="15" customHeight="1">
      <c r="A144" s="83">
        <v>45343</v>
      </c>
      <c r="B144" s="32" t="s">
        <v>933</v>
      </c>
      <c r="C144" s="31" t="s">
        <v>934</v>
      </c>
      <c r="D144" s="31" t="s">
        <v>1109</v>
      </c>
      <c r="E144" s="31" t="s">
        <v>561</v>
      </c>
      <c r="F144" s="84">
        <v>992346</v>
      </c>
      <c r="G144" s="32">
        <v>7.92</v>
      </c>
      <c r="H144" s="32" t="s">
        <v>845</v>
      </c>
    </row>
    <row r="145" spans="1:8" ht="15" customHeight="1">
      <c r="A145" s="83">
        <v>45343</v>
      </c>
      <c r="B145" s="32" t="s">
        <v>933</v>
      </c>
      <c r="C145" s="31" t="s">
        <v>934</v>
      </c>
      <c r="D145" s="31" t="s">
        <v>1277</v>
      </c>
      <c r="E145" s="31" t="s">
        <v>561</v>
      </c>
      <c r="F145" s="84">
        <v>170008</v>
      </c>
      <c r="G145" s="32">
        <v>7.9</v>
      </c>
      <c r="H145" s="32" t="s">
        <v>845</v>
      </c>
    </row>
    <row r="146" spans="1:8" ht="15" customHeight="1">
      <c r="A146" s="83">
        <v>45343</v>
      </c>
      <c r="B146" s="32" t="s">
        <v>1110</v>
      </c>
      <c r="C146" s="31" t="s">
        <v>1111</v>
      </c>
      <c r="D146" s="31" t="s">
        <v>996</v>
      </c>
      <c r="E146" s="31" t="s">
        <v>561</v>
      </c>
      <c r="F146" s="84">
        <v>117129</v>
      </c>
      <c r="G146" s="32">
        <v>152.35</v>
      </c>
      <c r="H146" s="32" t="s">
        <v>845</v>
      </c>
    </row>
    <row r="147" spans="1:8" ht="15" customHeight="1">
      <c r="A147" s="83">
        <v>45343</v>
      </c>
      <c r="B147" s="32" t="s">
        <v>1110</v>
      </c>
      <c r="C147" s="31" t="s">
        <v>1111</v>
      </c>
      <c r="D147" s="31" t="s">
        <v>1278</v>
      </c>
      <c r="E147" s="31" t="s">
        <v>561</v>
      </c>
      <c r="F147" s="84">
        <v>123717</v>
      </c>
      <c r="G147" s="32">
        <v>151.82</v>
      </c>
      <c r="H147" s="32" t="s">
        <v>845</v>
      </c>
    </row>
    <row r="148" spans="1:8" ht="15" customHeight="1">
      <c r="A148" s="83">
        <v>45343</v>
      </c>
      <c r="B148" s="32" t="s">
        <v>1112</v>
      </c>
      <c r="C148" s="31" t="s">
        <v>1113</v>
      </c>
      <c r="D148" s="31" t="s">
        <v>1114</v>
      </c>
      <c r="E148" s="31" t="s">
        <v>561</v>
      </c>
      <c r="F148" s="84">
        <v>4930021</v>
      </c>
      <c r="G148" s="32">
        <v>4.54</v>
      </c>
      <c r="H148" s="32" t="s">
        <v>845</v>
      </c>
    </row>
    <row r="149" spans="1:8" ht="15" customHeight="1">
      <c r="A149" s="83">
        <v>45343</v>
      </c>
      <c r="B149" s="32" t="s">
        <v>1279</v>
      </c>
      <c r="C149" s="31" t="s">
        <v>1280</v>
      </c>
      <c r="D149" s="31" t="s">
        <v>1281</v>
      </c>
      <c r="E149" s="31" t="s">
        <v>561</v>
      </c>
      <c r="F149" s="84">
        <v>200000</v>
      </c>
      <c r="G149" s="32">
        <v>184.85</v>
      </c>
      <c r="H149" s="32" t="s">
        <v>845</v>
      </c>
    </row>
    <row r="150" spans="1:8" ht="15" customHeight="1">
      <c r="A150" s="83">
        <v>45343</v>
      </c>
      <c r="B150" s="32" t="s">
        <v>1279</v>
      </c>
      <c r="C150" s="31" t="s">
        <v>1280</v>
      </c>
      <c r="D150" s="31" t="s">
        <v>1282</v>
      </c>
      <c r="E150" s="31" t="s">
        <v>561</v>
      </c>
      <c r="F150" s="84">
        <v>206000</v>
      </c>
      <c r="G150" s="32">
        <v>203.28</v>
      </c>
      <c r="H150" s="32" t="s">
        <v>845</v>
      </c>
    </row>
    <row r="151" spans="1:8" ht="15" customHeight="1">
      <c r="A151" s="83">
        <v>45343</v>
      </c>
      <c r="B151" s="32" t="s">
        <v>241</v>
      </c>
      <c r="C151" s="31" t="s">
        <v>1115</v>
      </c>
      <c r="D151" s="31" t="s">
        <v>861</v>
      </c>
      <c r="E151" s="31" t="s">
        <v>561</v>
      </c>
      <c r="F151" s="84">
        <v>4030793</v>
      </c>
      <c r="G151" s="32">
        <v>170.79</v>
      </c>
      <c r="H151" s="32" t="s">
        <v>845</v>
      </c>
    </row>
    <row r="152" spans="1:8" ht="15" customHeight="1">
      <c r="A152" s="83">
        <v>45343</v>
      </c>
      <c r="B152" s="32" t="s">
        <v>725</v>
      </c>
      <c r="C152" s="31" t="s">
        <v>1116</v>
      </c>
      <c r="D152" s="31" t="s">
        <v>861</v>
      </c>
      <c r="E152" s="31" t="s">
        <v>561</v>
      </c>
      <c r="F152" s="84">
        <v>5634947</v>
      </c>
      <c r="G152" s="32">
        <v>15.09</v>
      </c>
      <c r="H152" s="32" t="s">
        <v>845</v>
      </c>
    </row>
    <row r="153" spans="1:8" ht="15" customHeight="1">
      <c r="A153" s="83">
        <v>45343</v>
      </c>
      <c r="B153" s="32" t="s">
        <v>725</v>
      </c>
      <c r="C153" s="31" t="s">
        <v>1116</v>
      </c>
      <c r="D153" s="31" t="s">
        <v>1101</v>
      </c>
      <c r="E153" s="31" t="s">
        <v>561</v>
      </c>
      <c r="F153" s="84">
        <v>51105</v>
      </c>
      <c r="G153" s="32">
        <v>15.47</v>
      </c>
      <c r="H153" s="32" t="s">
        <v>845</v>
      </c>
    </row>
    <row r="154" spans="1:8" ht="15" customHeight="1">
      <c r="A154" s="83">
        <v>45343</v>
      </c>
      <c r="B154" s="32" t="s">
        <v>725</v>
      </c>
      <c r="C154" s="31" t="s">
        <v>1116</v>
      </c>
      <c r="D154" s="31" t="s">
        <v>563</v>
      </c>
      <c r="E154" s="31" t="s">
        <v>561</v>
      </c>
      <c r="F154" s="84">
        <v>3264366</v>
      </c>
      <c r="G154" s="32">
        <v>15.06</v>
      </c>
      <c r="H154" s="32" t="s">
        <v>845</v>
      </c>
    </row>
    <row r="155" spans="1:8" ht="15" customHeight="1">
      <c r="A155" s="83">
        <v>45343</v>
      </c>
      <c r="B155" s="32" t="s">
        <v>1283</v>
      </c>
      <c r="C155" s="31" t="s">
        <v>1284</v>
      </c>
      <c r="D155" s="31" t="s">
        <v>563</v>
      </c>
      <c r="E155" s="31" t="s">
        <v>561</v>
      </c>
      <c r="F155" s="84">
        <v>178789</v>
      </c>
      <c r="G155" s="32">
        <v>307.06</v>
      </c>
      <c r="H155" s="32" t="s">
        <v>845</v>
      </c>
    </row>
    <row r="156" spans="1:8" ht="15" customHeight="1">
      <c r="A156" s="83">
        <v>45343</v>
      </c>
      <c r="B156" s="32" t="s">
        <v>1065</v>
      </c>
      <c r="C156" s="31" t="s">
        <v>1066</v>
      </c>
      <c r="D156" s="31" t="s">
        <v>1233</v>
      </c>
      <c r="E156" s="31" t="s">
        <v>562</v>
      </c>
      <c r="F156" s="84">
        <v>15958</v>
      </c>
      <c r="G156" s="32">
        <v>182.08</v>
      </c>
      <c r="H156" s="32" t="s">
        <v>845</v>
      </c>
    </row>
    <row r="157" spans="1:8" ht="15" customHeight="1">
      <c r="A157" s="83">
        <v>45343</v>
      </c>
      <c r="B157" s="32" t="s">
        <v>1065</v>
      </c>
      <c r="C157" s="31" t="s">
        <v>1066</v>
      </c>
      <c r="D157" s="31" t="s">
        <v>1234</v>
      </c>
      <c r="E157" s="31" t="s">
        <v>562</v>
      </c>
      <c r="F157" s="84">
        <v>160007</v>
      </c>
      <c r="G157" s="32">
        <v>182.75</v>
      </c>
      <c r="H157" s="32" t="s">
        <v>845</v>
      </c>
    </row>
    <row r="158" spans="1:8" ht="15" customHeight="1">
      <c r="A158" s="83">
        <v>45343</v>
      </c>
      <c r="B158" s="32" t="s">
        <v>1235</v>
      </c>
      <c r="C158" s="31" t="s">
        <v>1236</v>
      </c>
      <c r="D158" s="31" t="s">
        <v>1102</v>
      </c>
      <c r="E158" s="31" t="s">
        <v>562</v>
      </c>
      <c r="F158" s="84">
        <v>48570</v>
      </c>
      <c r="G158" s="32">
        <v>306.54000000000002</v>
      </c>
      <c r="H158" s="32" t="s">
        <v>845</v>
      </c>
    </row>
    <row r="159" spans="1:8" ht="15" customHeight="1">
      <c r="A159" s="83">
        <v>45343</v>
      </c>
      <c r="B159" s="32" t="s">
        <v>1237</v>
      </c>
      <c r="C159" s="31" t="s">
        <v>1238</v>
      </c>
      <c r="D159" s="31" t="s">
        <v>563</v>
      </c>
      <c r="E159" s="31" t="s">
        <v>562</v>
      </c>
      <c r="F159" s="84">
        <v>60164</v>
      </c>
      <c r="G159" s="32">
        <v>507.23</v>
      </c>
      <c r="H159" s="32" t="s">
        <v>845</v>
      </c>
    </row>
    <row r="160" spans="1:8" ht="15" customHeight="1">
      <c r="A160" s="83">
        <v>45343</v>
      </c>
      <c r="B160" s="32" t="s">
        <v>1239</v>
      </c>
      <c r="C160" s="31" t="s">
        <v>1240</v>
      </c>
      <c r="D160" s="31" t="s">
        <v>563</v>
      </c>
      <c r="E160" s="31" t="s">
        <v>562</v>
      </c>
      <c r="F160" s="84">
        <v>774897</v>
      </c>
      <c r="G160" s="32">
        <v>243.07</v>
      </c>
      <c r="H160" s="32" t="s">
        <v>845</v>
      </c>
    </row>
    <row r="161" spans="1:8" ht="15" customHeight="1">
      <c r="A161" s="83">
        <v>45343</v>
      </c>
      <c r="B161" s="32" t="s">
        <v>1097</v>
      </c>
      <c r="C161" s="31" t="s">
        <v>1098</v>
      </c>
      <c r="D161" s="31" t="s">
        <v>1101</v>
      </c>
      <c r="E161" s="31" t="s">
        <v>562</v>
      </c>
      <c r="F161" s="84">
        <v>65986</v>
      </c>
      <c r="G161" s="32">
        <v>110.82</v>
      </c>
      <c r="H161" s="32" t="s">
        <v>845</v>
      </c>
    </row>
    <row r="162" spans="1:8" ht="15" customHeight="1">
      <c r="A162" s="83">
        <v>45343</v>
      </c>
      <c r="B162" s="32" t="s">
        <v>1097</v>
      </c>
      <c r="C162" s="31" t="s">
        <v>1098</v>
      </c>
      <c r="D162" s="31" t="s">
        <v>1285</v>
      </c>
      <c r="E162" s="31" t="s">
        <v>562</v>
      </c>
      <c r="F162" s="84">
        <v>1575245</v>
      </c>
      <c r="G162" s="32">
        <v>108.48</v>
      </c>
      <c r="H162" s="32" t="s">
        <v>845</v>
      </c>
    </row>
    <row r="163" spans="1:8" ht="15" customHeight="1">
      <c r="A163" s="83">
        <v>45343</v>
      </c>
      <c r="B163" s="32" t="s">
        <v>350</v>
      </c>
      <c r="C163" s="31" t="s">
        <v>1241</v>
      </c>
      <c r="D163" s="31" t="s">
        <v>1286</v>
      </c>
      <c r="E163" s="31" t="s">
        <v>562</v>
      </c>
      <c r="F163" s="84">
        <v>4065000</v>
      </c>
      <c r="G163" s="32">
        <v>245</v>
      </c>
      <c r="H163" s="32" t="s">
        <v>845</v>
      </c>
    </row>
    <row r="164" spans="1:8" ht="15" customHeight="1">
      <c r="A164" s="83">
        <v>45343</v>
      </c>
      <c r="B164" s="32" t="s">
        <v>350</v>
      </c>
      <c r="C164" s="31" t="s">
        <v>1241</v>
      </c>
      <c r="D164" s="31" t="s">
        <v>563</v>
      </c>
      <c r="E164" s="31" t="s">
        <v>562</v>
      </c>
      <c r="F164" s="84">
        <v>2128805</v>
      </c>
      <c r="G164" s="32">
        <v>266.52</v>
      </c>
      <c r="H164" s="32" t="s">
        <v>845</v>
      </c>
    </row>
    <row r="165" spans="1:8" ht="15" customHeight="1">
      <c r="A165" s="83">
        <v>45343</v>
      </c>
      <c r="B165" s="32" t="s">
        <v>1242</v>
      </c>
      <c r="C165" s="31" t="s">
        <v>1243</v>
      </c>
      <c r="D165" s="31" t="s">
        <v>1287</v>
      </c>
      <c r="E165" s="31" t="s">
        <v>562</v>
      </c>
      <c r="F165" s="84">
        <v>540064</v>
      </c>
      <c r="G165" s="32">
        <v>5.97</v>
      </c>
      <c r="H165" s="32" t="s">
        <v>845</v>
      </c>
    </row>
    <row r="166" spans="1:8" ht="15" customHeight="1">
      <c r="A166" s="83">
        <v>45343</v>
      </c>
      <c r="B166" s="32" t="s">
        <v>1288</v>
      </c>
      <c r="C166" s="31" t="s">
        <v>1289</v>
      </c>
      <c r="D166" s="31" t="s">
        <v>999</v>
      </c>
      <c r="E166" s="31" t="s">
        <v>562</v>
      </c>
      <c r="F166" s="84">
        <v>58463</v>
      </c>
      <c r="G166" s="32">
        <v>245.36</v>
      </c>
      <c r="H166" s="32" t="s">
        <v>845</v>
      </c>
    </row>
    <row r="167" spans="1:8" ht="15" customHeight="1">
      <c r="A167" s="83">
        <v>45343</v>
      </c>
      <c r="B167" s="32" t="s">
        <v>369</v>
      </c>
      <c r="C167" s="31" t="s">
        <v>1245</v>
      </c>
      <c r="D167" s="31" t="s">
        <v>1290</v>
      </c>
      <c r="E167" s="31" t="s">
        <v>562</v>
      </c>
      <c r="F167" s="84">
        <v>53083330</v>
      </c>
      <c r="G167" s="32">
        <v>164.1</v>
      </c>
      <c r="H167" s="32" t="s">
        <v>845</v>
      </c>
    </row>
    <row r="168" spans="1:8" ht="15" customHeight="1">
      <c r="A168" s="83">
        <v>45343</v>
      </c>
      <c r="B168" s="32" t="s">
        <v>997</v>
      </c>
      <c r="C168" s="31" t="s">
        <v>998</v>
      </c>
      <c r="D168" s="31" t="s">
        <v>861</v>
      </c>
      <c r="E168" s="31" t="s">
        <v>562</v>
      </c>
      <c r="F168" s="84">
        <v>17582849</v>
      </c>
      <c r="G168" s="32">
        <v>23.95</v>
      </c>
      <c r="H168" s="32" t="s">
        <v>845</v>
      </c>
    </row>
    <row r="169" spans="1:8" ht="15" customHeight="1">
      <c r="A169" s="83">
        <v>45343</v>
      </c>
      <c r="B169" s="32" t="s">
        <v>997</v>
      </c>
      <c r="C169" s="31" t="s">
        <v>998</v>
      </c>
      <c r="D169" s="31" t="s">
        <v>563</v>
      </c>
      <c r="E169" s="31" t="s">
        <v>562</v>
      </c>
      <c r="F169" s="84">
        <v>9531826</v>
      </c>
      <c r="G169" s="32">
        <v>23.86</v>
      </c>
      <c r="H169" s="32" t="s">
        <v>845</v>
      </c>
    </row>
    <row r="170" spans="1:8" ht="15" customHeight="1">
      <c r="A170" s="83">
        <v>45343</v>
      </c>
      <c r="B170" s="32" t="s">
        <v>1246</v>
      </c>
      <c r="C170" s="31" t="s">
        <v>1247</v>
      </c>
      <c r="D170" s="31" t="s">
        <v>1248</v>
      </c>
      <c r="E170" s="31" t="s">
        <v>562</v>
      </c>
      <c r="F170" s="84">
        <v>356853</v>
      </c>
      <c r="G170" s="32">
        <v>117.3</v>
      </c>
      <c r="H170" s="32" t="s">
        <v>845</v>
      </c>
    </row>
    <row r="171" spans="1:8" ht="15" customHeight="1">
      <c r="A171" s="83">
        <v>45343</v>
      </c>
      <c r="B171" s="32" t="s">
        <v>1249</v>
      </c>
      <c r="C171" s="31" t="s">
        <v>1250</v>
      </c>
      <c r="D171" s="31" t="s">
        <v>1291</v>
      </c>
      <c r="E171" s="31" t="s">
        <v>562</v>
      </c>
      <c r="F171" s="84">
        <v>500000</v>
      </c>
      <c r="G171" s="32">
        <v>495</v>
      </c>
      <c r="H171" s="32" t="s">
        <v>845</v>
      </c>
    </row>
    <row r="172" spans="1:8" ht="15" customHeight="1">
      <c r="A172" s="83">
        <v>45343</v>
      </c>
      <c r="B172" s="32" t="s">
        <v>1067</v>
      </c>
      <c r="C172" s="31" t="s">
        <v>1068</v>
      </c>
      <c r="D172" s="31" t="s">
        <v>992</v>
      </c>
      <c r="E172" s="31" t="s">
        <v>562</v>
      </c>
      <c r="F172" s="84">
        <v>4000000</v>
      </c>
      <c r="G172" s="32">
        <v>0.85</v>
      </c>
      <c r="H172" s="32" t="s">
        <v>845</v>
      </c>
    </row>
    <row r="173" spans="1:8" ht="15" customHeight="1">
      <c r="A173" s="83">
        <v>45343</v>
      </c>
      <c r="B173" s="32" t="s">
        <v>401</v>
      </c>
      <c r="C173" s="31" t="s">
        <v>1252</v>
      </c>
      <c r="D173" s="31" t="s">
        <v>861</v>
      </c>
      <c r="E173" s="31" t="s">
        <v>562</v>
      </c>
      <c r="F173" s="84">
        <v>9171528</v>
      </c>
      <c r="G173" s="32">
        <v>112.69</v>
      </c>
      <c r="H173" s="32" t="s">
        <v>845</v>
      </c>
    </row>
    <row r="174" spans="1:8" ht="15" customHeight="1">
      <c r="A174" s="83">
        <v>45343</v>
      </c>
      <c r="B174" s="32" t="s">
        <v>1253</v>
      </c>
      <c r="C174" s="31" t="s">
        <v>1254</v>
      </c>
      <c r="D174" s="31" t="s">
        <v>861</v>
      </c>
      <c r="E174" s="31" t="s">
        <v>562</v>
      </c>
      <c r="F174" s="84">
        <v>3534964</v>
      </c>
      <c r="G174" s="32">
        <v>121.41</v>
      </c>
      <c r="H174" s="32" t="s">
        <v>845</v>
      </c>
    </row>
    <row r="175" spans="1:8" ht="15" customHeight="1">
      <c r="A175" s="83">
        <v>45343</v>
      </c>
      <c r="B175" s="32" t="s">
        <v>1255</v>
      </c>
      <c r="C175" s="31" t="s">
        <v>1256</v>
      </c>
      <c r="D175" s="31" t="s">
        <v>1257</v>
      </c>
      <c r="E175" s="31" t="s">
        <v>562</v>
      </c>
      <c r="F175" s="84">
        <v>579469</v>
      </c>
      <c r="G175" s="32">
        <v>404.15</v>
      </c>
      <c r="H175" s="32" t="s">
        <v>845</v>
      </c>
    </row>
    <row r="176" spans="1:8" ht="15" customHeight="1">
      <c r="A176" s="83">
        <v>45343</v>
      </c>
      <c r="B176" s="32" t="s">
        <v>1255</v>
      </c>
      <c r="C176" s="31" t="s">
        <v>1256</v>
      </c>
      <c r="D176" s="31" t="s">
        <v>1258</v>
      </c>
      <c r="E176" s="31" t="s">
        <v>562</v>
      </c>
      <c r="F176" s="84">
        <v>865163</v>
      </c>
      <c r="G176" s="32">
        <v>401.47</v>
      </c>
      <c r="H176" s="32" t="s">
        <v>845</v>
      </c>
    </row>
    <row r="177" spans="1:8" ht="15" customHeight="1">
      <c r="A177" s="83">
        <v>45343</v>
      </c>
      <c r="B177" s="32" t="s">
        <v>1259</v>
      </c>
      <c r="C177" s="31" t="s">
        <v>1260</v>
      </c>
      <c r="D177" s="31" t="s">
        <v>1261</v>
      </c>
      <c r="E177" s="31" t="s">
        <v>562</v>
      </c>
      <c r="F177" s="84">
        <v>12</v>
      </c>
      <c r="G177" s="32">
        <v>501.95</v>
      </c>
      <c r="H177" s="32" t="s">
        <v>845</v>
      </c>
    </row>
    <row r="178" spans="1:8" ht="15" customHeight="1">
      <c r="A178" s="83">
        <v>45343</v>
      </c>
      <c r="B178" s="32" t="s">
        <v>1259</v>
      </c>
      <c r="C178" s="31" t="s">
        <v>1260</v>
      </c>
      <c r="D178" s="31" t="s">
        <v>1292</v>
      </c>
      <c r="E178" s="31" t="s">
        <v>562</v>
      </c>
      <c r="F178" s="84">
        <v>70000</v>
      </c>
      <c r="G178" s="32">
        <v>499.29</v>
      </c>
      <c r="H178" s="32" t="s">
        <v>845</v>
      </c>
    </row>
    <row r="179" spans="1:8" ht="15" customHeight="1">
      <c r="A179" s="83">
        <v>45343</v>
      </c>
      <c r="B179" s="32" t="s">
        <v>1099</v>
      </c>
      <c r="C179" s="31" t="s">
        <v>1100</v>
      </c>
      <c r="D179" s="31" t="s">
        <v>1070</v>
      </c>
      <c r="E179" s="31" t="s">
        <v>562</v>
      </c>
      <c r="F179" s="84">
        <v>147314</v>
      </c>
      <c r="G179" s="32">
        <v>34.74</v>
      </c>
      <c r="H179" s="32" t="s">
        <v>845</v>
      </c>
    </row>
    <row r="180" spans="1:8" ht="15" customHeight="1">
      <c r="A180" s="83">
        <v>45343</v>
      </c>
      <c r="B180" s="32" t="s">
        <v>1262</v>
      </c>
      <c r="C180" s="31" t="s">
        <v>1263</v>
      </c>
      <c r="D180" s="31" t="s">
        <v>1293</v>
      </c>
      <c r="E180" s="31" t="s">
        <v>562</v>
      </c>
      <c r="F180" s="84">
        <v>342000</v>
      </c>
      <c r="G180" s="32">
        <v>58.15</v>
      </c>
      <c r="H180" s="32" t="s">
        <v>845</v>
      </c>
    </row>
    <row r="181" spans="1:8" ht="15" customHeight="1">
      <c r="A181" s="83">
        <v>45343</v>
      </c>
      <c r="B181" s="32" t="s">
        <v>1103</v>
      </c>
      <c r="C181" s="31" t="s">
        <v>1104</v>
      </c>
      <c r="D181" s="31" t="s">
        <v>861</v>
      </c>
      <c r="E181" s="31" t="s">
        <v>562</v>
      </c>
      <c r="F181" s="84">
        <v>1500140</v>
      </c>
      <c r="G181" s="32">
        <v>46.29</v>
      </c>
      <c r="H181" s="32" t="s">
        <v>845</v>
      </c>
    </row>
    <row r="182" spans="1:8" ht="15" customHeight="1">
      <c r="A182" s="83">
        <v>45343</v>
      </c>
      <c r="B182" s="32" t="s">
        <v>1265</v>
      </c>
      <c r="C182" s="31" t="s">
        <v>1266</v>
      </c>
      <c r="D182" s="31" t="s">
        <v>1294</v>
      </c>
      <c r="E182" s="31" t="s">
        <v>562</v>
      </c>
      <c r="F182" s="84">
        <v>2400000</v>
      </c>
      <c r="G182" s="32">
        <v>103</v>
      </c>
      <c r="H182" s="32" t="s">
        <v>845</v>
      </c>
    </row>
    <row r="183" spans="1:8" ht="15" customHeight="1">
      <c r="A183" s="83">
        <v>45343</v>
      </c>
      <c r="B183" s="32" t="s">
        <v>1295</v>
      </c>
      <c r="C183" s="31" t="s">
        <v>1296</v>
      </c>
      <c r="D183" s="31" t="s">
        <v>1297</v>
      </c>
      <c r="E183" s="31" t="s">
        <v>562</v>
      </c>
      <c r="F183" s="84">
        <v>66250</v>
      </c>
      <c r="G183" s="32">
        <v>79.06</v>
      </c>
      <c r="H183" s="32" t="s">
        <v>845</v>
      </c>
    </row>
    <row r="184" spans="1:8" ht="15" customHeight="1">
      <c r="A184" s="83">
        <v>45343</v>
      </c>
      <c r="B184" s="32" t="s">
        <v>1298</v>
      </c>
      <c r="C184" s="31" t="s">
        <v>1299</v>
      </c>
      <c r="D184" s="31" t="s">
        <v>859</v>
      </c>
      <c r="E184" s="31" t="s">
        <v>562</v>
      </c>
      <c r="F184" s="84">
        <v>2500000</v>
      </c>
      <c r="G184" s="32">
        <v>4.3</v>
      </c>
      <c r="H184" s="32" t="s">
        <v>845</v>
      </c>
    </row>
    <row r="185" spans="1:8" ht="15" customHeight="1">
      <c r="A185" s="83">
        <v>45343</v>
      </c>
      <c r="B185" s="32" t="s">
        <v>1268</v>
      </c>
      <c r="C185" s="31" t="s">
        <v>1269</v>
      </c>
      <c r="D185" s="31" t="s">
        <v>563</v>
      </c>
      <c r="E185" s="31" t="s">
        <v>562</v>
      </c>
      <c r="F185" s="84">
        <v>167877</v>
      </c>
      <c r="G185" s="32">
        <v>436.37</v>
      </c>
      <c r="H185" s="32" t="s">
        <v>845</v>
      </c>
    </row>
    <row r="186" spans="1:8" ht="15" customHeight="1">
      <c r="A186" s="83">
        <v>45343</v>
      </c>
      <c r="B186" s="32" t="s">
        <v>1270</v>
      </c>
      <c r="C186" s="31" t="s">
        <v>1271</v>
      </c>
      <c r="D186" s="31" t="s">
        <v>1272</v>
      </c>
      <c r="E186" s="31" t="s">
        <v>562</v>
      </c>
      <c r="F186" s="84">
        <v>6500005</v>
      </c>
      <c r="G186" s="32">
        <v>12.23</v>
      </c>
      <c r="H186" s="32" t="s">
        <v>845</v>
      </c>
    </row>
    <row r="187" spans="1:8" ht="15" customHeight="1">
      <c r="A187" s="83">
        <v>45343</v>
      </c>
      <c r="B187" s="32" t="s">
        <v>1270</v>
      </c>
      <c r="C187" s="31" t="s">
        <v>1271</v>
      </c>
      <c r="D187" s="31" t="s">
        <v>999</v>
      </c>
      <c r="E187" s="31" t="s">
        <v>562</v>
      </c>
      <c r="F187" s="84">
        <v>4929757</v>
      </c>
      <c r="G187" s="32">
        <v>12.23</v>
      </c>
      <c r="H187" s="32" t="s">
        <v>845</v>
      </c>
    </row>
    <row r="188" spans="1:8" ht="15" customHeight="1">
      <c r="A188" s="83">
        <v>45343</v>
      </c>
      <c r="B188" s="32" t="s">
        <v>1270</v>
      </c>
      <c r="C188" s="31" t="s">
        <v>1271</v>
      </c>
      <c r="D188" s="31" t="s">
        <v>859</v>
      </c>
      <c r="E188" s="31" t="s">
        <v>562</v>
      </c>
      <c r="F188" s="84">
        <v>5316540</v>
      </c>
      <c r="G188" s="32">
        <v>12.3</v>
      </c>
      <c r="H188" s="32" t="s">
        <v>845</v>
      </c>
    </row>
    <row r="189" spans="1:8" ht="15" customHeight="1">
      <c r="A189" s="83">
        <v>45343</v>
      </c>
      <c r="B189" s="32" t="s">
        <v>1300</v>
      </c>
      <c r="C189" s="31" t="s">
        <v>1301</v>
      </c>
      <c r="D189" s="31" t="s">
        <v>1302</v>
      </c>
      <c r="E189" s="31" t="s">
        <v>562</v>
      </c>
      <c r="F189" s="84">
        <v>1800000</v>
      </c>
      <c r="G189" s="32">
        <v>106.78</v>
      </c>
      <c r="H189" s="32" t="s">
        <v>845</v>
      </c>
    </row>
    <row r="190" spans="1:8" ht="15" customHeight="1">
      <c r="A190" s="83">
        <v>45343</v>
      </c>
      <c r="B190" s="32" t="s">
        <v>1071</v>
      </c>
      <c r="C190" s="31" t="s">
        <v>1072</v>
      </c>
      <c r="D190" s="31" t="s">
        <v>563</v>
      </c>
      <c r="E190" s="31" t="s">
        <v>562</v>
      </c>
      <c r="F190" s="84">
        <v>482523</v>
      </c>
      <c r="G190" s="32">
        <v>444.09</v>
      </c>
      <c r="H190" s="32" t="s">
        <v>845</v>
      </c>
    </row>
    <row r="191" spans="1:8" ht="15" customHeight="1">
      <c r="A191" s="83">
        <v>45343</v>
      </c>
      <c r="B191" s="32" t="s">
        <v>1105</v>
      </c>
      <c r="C191" s="31" t="s">
        <v>1106</v>
      </c>
      <c r="D191" s="31" t="s">
        <v>861</v>
      </c>
      <c r="E191" s="31" t="s">
        <v>562</v>
      </c>
      <c r="F191" s="84">
        <v>848608</v>
      </c>
      <c r="G191" s="32">
        <v>82.15</v>
      </c>
      <c r="H191" s="32" t="s">
        <v>845</v>
      </c>
    </row>
    <row r="192" spans="1:8" ht="15" customHeight="1">
      <c r="A192" s="83">
        <v>45343</v>
      </c>
      <c r="B192" s="32" t="s">
        <v>1107</v>
      </c>
      <c r="C192" s="31" t="s">
        <v>1108</v>
      </c>
      <c r="D192" s="31" t="s">
        <v>563</v>
      </c>
      <c r="E192" s="31" t="s">
        <v>562</v>
      </c>
      <c r="F192" s="84">
        <v>197767</v>
      </c>
      <c r="G192" s="32">
        <v>481.82</v>
      </c>
      <c r="H192" s="32" t="s">
        <v>845</v>
      </c>
    </row>
    <row r="193" spans="1:8" ht="15" customHeight="1">
      <c r="A193" s="83">
        <v>45343</v>
      </c>
      <c r="B193" s="32" t="s">
        <v>1273</v>
      </c>
      <c r="C193" s="31" t="s">
        <v>1274</v>
      </c>
      <c r="D193" s="31" t="s">
        <v>1303</v>
      </c>
      <c r="E193" s="31" t="s">
        <v>562</v>
      </c>
      <c r="F193" s="84">
        <v>70800</v>
      </c>
      <c r="G193" s="32">
        <v>132.18</v>
      </c>
      <c r="H193" s="32" t="s">
        <v>845</v>
      </c>
    </row>
    <row r="194" spans="1:8" ht="15" customHeight="1">
      <c r="A194" s="83">
        <v>45343</v>
      </c>
      <c r="B194" s="32" t="s">
        <v>933</v>
      </c>
      <c r="C194" s="31" t="s">
        <v>934</v>
      </c>
      <c r="D194" s="31" t="s">
        <v>1233</v>
      </c>
      <c r="E194" s="31" t="s">
        <v>562</v>
      </c>
      <c r="F194" s="84">
        <v>644620</v>
      </c>
      <c r="G194" s="32">
        <v>7.86</v>
      </c>
      <c r="H194" s="32" t="s">
        <v>845</v>
      </c>
    </row>
    <row r="195" spans="1:8" ht="15" customHeight="1">
      <c r="A195" s="83">
        <v>45343</v>
      </c>
      <c r="B195" s="32" t="s">
        <v>933</v>
      </c>
      <c r="C195" s="31" t="s">
        <v>934</v>
      </c>
      <c r="D195" s="31" t="s">
        <v>1109</v>
      </c>
      <c r="E195" s="31" t="s">
        <v>562</v>
      </c>
      <c r="F195" s="84">
        <v>1048500</v>
      </c>
      <c r="G195" s="32">
        <v>7.89</v>
      </c>
      <c r="H195" s="32" t="s">
        <v>845</v>
      </c>
    </row>
    <row r="196" spans="1:8" ht="15" customHeight="1">
      <c r="A196" s="83">
        <v>45343</v>
      </c>
      <c r="B196" s="32" t="s">
        <v>933</v>
      </c>
      <c r="C196" s="31" t="s">
        <v>934</v>
      </c>
      <c r="D196" s="31" t="s">
        <v>992</v>
      </c>
      <c r="E196" s="31" t="s">
        <v>562</v>
      </c>
      <c r="F196" s="84">
        <v>200000</v>
      </c>
      <c r="G196" s="32">
        <v>7.63</v>
      </c>
      <c r="H196" s="32" t="s">
        <v>845</v>
      </c>
    </row>
    <row r="197" spans="1:8" ht="15" customHeight="1">
      <c r="A197" s="83">
        <v>45343</v>
      </c>
      <c r="B197" s="32" t="s">
        <v>933</v>
      </c>
      <c r="C197" s="31" t="s">
        <v>934</v>
      </c>
      <c r="D197" s="31" t="s">
        <v>1276</v>
      </c>
      <c r="E197" s="31" t="s">
        <v>562</v>
      </c>
      <c r="F197" s="84">
        <v>468440</v>
      </c>
      <c r="G197" s="32">
        <v>8.1999999999999993</v>
      </c>
      <c r="H197" s="32" t="s">
        <v>845</v>
      </c>
    </row>
    <row r="198" spans="1:8" ht="15" customHeight="1">
      <c r="A198" s="83">
        <v>45343</v>
      </c>
      <c r="B198" s="32" t="s">
        <v>933</v>
      </c>
      <c r="C198" s="31" t="s">
        <v>934</v>
      </c>
      <c r="D198" s="31" t="s">
        <v>1022</v>
      </c>
      <c r="E198" s="31" t="s">
        <v>562</v>
      </c>
      <c r="F198" s="84">
        <v>301262</v>
      </c>
      <c r="G198" s="32">
        <v>7.99</v>
      </c>
      <c r="H198" s="32" t="s">
        <v>845</v>
      </c>
    </row>
    <row r="199" spans="1:8" ht="15" customHeight="1">
      <c r="A199" s="83">
        <v>45343</v>
      </c>
      <c r="B199" s="32" t="s">
        <v>933</v>
      </c>
      <c r="C199" s="31" t="s">
        <v>934</v>
      </c>
      <c r="D199" s="31" t="s">
        <v>1277</v>
      </c>
      <c r="E199" s="31" t="s">
        <v>562</v>
      </c>
      <c r="F199" s="84">
        <v>165010</v>
      </c>
      <c r="G199" s="32">
        <v>7.97</v>
      </c>
      <c r="H199" s="32" t="s">
        <v>845</v>
      </c>
    </row>
    <row r="200" spans="1:8" ht="15" customHeight="1">
      <c r="A200" s="83">
        <v>45343</v>
      </c>
      <c r="B200" s="32" t="s">
        <v>1110</v>
      </c>
      <c r="C200" s="31" t="s">
        <v>1111</v>
      </c>
      <c r="D200" s="31" t="s">
        <v>1278</v>
      </c>
      <c r="E200" s="31" t="s">
        <v>562</v>
      </c>
      <c r="F200" s="84">
        <v>123717</v>
      </c>
      <c r="G200" s="32">
        <v>152.06</v>
      </c>
      <c r="H200" s="32" t="s">
        <v>845</v>
      </c>
    </row>
    <row r="201" spans="1:8" ht="15" customHeight="1">
      <c r="A201" s="83">
        <v>45343</v>
      </c>
      <c r="B201" s="32" t="s">
        <v>1110</v>
      </c>
      <c r="C201" s="31" t="s">
        <v>1111</v>
      </c>
      <c r="D201" s="31" t="s">
        <v>996</v>
      </c>
      <c r="E201" s="31" t="s">
        <v>562</v>
      </c>
      <c r="F201" s="84">
        <v>132236</v>
      </c>
      <c r="G201" s="32">
        <v>152.04</v>
      </c>
      <c r="H201" s="32" t="s">
        <v>845</v>
      </c>
    </row>
    <row r="202" spans="1:8" ht="15" customHeight="1">
      <c r="A202" s="83">
        <v>45343</v>
      </c>
      <c r="B202" s="32" t="s">
        <v>1112</v>
      </c>
      <c r="C202" s="31" t="s">
        <v>1113</v>
      </c>
      <c r="D202" s="31" t="s">
        <v>1114</v>
      </c>
      <c r="E202" s="31" t="s">
        <v>562</v>
      </c>
      <c r="F202" s="84">
        <v>7829403</v>
      </c>
      <c r="G202" s="32">
        <v>4.54</v>
      </c>
      <c r="H202" s="32" t="s">
        <v>845</v>
      </c>
    </row>
    <row r="203" spans="1:8" ht="15" customHeight="1">
      <c r="A203" s="83">
        <v>45343</v>
      </c>
      <c r="B203" s="32" t="s">
        <v>241</v>
      </c>
      <c r="C203" s="31" t="s">
        <v>1115</v>
      </c>
      <c r="D203" s="31" t="s">
        <v>861</v>
      </c>
      <c r="E203" s="31" t="s">
        <v>562</v>
      </c>
      <c r="F203" s="84">
        <v>5201212</v>
      </c>
      <c r="G203" s="32">
        <v>171.46</v>
      </c>
      <c r="H203" s="32" t="s">
        <v>845</v>
      </c>
    </row>
    <row r="204" spans="1:8" ht="15" customHeight="1">
      <c r="A204" s="83">
        <v>45343</v>
      </c>
      <c r="B204" s="32" t="s">
        <v>725</v>
      </c>
      <c r="C204" s="31" t="s">
        <v>1116</v>
      </c>
      <c r="D204" s="31" t="s">
        <v>1101</v>
      </c>
      <c r="E204" s="31" t="s">
        <v>562</v>
      </c>
      <c r="F204" s="84">
        <v>3842182</v>
      </c>
      <c r="G204" s="32">
        <v>15.1</v>
      </c>
      <c r="H204" s="32" t="s">
        <v>845</v>
      </c>
    </row>
    <row r="205" spans="1:8" ht="15" customHeight="1">
      <c r="A205" s="83">
        <v>45343</v>
      </c>
      <c r="B205" s="32" t="s">
        <v>725</v>
      </c>
      <c r="C205" s="31" t="s">
        <v>1116</v>
      </c>
      <c r="D205" s="31" t="s">
        <v>861</v>
      </c>
      <c r="E205" s="31" t="s">
        <v>562</v>
      </c>
      <c r="F205" s="84">
        <v>5434370</v>
      </c>
      <c r="G205" s="32">
        <v>15.1</v>
      </c>
      <c r="H205" s="32" t="s">
        <v>845</v>
      </c>
    </row>
    <row r="206" spans="1:8" ht="15" customHeight="1">
      <c r="A206" s="83">
        <v>45343</v>
      </c>
      <c r="B206" s="32" t="s">
        <v>725</v>
      </c>
      <c r="C206" s="31" t="s">
        <v>1116</v>
      </c>
      <c r="D206" s="31" t="s">
        <v>563</v>
      </c>
      <c r="E206" s="31" t="s">
        <v>562</v>
      </c>
      <c r="F206" s="84">
        <v>3264366</v>
      </c>
      <c r="G206" s="32">
        <v>15.1</v>
      </c>
      <c r="H206" s="32" t="s">
        <v>845</v>
      </c>
    </row>
    <row r="207" spans="1:8" ht="15" customHeight="1">
      <c r="A207" s="83">
        <v>45343</v>
      </c>
      <c r="B207" s="32" t="s">
        <v>1283</v>
      </c>
      <c r="C207" s="31" t="s">
        <v>1284</v>
      </c>
      <c r="D207" s="31" t="s">
        <v>563</v>
      </c>
      <c r="E207" s="31" t="s">
        <v>562</v>
      </c>
      <c r="F207" s="84">
        <v>178789</v>
      </c>
      <c r="G207" s="32">
        <v>308.04000000000002</v>
      </c>
      <c r="H207" s="32" t="s">
        <v>845</v>
      </c>
    </row>
    <row r="208" spans="1:8" ht="15" customHeight="1">
      <c r="A208" s="83"/>
      <c r="B208" s="32"/>
      <c r="C208" s="31"/>
      <c r="D208" s="31"/>
      <c r="E208" s="31"/>
      <c r="F208" s="84"/>
      <c r="G208" s="32"/>
      <c r="H208" s="32"/>
    </row>
    <row r="209" spans="1:8" ht="15" customHeight="1">
      <c r="A209" s="83"/>
      <c r="B209" s="32"/>
      <c r="C209" s="31"/>
      <c r="D209" s="31"/>
      <c r="E209" s="31"/>
      <c r="F209" s="84"/>
      <c r="G209" s="32"/>
      <c r="H209" s="32"/>
    </row>
    <row r="210" spans="1:8" ht="15" customHeight="1">
      <c r="A210" s="83"/>
      <c r="B210" s="32"/>
      <c r="C210" s="31"/>
      <c r="D210" s="31"/>
      <c r="E210" s="31"/>
      <c r="F210" s="84"/>
      <c r="G210" s="32"/>
      <c r="H210" s="32"/>
    </row>
    <row r="211" spans="1:8" ht="15" customHeight="1">
      <c r="A211" s="83"/>
      <c r="B211" s="32"/>
      <c r="C211" s="31"/>
      <c r="D211" s="31"/>
      <c r="E211" s="31"/>
      <c r="F211" s="84"/>
      <c r="G211" s="32"/>
      <c r="H211" s="32"/>
    </row>
    <row r="212" spans="1:8" ht="15" customHeight="1">
      <c r="A212" s="83"/>
      <c r="B212" s="32"/>
      <c r="C212" s="31"/>
      <c r="D212" s="31"/>
      <c r="E212" s="31"/>
      <c r="F212" s="84"/>
      <c r="G212" s="32"/>
      <c r="H212" s="32"/>
    </row>
    <row r="213" spans="1:8" ht="15" customHeight="1">
      <c r="A213" s="83"/>
      <c r="B213" s="32"/>
      <c r="C213" s="31"/>
      <c r="D213" s="31"/>
      <c r="E213" s="31"/>
      <c r="F213" s="84"/>
      <c r="G213" s="32"/>
      <c r="H213" s="32"/>
    </row>
    <row r="214" spans="1:8" ht="15" customHeight="1">
      <c r="A214" s="83"/>
      <c r="B214" s="32"/>
      <c r="C214" s="31"/>
      <c r="D214" s="31"/>
      <c r="E214" s="31"/>
      <c r="F214" s="84"/>
      <c r="G214" s="32"/>
      <c r="H214" s="32"/>
    </row>
    <row r="215" spans="1:8" ht="15" customHeight="1">
      <c r="A215" s="83"/>
      <c r="B215" s="32"/>
      <c r="C215" s="31"/>
      <c r="D215" s="31"/>
      <c r="E215" s="31"/>
      <c r="F215" s="84"/>
      <c r="G215" s="32"/>
      <c r="H215" s="32"/>
    </row>
    <row r="216" spans="1:8" ht="15" customHeight="1">
      <c r="A216" s="83"/>
      <c r="B216" s="32"/>
      <c r="C216" s="31"/>
      <c r="D216" s="31"/>
      <c r="E216" s="31"/>
      <c r="F216" s="84"/>
      <c r="G216" s="32"/>
      <c r="H216" s="32"/>
    </row>
    <row r="217" spans="1:8" ht="15" customHeight="1">
      <c r="A217" s="83"/>
      <c r="B217" s="32"/>
      <c r="C217" s="31"/>
      <c r="D217" s="31"/>
      <c r="E217" s="31"/>
      <c r="F217" s="84"/>
      <c r="G217" s="32"/>
      <c r="H217" s="32"/>
    </row>
    <row r="218" spans="1:8" ht="15" customHeight="1">
      <c r="A218" s="83"/>
      <c r="B218" s="32"/>
      <c r="C218" s="31"/>
      <c r="D218" s="31"/>
      <c r="E218" s="31"/>
      <c r="F218" s="84"/>
      <c r="G218" s="32"/>
      <c r="H218" s="32"/>
    </row>
    <row r="219" spans="1:8" ht="15" customHeight="1">
      <c r="A219" s="83"/>
      <c r="B219" s="32"/>
      <c r="C219" s="31"/>
      <c r="D219" s="31"/>
      <c r="E219" s="31"/>
      <c r="F219" s="84"/>
      <c r="G219" s="32"/>
      <c r="H219" s="32"/>
    </row>
    <row r="220" spans="1:8" ht="15" customHeight="1">
      <c r="A220" s="83"/>
      <c r="B220" s="32"/>
      <c r="C220" s="31"/>
      <c r="D220" s="31"/>
      <c r="E220" s="31"/>
      <c r="F220" s="84"/>
      <c r="G220" s="32"/>
      <c r="H220" s="32"/>
    </row>
    <row r="221" spans="1:8" ht="15" customHeight="1">
      <c r="A221" s="83"/>
      <c r="B221" s="32"/>
      <c r="C221" s="31"/>
      <c r="D221" s="31"/>
      <c r="E221" s="31"/>
      <c r="F221" s="84"/>
      <c r="G221" s="32"/>
      <c r="H221" s="32"/>
    </row>
    <row r="222" spans="1:8" ht="15" customHeight="1">
      <c r="A222" s="83"/>
      <c r="B222" s="32"/>
      <c r="C222" s="31"/>
      <c r="D222" s="31"/>
      <c r="E222" s="31"/>
      <c r="F222" s="84"/>
      <c r="G222" s="32"/>
      <c r="H222" s="32"/>
    </row>
    <row r="223" spans="1:8" ht="15" customHeight="1">
      <c r="A223" s="83"/>
      <c r="B223" s="32"/>
      <c r="C223" s="31"/>
      <c r="D223" s="31"/>
      <c r="E223" s="31"/>
      <c r="F223" s="84"/>
      <c r="G223" s="32"/>
      <c r="H223" s="32"/>
    </row>
    <row r="224" spans="1:8" ht="15" customHeight="1">
      <c r="A224" s="83"/>
      <c r="B224" s="32"/>
      <c r="C224" s="31"/>
      <c r="D224" s="31"/>
      <c r="E224" s="31"/>
      <c r="F224" s="84"/>
      <c r="G224" s="32"/>
      <c r="H224" s="32"/>
    </row>
    <row r="225" spans="1:8" ht="15" customHeight="1">
      <c r="A225" s="83"/>
      <c r="B225" s="32"/>
      <c r="C225" s="31"/>
      <c r="D225" s="31"/>
      <c r="E225" s="31"/>
      <c r="F225" s="84"/>
      <c r="G225" s="32"/>
      <c r="H225" s="32"/>
    </row>
    <row r="226" spans="1:8" ht="15" customHeight="1">
      <c r="A226" s="83"/>
      <c r="B226" s="32"/>
      <c r="C226" s="31"/>
      <c r="D226" s="31"/>
      <c r="E226" s="31"/>
      <c r="F226" s="84"/>
      <c r="G226" s="32"/>
      <c r="H226" s="32"/>
    </row>
    <row r="227" spans="1:8" ht="15" customHeight="1">
      <c r="A227" s="83"/>
      <c r="B227" s="32"/>
      <c r="C227" s="31"/>
      <c r="D227" s="31"/>
      <c r="E227" s="31"/>
      <c r="F227" s="84"/>
      <c r="G227" s="32"/>
      <c r="H227" s="32"/>
    </row>
    <row r="228" spans="1:8" ht="15" customHeight="1">
      <c r="A228" s="83"/>
      <c r="B228" s="32"/>
      <c r="C228" s="31"/>
      <c r="D228" s="31"/>
      <c r="E228" s="31"/>
      <c r="F228" s="84"/>
      <c r="G228" s="32"/>
      <c r="H228" s="32"/>
    </row>
    <row r="229" spans="1:8" ht="15" customHeight="1">
      <c r="A229" s="83"/>
      <c r="B229" s="32"/>
      <c r="C229" s="31"/>
      <c r="D229" s="31"/>
      <c r="E229" s="31"/>
      <c r="F229" s="84"/>
      <c r="G229" s="32"/>
      <c r="H229" s="32"/>
    </row>
    <row r="230" spans="1:8" ht="15" customHeight="1">
      <c r="A230" s="83"/>
      <c r="B230" s="32"/>
      <c r="C230" s="31"/>
      <c r="D230" s="31"/>
      <c r="E230" s="31"/>
      <c r="F230" s="84"/>
      <c r="G230" s="32"/>
      <c r="H230" s="32"/>
    </row>
    <row r="231" spans="1:8" ht="15" customHeight="1">
      <c r="A231" s="83"/>
      <c r="B231" s="32"/>
      <c r="C231" s="31"/>
      <c r="D231" s="31"/>
      <c r="E231" s="31"/>
      <c r="F231" s="84"/>
      <c r="G231" s="32"/>
      <c r="H231" s="32"/>
    </row>
    <row r="232" spans="1:8" ht="15" customHeight="1">
      <c r="A232" s="83"/>
      <c r="B232" s="32"/>
      <c r="C232" s="31"/>
      <c r="D232" s="31"/>
      <c r="E232" s="31"/>
      <c r="F232" s="84"/>
      <c r="G232" s="32"/>
      <c r="H232" s="32"/>
    </row>
    <row r="233" spans="1:8" ht="15" customHeight="1">
      <c r="A233" s="83"/>
      <c r="B233" s="32"/>
      <c r="C233" s="31"/>
      <c r="D233" s="31"/>
      <c r="E233" s="31"/>
      <c r="F233" s="84"/>
      <c r="G233" s="32"/>
      <c r="H233" s="32"/>
    </row>
    <row r="234" spans="1:8" ht="15" customHeight="1">
      <c r="A234" s="83"/>
      <c r="B234" s="32"/>
      <c r="C234" s="31"/>
      <c r="D234" s="31"/>
      <c r="E234" s="31"/>
      <c r="F234" s="84"/>
      <c r="G234" s="32"/>
      <c r="H234" s="32"/>
    </row>
    <row r="235" spans="1:8" ht="15" customHeight="1">
      <c r="A235" s="83"/>
      <c r="B235" s="32"/>
      <c r="C235" s="31"/>
      <c r="D235" s="31"/>
      <c r="E235" s="31"/>
      <c r="F235" s="84"/>
      <c r="G235" s="32"/>
      <c r="H235" s="32"/>
    </row>
    <row r="236" spans="1:8" ht="15" customHeight="1">
      <c r="A236" s="83"/>
      <c r="B236" s="32"/>
      <c r="C236" s="31"/>
      <c r="D236" s="31"/>
      <c r="E236" s="31"/>
      <c r="F236" s="84"/>
      <c r="G236" s="32"/>
      <c r="H236" s="32"/>
    </row>
    <row r="237" spans="1:8" ht="15" customHeight="1">
      <c r="A237" s="83"/>
      <c r="B237" s="32"/>
      <c r="C237" s="31"/>
      <c r="D237" s="31"/>
      <c r="E237" s="31"/>
      <c r="F237" s="84"/>
      <c r="G237" s="32"/>
      <c r="H237" s="32"/>
    </row>
    <row r="238" spans="1:8" ht="15" customHeight="1">
      <c r="A238" s="83"/>
      <c r="B238" s="32"/>
      <c r="C238" s="31"/>
      <c r="D238" s="31"/>
      <c r="E238" s="31"/>
      <c r="F238" s="84"/>
      <c r="G238" s="32"/>
      <c r="H238" s="32"/>
    </row>
    <row r="239" spans="1:8" ht="15" customHeight="1">
      <c r="A239" s="83"/>
      <c r="B239" s="32"/>
      <c r="C239" s="31"/>
      <c r="D239" s="31"/>
      <c r="E239" s="31"/>
      <c r="F239" s="84"/>
      <c r="G239" s="32"/>
      <c r="H239" s="32"/>
    </row>
    <row r="240" spans="1:8" ht="15" customHeight="1">
      <c r="A240" s="83"/>
      <c r="B240" s="32"/>
      <c r="C240" s="31"/>
      <c r="D240" s="31"/>
      <c r="E240" s="31"/>
      <c r="F240" s="84"/>
      <c r="G240" s="32"/>
      <c r="H240" s="32"/>
    </row>
    <row r="241" spans="1:8" ht="15" customHeight="1">
      <c r="A241" s="83"/>
      <c r="B241" s="32"/>
      <c r="C241" s="31"/>
      <c r="D241" s="31"/>
      <c r="E241" s="31"/>
      <c r="F241" s="84"/>
      <c r="G241" s="32"/>
      <c r="H241" s="32"/>
    </row>
    <row r="242" spans="1:8" ht="15" customHeight="1">
      <c r="A242" s="83"/>
      <c r="B242" s="32"/>
      <c r="C242" s="31"/>
      <c r="D242" s="31"/>
      <c r="E242" s="31"/>
      <c r="F242" s="84"/>
      <c r="G242" s="32"/>
      <c r="H242" s="32"/>
    </row>
    <row r="243" spans="1:8" ht="15" customHeight="1">
      <c r="A243" s="83"/>
      <c r="B243" s="32"/>
      <c r="C243" s="31"/>
      <c r="D243" s="31"/>
      <c r="E243" s="31"/>
      <c r="F243" s="84"/>
      <c r="G243" s="32"/>
      <c r="H243" s="32"/>
    </row>
    <row r="244" spans="1:8" ht="15" customHeight="1">
      <c r="A244" s="83"/>
      <c r="B244" s="32"/>
      <c r="C244" s="31"/>
      <c r="D244" s="31"/>
      <c r="E244" s="31"/>
      <c r="F244" s="84"/>
      <c r="G244" s="32"/>
      <c r="H244" s="32"/>
    </row>
    <row r="245" spans="1:8" ht="15" customHeight="1">
      <c r="A245" s="83"/>
      <c r="B245" s="32"/>
      <c r="C245" s="31"/>
      <c r="D245" s="31"/>
      <c r="E245" s="31"/>
      <c r="F245" s="84"/>
      <c r="G245" s="32"/>
      <c r="H245" s="32"/>
    </row>
    <row r="246" spans="1:8" ht="15" customHeight="1">
      <c r="A246" s="83"/>
      <c r="B246" s="32"/>
      <c r="C246" s="31"/>
      <c r="D246" s="31"/>
      <c r="E246" s="31"/>
      <c r="F246" s="84"/>
      <c r="G246" s="32"/>
      <c r="H246" s="32"/>
    </row>
    <row r="247" spans="1:8" ht="15" customHeight="1">
      <c r="A247" s="83"/>
      <c r="B247" s="32"/>
      <c r="C247" s="31"/>
      <c r="D247" s="31"/>
      <c r="E247" s="31"/>
      <c r="F247" s="84"/>
      <c r="G247" s="32"/>
      <c r="H247" s="32"/>
    </row>
    <row r="248" spans="1:8" ht="15" customHeight="1">
      <c r="A248" s="83"/>
      <c r="B248" s="32"/>
      <c r="C248" s="31"/>
      <c r="D248" s="31"/>
      <c r="E248" s="31"/>
      <c r="F248" s="84"/>
      <c r="G248" s="32"/>
      <c r="H248" s="32"/>
    </row>
    <row r="249" spans="1:8" ht="15" customHeight="1">
      <c r="A249" s="83"/>
      <c r="B249" s="32"/>
      <c r="C249" s="31"/>
      <c r="D249" s="31"/>
      <c r="E249" s="31"/>
      <c r="F249" s="84"/>
      <c r="G249" s="32"/>
      <c r="H249" s="32"/>
    </row>
    <row r="250" spans="1:8" ht="15" customHeight="1">
      <c r="A250" s="83"/>
      <c r="B250" s="32"/>
      <c r="C250" s="31"/>
      <c r="D250" s="31"/>
      <c r="E250" s="31"/>
      <c r="F250" s="84"/>
      <c r="G250" s="32"/>
      <c r="H250" s="32"/>
    </row>
    <row r="251" spans="1:8" ht="15" customHeight="1">
      <c r="A251" s="83"/>
      <c r="B251" s="32"/>
      <c r="C251" s="31"/>
      <c r="D251" s="31"/>
      <c r="E251" s="31"/>
      <c r="F251" s="84"/>
      <c r="G251" s="32"/>
      <c r="H251" s="32"/>
    </row>
    <row r="252" spans="1:8" ht="15" customHeight="1">
      <c r="A252" s="83"/>
      <c r="B252" s="32"/>
      <c r="C252" s="31"/>
      <c r="D252" s="31"/>
      <c r="E252" s="31"/>
      <c r="F252" s="84"/>
      <c r="G252" s="32"/>
      <c r="H252" s="32"/>
    </row>
    <row r="253" spans="1:8" ht="15" customHeight="1">
      <c r="A253" s="83"/>
      <c r="B253" s="32"/>
      <c r="C253" s="31"/>
      <c r="D253" s="31"/>
      <c r="E253" s="31"/>
      <c r="F253" s="84"/>
      <c r="G253" s="32"/>
      <c r="H253" s="32"/>
    </row>
    <row r="254" spans="1:8" ht="15" customHeight="1">
      <c r="A254" s="83"/>
      <c r="B254" s="32"/>
      <c r="C254" s="31"/>
      <c r="D254" s="31"/>
      <c r="E254" s="31"/>
      <c r="F254" s="84"/>
      <c r="G254" s="32"/>
      <c r="H254" s="32"/>
    </row>
    <row r="255" spans="1:8" ht="15" customHeight="1">
      <c r="A255" s="83"/>
      <c r="B255" s="32"/>
      <c r="C255" s="31"/>
      <c r="D255" s="31"/>
      <c r="E255" s="31"/>
      <c r="F255" s="84"/>
      <c r="G255" s="32"/>
      <c r="H255" s="32"/>
    </row>
    <row r="256" spans="1:8" ht="15" customHeight="1">
      <c r="A256" s="83"/>
      <c r="B256" s="32"/>
      <c r="C256" s="31"/>
      <c r="D256" s="31"/>
      <c r="E256" s="31"/>
      <c r="F256" s="84"/>
      <c r="G256" s="32"/>
      <c r="H256" s="32"/>
    </row>
    <row r="257" spans="1:8" ht="15" customHeight="1">
      <c r="A257" s="83"/>
      <c r="B257" s="32"/>
      <c r="C257" s="31"/>
      <c r="D257" s="31"/>
      <c r="E257" s="31"/>
      <c r="F257" s="84"/>
      <c r="G257" s="32"/>
      <c r="H257" s="32"/>
    </row>
    <row r="258" spans="1:8" ht="15" customHeight="1">
      <c r="A258" s="83"/>
      <c r="B258" s="32"/>
      <c r="C258" s="31"/>
      <c r="D258" s="31"/>
      <c r="E258" s="31"/>
      <c r="F258" s="84"/>
      <c r="G258" s="32"/>
      <c r="H258" s="32"/>
    </row>
    <row r="259" spans="1:8" ht="15" customHeight="1">
      <c r="A259" s="83"/>
      <c r="B259" s="32"/>
      <c r="C259" s="31"/>
      <c r="D259" s="31"/>
      <c r="E259" s="31"/>
      <c r="F259" s="84"/>
      <c r="G259" s="32"/>
      <c r="H259" s="32"/>
    </row>
    <row r="260" spans="1:8" ht="15" customHeight="1">
      <c r="A260" s="83"/>
      <c r="B260" s="32"/>
      <c r="C260" s="31"/>
      <c r="D260" s="31"/>
      <c r="E260" s="31"/>
      <c r="F260" s="84"/>
      <c r="G260" s="32"/>
      <c r="H260" s="32"/>
    </row>
    <row r="261" spans="1:8" ht="15" customHeight="1">
      <c r="A261" s="83"/>
      <c r="B261" s="32"/>
      <c r="C261" s="31"/>
      <c r="D261" s="31"/>
      <c r="E261" s="31"/>
      <c r="F261" s="84"/>
      <c r="G261" s="32"/>
      <c r="H261" s="32"/>
    </row>
    <row r="262" spans="1:8" ht="15" customHeight="1">
      <c r="A262" s="83"/>
      <c r="B262" s="32"/>
      <c r="C262" s="31"/>
      <c r="D262" s="31"/>
      <c r="E262" s="31"/>
      <c r="F262" s="84"/>
      <c r="G262" s="32"/>
      <c r="H262" s="32"/>
    </row>
    <row r="263" spans="1:8" ht="15" customHeight="1">
      <c r="A263" s="83"/>
      <c r="B263" s="32"/>
      <c r="C263" s="31"/>
      <c r="D263" s="31"/>
      <c r="E263" s="31"/>
      <c r="F263" s="84"/>
      <c r="G263" s="32"/>
      <c r="H263" s="32"/>
    </row>
    <row r="264" spans="1:8" ht="15" customHeight="1">
      <c r="A264" s="83"/>
      <c r="B264" s="32"/>
      <c r="C264" s="31"/>
      <c r="D264" s="31"/>
      <c r="E264" s="31"/>
      <c r="F264" s="84"/>
      <c r="G264" s="32"/>
      <c r="H264" s="32"/>
    </row>
    <row r="265" spans="1:8" ht="15" customHeight="1">
      <c r="A265" s="83"/>
      <c r="B265" s="32"/>
      <c r="C265" s="31"/>
      <c r="D265" s="31"/>
      <c r="E265" s="31"/>
      <c r="F265" s="84"/>
      <c r="G265" s="32"/>
      <c r="H265" s="32"/>
    </row>
    <row r="266" spans="1:8" ht="15" customHeight="1">
      <c r="A266" s="83"/>
      <c r="B266" s="32"/>
      <c r="C266" s="31"/>
      <c r="D266" s="31"/>
      <c r="E266" s="31"/>
      <c r="F266" s="84"/>
      <c r="G266" s="32"/>
      <c r="H266" s="32"/>
    </row>
    <row r="267" spans="1:8" ht="15" customHeight="1">
      <c r="A267" s="83"/>
      <c r="B267" s="32"/>
      <c r="C267" s="31"/>
      <c r="D267" s="31"/>
      <c r="E267" s="31"/>
      <c r="F267" s="84"/>
      <c r="G267" s="32"/>
      <c r="H267" s="32"/>
    </row>
    <row r="268" spans="1:8" ht="15" customHeight="1">
      <c r="A268" s="83"/>
      <c r="B268" s="32"/>
      <c r="C268" s="31"/>
      <c r="D268" s="31"/>
      <c r="E268" s="31"/>
      <c r="F268" s="84"/>
      <c r="G268" s="32"/>
      <c r="H268" s="32"/>
    </row>
    <row r="269" spans="1:8" ht="15" customHeight="1">
      <c r="A269" s="83"/>
      <c r="B269" s="32"/>
      <c r="C269" s="31"/>
      <c r="D269" s="31"/>
      <c r="E269" s="31"/>
      <c r="F269" s="84"/>
      <c r="G269" s="32"/>
      <c r="H269" s="32"/>
    </row>
    <row r="270" spans="1:8" ht="15" customHeight="1">
      <c r="A270" s="83"/>
      <c r="B270" s="32"/>
      <c r="C270" s="31"/>
      <c r="D270" s="31"/>
      <c r="E270" s="31"/>
      <c r="F270" s="84"/>
      <c r="G270" s="32"/>
      <c r="H270" s="32"/>
    </row>
    <row r="271" spans="1:8" ht="15" customHeight="1">
      <c r="A271" s="83"/>
      <c r="B271" s="32"/>
      <c r="C271" s="31"/>
      <c r="D271" s="31"/>
      <c r="E271" s="31"/>
      <c r="F271" s="84"/>
      <c r="G271" s="32"/>
      <c r="H271" s="32"/>
    </row>
    <row r="272" spans="1:8" ht="15" customHeight="1">
      <c r="A272" s="83"/>
      <c r="B272" s="32"/>
      <c r="C272" s="31"/>
      <c r="D272" s="31"/>
      <c r="E272" s="31"/>
      <c r="F272" s="84"/>
      <c r="G272" s="32"/>
      <c r="H272" s="32"/>
    </row>
    <row r="273" spans="1:8" ht="15" customHeight="1">
      <c r="A273" s="83"/>
      <c r="B273" s="32"/>
      <c r="C273" s="31"/>
      <c r="D273" s="31"/>
      <c r="E273" s="31"/>
      <c r="F273" s="84"/>
      <c r="G273" s="32"/>
      <c r="H273" s="32"/>
    </row>
    <row r="274" spans="1:8" ht="15" customHeight="1">
      <c r="A274" s="83"/>
      <c r="B274" s="32"/>
      <c r="C274" s="31"/>
      <c r="D274" s="31"/>
      <c r="E274" s="31"/>
      <c r="F274" s="84"/>
      <c r="G274" s="32"/>
      <c r="H274" s="32"/>
    </row>
    <row r="275" spans="1:8" ht="15" customHeight="1">
      <c r="A275" s="83"/>
      <c r="B275" s="32"/>
      <c r="C275" s="31"/>
      <c r="D275" s="31"/>
      <c r="E275" s="31"/>
      <c r="F275" s="84"/>
      <c r="G275" s="32"/>
      <c r="H275" s="32"/>
    </row>
    <row r="276" spans="1:8" ht="15" customHeight="1">
      <c r="A276" s="83"/>
      <c r="B276" s="32"/>
      <c r="C276" s="31"/>
      <c r="D276" s="31"/>
      <c r="E276" s="31"/>
      <c r="F276" s="84"/>
      <c r="G276" s="32"/>
      <c r="H276" s="32"/>
    </row>
    <row r="277" spans="1:8" ht="15" customHeight="1">
      <c r="A277" s="83"/>
      <c r="B277" s="32"/>
      <c r="C277" s="31"/>
      <c r="D277" s="31"/>
      <c r="E277" s="31"/>
      <c r="F277" s="84"/>
      <c r="G277" s="32"/>
      <c r="H277" s="32"/>
    </row>
    <row r="278" spans="1:8" ht="15" customHeight="1">
      <c r="A278" s="83"/>
      <c r="B278" s="32"/>
      <c r="C278" s="31"/>
      <c r="D278" s="31"/>
      <c r="E278" s="31"/>
      <c r="F278" s="84"/>
      <c r="G278" s="32"/>
      <c r="H278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18"/>
  <sheetViews>
    <sheetView zoomScale="80" zoomScaleNormal="80" workbookViewId="0">
      <selection activeCell="M106" sqref="M106:M107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895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45344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564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565</v>
      </c>
      <c r="E9" s="93" t="s">
        <v>566</v>
      </c>
      <c r="F9" s="93" t="s">
        <v>567</v>
      </c>
      <c r="G9" s="93" t="s">
        <v>568</v>
      </c>
      <c r="H9" s="93" t="s">
        <v>569</v>
      </c>
      <c r="I9" s="93" t="s">
        <v>570</v>
      </c>
      <c r="J9" s="92" t="s">
        <v>571</v>
      </c>
      <c r="K9" s="93" t="s">
        <v>572</v>
      </c>
      <c r="L9" s="95" t="s">
        <v>573</v>
      </c>
      <c r="M9" s="95" t="s">
        <v>574</v>
      </c>
      <c r="N9" s="93" t="s">
        <v>575</v>
      </c>
      <c r="O9" s="281" t="s">
        <v>576</v>
      </c>
      <c r="P9" s="222" t="s">
        <v>577</v>
      </c>
      <c r="Q9" s="222" t="s">
        <v>856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2">
        <v>1</v>
      </c>
      <c r="B10" s="283">
        <v>45278</v>
      </c>
      <c r="C10" s="284"/>
      <c r="D10" s="285" t="s">
        <v>215</v>
      </c>
      <c r="E10" s="286" t="s">
        <v>578</v>
      </c>
      <c r="F10" s="212">
        <v>632</v>
      </c>
      <c r="G10" s="207">
        <v>593</v>
      </c>
      <c r="H10" s="212">
        <v>670</v>
      </c>
      <c r="I10" s="212" t="s">
        <v>871</v>
      </c>
      <c r="J10" s="287" t="s">
        <v>932</v>
      </c>
      <c r="K10" s="287">
        <f>H10-F10</f>
        <v>38</v>
      </c>
      <c r="L10" s="288">
        <f>(F10*-0.3)/100</f>
        <v>-1.8959999999999999</v>
      </c>
      <c r="M10" s="289">
        <f t="shared" ref="M10:M11" si="0">(K10+L10)/F10</f>
        <v>5.7126582278481011E-2</v>
      </c>
      <c r="N10" s="287" t="s">
        <v>581</v>
      </c>
      <c r="O10" s="290">
        <v>45329</v>
      </c>
      <c r="P10" s="290"/>
      <c r="Q10" s="264">
        <v>45301</v>
      </c>
      <c r="S10" s="37" t="s">
        <v>580</v>
      </c>
    </row>
    <row r="11" spans="1:27" ht="15" customHeight="1">
      <c r="A11" s="305">
        <v>2</v>
      </c>
      <c r="B11" s="306">
        <v>45288</v>
      </c>
      <c r="C11" s="307"/>
      <c r="D11" s="308" t="s">
        <v>544</v>
      </c>
      <c r="E11" s="309" t="s">
        <v>578</v>
      </c>
      <c r="F11" s="294">
        <v>1725</v>
      </c>
      <c r="G11" s="297">
        <v>1645</v>
      </c>
      <c r="H11" s="294">
        <v>1645</v>
      </c>
      <c r="I11" s="294" t="s">
        <v>872</v>
      </c>
      <c r="J11" s="310" t="s">
        <v>961</v>
      </c>
      <c r="K11" s="310">
        <f>H11-F11</f>
        <v>-80</v>
      </c>
      <c r="L11" s="311">
        <f>(F11*-0.3)/100</f>
        <v>-5.1749999999999998</v>
      </c>
      <c r="M11" s="312">
        <f t="shared" si="0"/>
        <v>-4.9376811594202895E-2</v>
      </c>
      <c r="N11" s="310" t="s">
        <v>591</v>
      </c>
      <c r="O11" s="313">
        <v>45331</v>
      </c>
      <c r="P11" s="313"/>
      <c r="Q11" s="264">
        <v>45301</v>
      </c>
      <c r="S11" s="37" t="s">
        <v>580</v>
      </c>
    </row>
    <row r="12" spans="1:27" ht="15" customHeight="1">
      <c r="A12" s="282">
        <v>3</v>
      </c>
      <c r="B12" s="283">
        <v>45294</v>
      </c>
      <c r="C12" s="284"/>
      <c r="D12" s="285" t="s">
        <v>175</v>
      </c>
      <c r="E12" s="286" t="s">
        <v>578</v>
      </c>
      <c r="F12" s="212">
        <v>9937.5</v>
      </c>
      <c r="G12" s="207">
        <v>9340</v>
      </c>
      <c r="H12" s="212">
        <v>10410</v>
      </c>
      <c r="I12" s="212" t="s">
        <v>875</v>
      </c>
      <c r="J12" s="287" t="s">
        <v>892</v>
      </c>
      <c r="K12" s="287">
        <f>H12-F12</f>
        <v>472.5</v>
      </c>
      <c r="L12" s="288">
        <f>(F12*-0.3)/100</f>
        <v>-29.8125</v>
      </c>
      <c r="M12" s="289">
        <f t="shared" ref="M12" si="1">(K12+L12)/F12</f>
        <v>4.4547169811320758E-2</v>
      </c>
      <c r="N12" s="287" t="s">
        <v>581</v>
      </c>
      <c r="O12" s="290">
        <v>45323</v>
      </c>
      <c r="P12" s="290"/>
      <c r="Q12" s="264"/>
      <c r="S12" s="37" t="s">
        <v>580</v>
      </c>
    </row>
    <row r="13" spans="1:27" ht="15" customHeight="1">
      <c r="A13" s="305">
        <v>4</v>
      </c>
      <c r="B13" s="306">
        <v>45303</v>
      </c>
      <c r="C13" s="307"/>
      <c r="D13" s="308" t="s">
        <v>161</v>
      </c>
      <c r="E13" s="309" t="s">
        <v>578</v>
      </c>
      <c r="F13" s="294">
        <v>521.5</v>
      </c>
      <c r="G13" s="297">
        <v>490</v>
      </c>
      <c r="H13" s="294">
        <v>487</v>
      </c>
      <c r="I13" s="294" t="s">
        <v>878</v>
      </c>
      <c r="J13" s="310" t="s">
        <v>907</v>
      </c>
      <c r="K13" s="310">
        <f>H13-F13</f>
        <v>-34.5</v>
      </c>
      <c r="L13" s="311">
        <f>(F13*-0.3)/100</f>
        <v>-1.5644999999999998</v>
      </c>
      <c r="M13" s="312">
        <f t="shared" ref="M13:M14" si="2">(K13+L13)/F13</f>
        <v>-6.9155321188878238E-2</v>
      </c>
      <c r="N13" s="310" t="s">
        <v>591</v>
      </c>
      <c r="O13" s="313">
        <v>45327</v>
      </c>
      <c r="P13" s="313"/>
      <c r="Q13" s="264">
        <v>45309</v>
      </c>
      <c r="S13" s="37" t="s">
        <v>772</v>
      </c>
    </row>
    <row r="14" spans="1:27" ht="15" customHeight="1">
      <c r="A14" s="282">
        <v>5</v>
      </c>
      <c r="B14" s="283">
        <v>45307</v>
      </c>
      <c r="C14" s="284"/>
      <c r="D14" s="285" t="s">
        <v>873</v>
      </c>
      <c r="E14" s="286" t="s">
        <v>578</v>
      </c>
      <c r="F14" s="212">
        <v>267.5</v>
      </c>
      <c r="G14" s="207">
        <v>237</v>
      </c>
      <c r="H14" s="212">
        <v>282.5</v>
      </c>
      <c r="I14" s="212" t="s">
        <v>879</v>
      </c>
      <c r="J14" s="287" t="s">
        <v>938</v>
      </c>
      <c r="K14" s="287">
        <f>H14-F14</f>
        <v>15</v>
      </c>
      <c r="L14" s="288">
        <f>(F14*-0.3)/100</f>
        <v>-0.80249999999999999</v>
      </c>
      <c r="M14" s="289">
        <f t="shared" si="2"/>
        <v>5.3074766355140184E-2</v>
      </c>
      <c r="N14" s="287" t="s">
        <v>581</v>
      </c>
      <c r="O14" s="290">
        <v>45330</v>
      </c>
      <c r="P14" s="290"/>
      <c r="Q14" s="264"/>
      <c r="S14" s="37" t="s">
        <v>580</v>
      </c>
    </row>
    <row r="15" spans="1:27" ht="15" customHeight="1">
      <c r="A15" s="214">
        <v>6</v>
      </c>
      <c r="B15" s="210">
        <v>45316</v>
      </c>
      <c r="C15" s="215"/>
      <c r="D15" s="219" t="s">
        <v>397</v>
      </c>
      <c r="E15" s="216" t="s">
        <v>578</v>
      </c>
      <c r="F15" s="209" t="s">
        <v>882</v>
      </c>
      <c r="G15" s="211">
        <v>3280</v>
      </c>
      <c r="H15" s="209"/>
      <c r="I15" s="209" t="s">
        <v>883</v>
      </c>
      <c r="J15" s="211" t="s">
        <v>579</v>
      </c>
      <c r="K15" s="211"/>
      <c r="L15" s="213"/>
      <c r="M15" s="217"/>
      <c r="N15" s="211"/>
      <c r="O15" s="218"/>
      <c r="P15" s="213">
        <f>VLOOKUP(D15,'MidCap Intra'!$B$11:$C$568,2,0)</f>
        <v>3536.95</v>
      </c>
      <c r="Q15" s="264"/>
      <c r="S15" s="37" t="s">
        <v>580</v>
      </c>
    </row>
    <row r="16" spans="1:27" ht="15" customHeight="1">
      <c r="A16" s="282">
        <v>7</v>
      </c>
      <c r="B16" s="283">
        <v>45316</v>
      </c>
      <c r="C16" s="284"/>
      <c r="D16" s="285" t="s">
        <v>536</v>
      </c>
      <c r="E16" s="286" t="s">
        <v>578</v>
      </c>
      <c r="F16" s="212">
        <v>288</v>
      </c>
      <c r="G16" s="207">
        <v>267</v>
      </c>
      <c r="H16" s="212">
        <v>305</v>
      </c>
      <c r="I16" s="212" t="s">
        <v>881</v>
      </c>
      <c r="J16" s="287" t="s">
        <v>897</v>
      </c>
      <c r="K16" s="287">
        <f>H16-F16</f>
        <v>17</v>
      </c>
      <c r="L16" s="288">
        <f>(F16*-0.3)/100</f>
        <v>-0.86399999999999988</v>
      </c>
      <c r="M16" s="289">
        <f t="shared" ref="M16:M17" si="3">(K16+L16)/F16</f>
        <v>5.6027777777777774E-2</v>
      </c>
      <c r="N16" s="287" t="s">
        <v>581</v>
      </c>
      <c r="O16" s="290">
        <v>45323</v>
      </c>
      <c r="P16" s="290"/>
      <c r="Q16" s="264"/>
      <c r="S16" s="37" t="s">
        <v>580</v>
      </c>
    </row>
    <row r="17" spans="1:19" ht="15" customHeight="1">
      <c r="A17" s="305">
        <v>8</v>
      </c>
      <c r="B17" s="306">
        <v>45320</v>
      </c>
      <c r="C17" s="307"/>
      <c r="D17" s="308" t="s">
        <v>385</v>
      </c>
      <c r="E17" s="309" t="s">
        <v>578</v>
      </c>
      <c r="F17" s="294">
        <v>1502.5</v>
      </c>
      <c r="G17" s="297">
        <v>1415</v>
      </c>
      <c r="H17" s="294">
        <v>1400</v>
      </c>
      <c r="I17" s="294" t="s">
        <v>884</v>
      </c>
      <c r="J17" s="310" t="s">
        <v>962</v>
      </c>
      <c r="K17" s="310">
        <f>H17-F17</f>
        <v>-102.5</v>
      </c>
      <c r="L17" s="311">
        <f>(F17*-0.3)/100</f>
        <v>-4.5075000000000003</v>
      </c>
      <c r="M17" s="312">
        <f t="shared" si="3"/>
        <v>-7.1219633943427618E-2</v>
      </c>
      <c r="N17" s="310" t="s">
        <v>591</v>
      </c>
      <c r="O17" s="313">
        <v>45331</v>
      </c>
      <c r="P17" s="313"/>
      <c r="Q17" s="264"/>
      <c r="S17" s="37" t="s">
        <v>580</v>
      </c>
    </row>
    <row r="18" spans="1:19" ht="15" customHeight="1">
      <c r="A18" s="214">
        <v>9</v>
      </c>
      <c r="B18" s="210">
        <v>45321</v>
      </c>
      <c r="C18" s="215"/>
      <c r="D18" s="219" t="s">
        <v>211</v>
      </c>
      <c r="E18" s="216" t="s">
        <v>578</v>
      </c>
      <c r="F18" s="209" t="s">
        <v>887</v>
      </c>
      <c r="G18" s="211">
        <v>2640</v>
      </c>
      <c r="H18" s="209"/>
      <c r="I18" s="209" t="s">
        <v>888</v>
      </c>
      <c r="J18" s="211" t="s">
        <v>579</v>
      </c>
      <c r="K18" s="211"/>
      <c r="L18" s="213"/>
      <c r="M18" s="217"/>
      <c r="N18" s="211"/>
      <c r="O18" s="218"/>
      <c r="P18" s="213">
        <f>VLOOKUP(D18,'MidCap Intra'!$B$11:$C$568,2,0)</f>
        <v>2935.4</v>
      </c>
      <c r="Q18" s="264"/>
      <c r="S18" s="37" t="s">
        <v>580</v>
      </c>
    </row>
    <row r="19" spans="1:19" ht="15" customHeight="1">
      <c r="A19" s="282">
        <v>10</v>
      </c>
      <c r="B19" s="283">
        <v>45321</v>
      </c>
      <c r="C19" s="284"/>
      <c r="D19" s="285" t="s">
        <v>422</v>
      </c>
      <c r="E19" s="286" t="s">
        <v>578</v>
      </c>
      <c r="F19" s="212">
        <v>115.5</v>
      </c>
      <c r="G19" s="207">
        <v>106</v>
      </c>
      <c r="H19" s="212">
        <v>123</v>
      </c>
      <c r="I19" s="212" t="s">
        <v>889</v>
      </c>
      <c r="J19" s="287" t="s">
        <v>935</v>
      </c>
      <c r="K19" s="287">
        <f>H19-F19</f>
        <v>7.5</v>
      </c>
      <c r="L19" s="288">
        <f>(F19*-0.3)/100</f>
        <v>-0.34649999999999997</v>
      </c>
      <c r="M19" s="289">
        <f t="shared" ref="M19" si="4">(K19+L19)/F19</f>
        <v>6.193506493506494E-2</v>
      </c>
      <c r="N19" s="287" t="s">
        <v>581</v>
      </c>
      <c r="O19" s="290">
        <v>45327</v>
      </c>
      <c r="P19" s="290"/>
      <c r="Q19" s="264"/>
      <c r="S19" s="37" t="s">
        <v>580</v>
      </c>
    </row>
    <row r="20" spans="1:19" ht="15" customHeight="1">
      <c r="A20" s="282">
        <v>11</v>
      </c>
      <c r="B20" s="283">
        <v>45324</v>
      </c>
      <c r="C20" s="284"/>
      <c r="D20" s="285" t="s">
        <v>834</v>
      </c>
      <c r="E20" s="286" t="s">
        <v>578</v>
      </c>
      <c r="F20" s="212">
        <v>1880</v>
      </c>
      <c r="G20" s="207">
        <v>1790</v>
      </c>
      <c r="H20" s="212">
        <v>1990</v>
      </c>
      <c r="I20" s="212" t="s">
        <v>896</v>
      </c>
      <c r="J20" s="287" t="s">
        <v>941</v>
      </c>
      <c r="K20" s="287">
        <f>H20-F20</f>
        <v>110</v>
      </c>
      <c r="L20" s="288">
        <f>(F20*-0.3)/100</f>
        <v>-5.64</v>
      </c>
      <c r="M20" s="289">
        <f t="shared" ref="M20" si="5">(K20+L20)/F20</f>
        <v>5.5510638297872339E-2</v>
      </c>
      <c r="N20" s="287" t="s">
        <v>581</v>
      </c>
      <c r="O20" s="290">
        <v>45338</v>
      </c>
      <c r="P20" s="290"/>
      <c r="Q20" s="264"/>
      <c r="S20" s="37" t="s">
        <v>580</v>
      </c>
    </row>
    <row r="21" spans="1:19" ht="15" customHeight="1">
      <c r="A21" s="214">
        <v>12</v>
      </c>
      <c r="B21" s="210">
        <v>45327</v>
      </c>
      <c r="C21" s="215"/>
      <c r="D21" s="219" t="s">
        <v>235</v>
      </c>
      <c r="E21" s="216" t="s">
        <v>578</v>
      </c>
      <c r="F21" s="209" t="s">
        <v>909</v>
      </c>
      <c r="G21" s="211">
        <v>1660</v>
      </c>
      <c r="H21" s="209"/>
      <c r="I21" s="209" t="s">
        <v>910</v>
      </c>
      <c r="J21" s="211" t="s">
        <v>579</v>
      </c>
      <c r="K21" s="211"/>
      <c r="L21" s="213"/>
      <c r="M21" s="217"/>
      <c r="N21" s="211"/>
      <c r="O21" s="218"/>
      <c r="P21" s="213">
        <f>VLOOKUP(D21,'MidCap Intra'!$B$11:$C$568,2,0)</f>
        <v>1720.1</v>
      </c>
      <c r="Q21" s="264"/>
      <c r="S21" s="37" t="s">
        <v>580</v>
      </c>
    </row>
    <row r="22" spans="1:19" ht="15" customHeight="1">
      <c r="A22" s="214">
        <v>13</v>
      </c>
      <c r="B22" s="210">
        <v>45328</v>
      </c>
      <c r="C22" s="215"/>
      <c r="D22" s="219" t="s">
        <v>352</v>
      </c>
      <c r="E22" s="216" t="s">
        <v>578</v>
      </c>
      <c r="F22" s="209" t="s">
        <v>924</v>
      </c>
      <c r="G22" s="211">
        <v>1030</v>
      </c>
      <c r="H22" s="209"/>
      <c r="I22" s="209" t="s">
        <v>925</v>
      </c>
      <c r="J22" s="211" t="s">
        <v>579</v>
      </c>
      <c r="K22" s="211"/>
      <c r="L22" s="213"/>
      <c r="M22" s="217"/>
      <c r="N22" s="211"/>
      <c r="O22" s="218"/>
      <c r="P22" s="213">
        <f>VLOOKUP(D22,'MidCap Intra'!$B$11:$C$568,2,0)</f>
        <v>1083.1500000000001</v>
      </c>
      <c r="Q22" s="264"/>
      <c r="S22" s="37" t="s">
        <v>580</v>
      </c>
    </row>
    <row r="23" spans="1:19" ht="15" customHeight="1">
      <c r="A23" s="214">
        <v>14</v>
      </c>
      <c r="B23" s="210">
        <v>45330</v>
      </c>
      <c r="C23" s="215"/>
      <c r="D23" s="219" t="s">
        <v>168</v>
      </c>
      <c r="E23" s="216" t="s">
        <v>578</v>
      </c>
      <c r="F23" s="209" t="s">
        <v>942</v>
      </c>
      <c r="G23" s="211">
        <v>4990</v>
      </c>
      <c r="H23" s="209"/>
      <c r="I23" s="209" t="s">
        <v>943</v>
      </c>
      <c r="J23" s="211" t="s">
        <v>579</v>
      </c>
      <c r="K23" s="211"/>
      <c r="L23" s="213"/>
      <c r="M23" s="217"/>
      <c r="N23" s="211"/>
      <c r="O23" s="218"/>
      <c r="P23" s="213">
        <f>VLOOKUP(D23,'MidCap Intra'!$B$11:$C$568,2,0)</f>
        <v>5420.1</v>
      </c>
      <c r="Q23" s="264"/>
      <c r="S23" s="37" t="s">
        <v>580</v>
      </c>
    </row>
    <row r="24" spans="1:19" ht="15" customHeight="1">
      <c r="A24" s="305">
        <v>15</v>
      </c>
      <c r="B24" s="306">
        <v>45331</v>
      </c>
      <c r="C24" s="307"/>
      <c r="D24" s="308" t="s">
        <v>948</v>
      </c>
      <c r="E24" s="309" t="s">
        <v>578</v>
      </c>
      <c r="F24" s="294">
        <v>266</v>
      </c>
      <c r="G24" s="297">
        <v>248</v>
      </c>
      <c r="H24" s="294">
        <v>247</v>
      </c>
      <c r="I24" s="294" t="s">
        <v>949</v>
      </c>
      <c r="J24" s="310" t="s">
        <v>973</v>
      </c>
      <c r="K24" s="310">
        <f>H24-F24</f>
        <v>-19</v>
      </c>
      <c r="L24" s="311">
        <f>(F24*-0.3)/100</f>
        <v>-0.79799999999999993</v>
      </c>
      <c r="M24" s="312">
        <f t="shared" ref="M24" si="6">(K24+L24)/F24</f>
        <v>-7.4428571428571427E-2</v>
      </c>
      <c r="N24" s="310" t="s">
        <v>591</v>
      </c>
      <c r="O24" s="313">
        <v>45335</v>
      </c>
      <c r="P24" s="313"/>
      <c r="Q24" s="264"/>
      <c r="S24" s="37" t="s">
        <v>580</v>
      </c>
    </row>
    <row r="25" spans="1:19" ht="15" customHeight="1">
      <c r="A25" s="214">
        <v>16</v>
      </c>
      <c r="B25" s="210">
        <v>45331</v>
      </c>
      <c r="C25" s="215"/>
      <c r="D25" s="219" t="s">
        <v>129</v>
      </c>
      <c r="E25" s="216" t="s">
        <v>578</v>
      </c>
      <c r="F25" s="209" t="s">
        <v>950</v>
      </c>
      <c r="G25" s="211">
        <v>1290</v>
      </c>
      <c r="H25" s="209"/>
      <c r="I25" s="209" t="s">
        <v>951</v>
      </c>
      <c r="J25" s="211" t="s">
        <v>579</v>
      </c>
      <c r="K25" s="211"/>
      <c r="L25" s="213"/>
      <c r="M25" s="217"/>
      <c r="N25" s="211"/>
      <c r="O25" s="218"/>
      <c r="P25" s="213">
        <f>VLOOKUP(D25,'MidCap Intra'!$B$11:$C$568,2,0)</f>
        <v>1439.15</v>
      </c>
      <c r="Q25" s="264"/>
      <c r="S25" s="37" t="s">
        <v>580</v>
      </c>
    </row>
    <row r="26" spans="1:19" ht="15" customHeight="1">
      <c r="A26" s="282">
        <v>17</v>
      </c>
      <c r="B26" s="283">
        <v>45335</v>
      </c>
      <c r="C26" s="284"/>
      <c r="D26" s="285" t="s">
        <v>364</v>
      </c>
      <c r="E26" s="286" t="s">
        <v>1015</v>
      </c>
      <c r="F26" s="212">
        <v>2788</v>
      </c>
      <c r="G26" s="207">
        <v>2578</v>
      </c>
      <c r="H26" s="212">
        <v>2960</v>
      </c>
      <c r="I26" s="212" t="s">
        <v>972</v>
      </c>
      <c r="J26" s="287" t="s">
        <v>1127</v>
      </c>
      <c r="K26" s="287">
        <f>H26-F26</f>
        <v>172</v>
      </c>
      <c r="L26" s="288">
        <f>(F26*-0.3)/100</f>
        <v>-8.363999999999999</v>
      </c>
      <c r="M26" s="289">
        <f t="shared" ref="M26" si="7">(K26+L26)/F26</f>
        <v>5.8692969870875175E-2</v>
      </c>
      <c r="N26" s="287" t="s">
        <v>581</v>
      </c>
      <c r="O26" s="290">
        <v>45343</v>
      </c>
      <c r="P26" s="350"/>
      <c r="Q26" s="264"/>
      <c r="S26" s="37" t="s">
        <v>580</v>
      </c>
    </row>
    <row r="27" spans="1:19" ht="15" customHeight="1">
      <c r="A27" s="214">
        <v>18</v>
      </c>
      <c r="B27" s="210">
        <v>45338</v>
      </c>
      <c r="C27" s="215"/>
      <c r="D27" s="219" t="s">
        <v>857</v>
      </c>
      <c r="E27" s="216" t="s">
        <v>578</v>
      </c>
      <c r="F27" s="209" t="s">
        <v>1012</v>
      </c>
      <c r="G27" s="211">
        <v>805</v>
      </c>
      <c r="H27" s="209"/>
      <c r="I27" s="209" t="s">
        <v>1013</v>
      </c>
      <c r="J27" s="211" t="s">
        <v>579</v>
      </c>
      <c r="K27" s="211"/>
      <c r="L27" s="213"/>
      <c r="M27" s="217"/>
      <c r="N27" s="211"/>
      <c r="O27" s="218"/>
      <c r="P27" s="213">
        <f>VLOOKUP(D27,'MidCap Intra'!$B$11:$C$568,2,0)</f>
        <v>842.55</v>
      </c>
      <c r="Q27" s="264"/>
      <c r="S27" s="37" t="s">
        <v>772</v>
      </c>
    </row>
    <row r="28" spans="1:19" ht="15" customHeight="1">
      <c r="A28" s="214">
        <v>19</v>
      </c>
      <c r="B28" s="210">
        <v>45343</v>
      </c>
      <c r="C28" s="215"/>
      <c r="D28" s="219" t="s">
        <v>304</v>
      </c>
      <c r="E28" s="216" t="s">
        <v>578</v>
      </c>
      <c r="F28" s="209" t="s">
        <v>1119</v>
      </c>
      <c r="G28" s="211">
        <v>1195</v>
      </c>
      <c r="H28" s="209"/>
      <c r="I28" s="209" t="s">
        <v>1120</v>
      </c>
      <c r="J28" s="211" t="s">
        <v>579</v>
      </c>
      <c r="K28" s="211"/>
      <c r="L28" s="213"/>
      <c r="M28" s="217"/>
      <c r="N28" s="211"/>
      <c r="O28" s="218"/>
      <c r="P28" s="213">
        <f>VLOOKUP(D28,'MidCap Intra'!$B$11:$C$568,2,0)</f>
        <v>1258.8</v>
      </c>
      <c r="Q28" s="264"/>
      <c r="S28" s="37"/>
    </row>
    <row r="29" spans="1:19" ht="15" customHeight="1">
      <c r="A29" s="214">
        <v>20</v>
      </c>
      <c r="B29" s="210">
        <v>45343</v>
      </c>
      <c r="C29" s="215"/>
      <c r="D29" s="219" t="s">
        <v>137</v>
      </c>
      <c r="E29" s="216" t="s">
        <v>578</v>
      </c>
      <c r="F29" s="209" t="s">
        <v>1121</v>
      </c>
      <c r="G29" s="211">
        <v>164</v>
      </c>
      <c r="H29" s="209"/>
      <c r="I29" s="209" t="s">
        <v>1122</v>
      </c>
      <c r="J29" s="211" t="s">
        <v>579</v>
      </c>
      <c r="K29" s="211"/>
      <c r="L29" s="213"/>
      <c r="M29" s="217"/>
      <c r="N29" s="211"/>
      <c r="O29" s="218"/>
      <c r="P29" s="213">
        <f>VLOOKUP(D29,'MidCap Intra'!$B$11:$C$568,2,0)</f>
        <v>184.75</v>
      </c>
      <c r="Q29" s="264"/>
      <c r="S29" s="37"/>
    </row>
    <row r="30" spans="1:19" ht="15" customHeight="1">
      <c r="A30" s="214"/>
      <c r="B30" s="210"/>
      <c r="C30" s="215"/>
      <c r="D30" s="219"/>
      <c r="E30" s="216"/>
      <c r="F30" s="209"/>
      <c r="G30" s="211"/>
      <c r="H30" s="209"/>
      <c r="I30" s="209"/>
      <c r="J30" s="211"/>
      <c r="K30" s="211"/>
      <c r="L30" s="213"/>
      <c r="M30" s="217"/>
      <c r="N30" s="211"/>
      <c r="O30" s="218"/>
      <c r="P30" s="213"/>
      <c r="Q30" s="264"/>
      <c r="S30" s="37"/>
    </row>
    <row r="31" spans="1:19" ht="15" customHeight="1">
      <c r="A31" s="214"/>
      <c r="B31" s="210"/>
      <c r="C31" s="215"/>
      <c r="D31" s="219"/>
      <c r="E31" s="216"/>
      <c r="F31" s="209"/>
      <c r="G31" s="211"/>
      <c r="H31" s="209"/>
      <c r="I31" s="209"/>
      <c r="J31" s="211"/>
      <c r="K31" s="211"/>
      <c r="L31" s="213"/>
      <c r="M31" s="217"/>
      <c r="N31" s="211"/>
      <c r="O31" s="218"/>
      <c r="P31" s="213"/>
      <c r="Q31" s="264"/>
      <c r="S31" s="37"/>
    </row>
    <row r="32" spans="1:19" ht="15" customHeight="1">
      <c r="A32" s="214"/>
      <c r="B32" s="210"/>
      <c r="C32" s="215"/>
      <c r="D32" s="219"/>
      <c r="E32" s="216"/>
      <c r="F32" s="209"/>
      <c r="G32" s="211"/>
      <c r="H32" s="209"/>
      <c r="I32" s="209"/>
      <c r="J32" s="211"/>
      <c r="K32" s="211"/>
      <c r="L32" s="213"/>
      <c r="M32" s="217"/>
      <c r="N32" s="211"/>
      <c r="O32" s="218"/>
      <c r="P32" s="213"/>
      <c r="Q32" s="264"/>
      <c r="S32" s="37"/>
    </row>
    <row r="34" spans="1:39" ht="14.25" customHeight="1">
      <c r="A34" s="101"/>
      <c r="B34" s="102"/>
      <c r="C34" s="103"/>
      <c r="D34" s="104"/>
      <c r="E34" s="105"/>
      <c r="F34" s="105"/>
      <c r="G34" s="101"/>
      <c r="H34" s="105"/>
      <c r="I34" s="106"/>
      <c r="J34" s="107"/>
      <c r="K34" s="107"/>
      <c r="L34" s="108"/>
      <c r="M34" s="109"/>
      <c r="N34" s="110"/>
      <c r="O34" s="111"/>
      <c r="P34" s="112"/>
      <c r="Q34" s="112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3" t="s">
        <v>582</v>
      </c>
      <c r="B35" s="114"/>
      <c r="C35" s="115"/>
      <c r="E35" s="116"/>
      <c r="F35" s="116"/>
      <c r="G35" s="116"/>
      <c r="H35" s="116"/>
      <c r="I35" s="116"/>
      <c r="J35" s="117"/>
      <c r="K35" s="116"/>
      <c r="L35" s="118"/>
      <c r="M35" s="54"/>
      <c r="N35" s="117"/>
      <c r="O35" s="115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9" t="s">
        <v>583</v>
      </c>
      <c r="B36" s="113"/>
      <c r="C36" s="113"/>
      <c r="D36" s="113"/>
      <c r="E36" s="37"/>
      <c r="F36" s="120" t="s">
        <v>584</v>
      </c>
      <c r="G36" s="6"/>
      <c r="H36" s="6"/>
      <c r="I36" s="6"/>
      <c r="J36" s="121"/>
      <c r="K36" s="122"/>
      <c r="L36" s="122"/>
      <c r="M36" s="123"/>
      <c r="N36" s="1"/>
      <c r="O36" s="124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3" t="s">
        <v>585</v>
      </c>
      <c r="B37" s="113"/>
      <c r="C37" s="113"/>
      <c r="D37" s="113" t="s">
        <v>586</v>
      </c>
      <c r="E37" s="6"/>
      <c r="F37" s="120" t="s">
        <v>587</v>
      </c>
      <c r="G37" s="6"/>
      <c r="H37" s="6"/>
      <c r="I37" s="6"/>
      <c r="J37" s="121"/>
      <c r="K37" s="122"/>
      <c r="L37" s="122"/>
      <c r="M37" s="123"/>
      <c r="N37" s="1"/>
      <c r="O37" s="124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113"/>
      <c r="B38" s="113"/>
      <c r="C38" s="113"/>
      <c r="D38" s="113"/>
      <c r="E38" s="6"/>
      <c r="F38" s="6"/>
      <c r="G38" s="6"/>
      <c r="H38" s="6"/>
      <c r="I38" s="6"/>
      <c r="J38" s="125"/>
      <c r="K38" s="122"/>
      <c r="L38" s="122"/>
      <c r="M38" s="6"/>
      <c r="N38" s="126"/>
      <c r="O38" s="1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" customHeight="1">
      <c r="A39" s="226"/>
      <c r="B39" s="226"/>
      <c r="C39" s="226"/>
      <c r="D39" s="226"/>
      <c r="E39" s="227"/>
      <c r="F39" s="227"/>
      <c r="G39" s="227"/>
      <c r="H39" s="227"/>
      <c r="I39" s="227"/>
      <c r="J39" s="228"/>
      <c r="K39" s="229"/>
      <c r="L39" s="229"/>
      <c r="M39" s="227"/>
      <c r="N39" s="230"/>
      <c r="O39" s="231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4.25" customHeight="1">
      <c r="A40" s="113"/>
      <c r="B40" s="113"/>
      <c r="C40" s="113"/>
      <c r="D40" s="113"/>
      <c r="E40" s="6"/>
      <c r="F40" s="6"/>
      <c r="G40" s="6"/>
      <c r="H40" s="6"/>
      <c r="I40" s="6"/>
      <c r="J40" s="125"/>
      <c r="K40" s="122"/>
      <c r="L40" s="123"/>
      <c r="M40" s="6"/>
      <c r="N40" s="126"/>
      <c r="O40" s="1"/>
      <c r="P40" s="37"/>
      <c r="Q40" s="37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.75" customHeight="1">
      <c r="A41" s="136" t="s">
        <v>592</v>
      </c>
      <c r="B41" s="136"/>
      <c r="C41" s="136"/>
      <c r="D41" s="136"/>
      <c r="E41" s="6"/>
      <c r="F41" s="6"/>
      <c r="G41" s="6"/>
      <c r="H41" s="6"/>
      <c r="I41" s="6"/>
      <c r="J41" s="6"/>
      <c r="K41" s="6"/>
      <c r="L41" s="6"/>
      <c r="M41" s="6"/>
      <c r="N41" s="6"/>
      <c r="O41" s="24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38.25" customHeight="1">
      <c r="A42" s="93" t="s">
        <v>16</v>
      </c>
      <c r="B42" s="93" t="s">
        <v>553</v>
      </c>
      <c r="C42" s="93"/>
      <c r="D42" s="94" t="s">
        <v>565</v>
      </c>
      <c r="E42" s="93" t="s">
        <v>566</v>
      </c>
      <c r="F42" s="93" t="s">
        <v>567</v>
      </c>
      <c r="G42" s="93" t="s">
        <v>588</v>
      </c>
      <c r="H42" s="93" t="s">
        <v>569</v>
      </c>
      <c r="I42" s="220" t="s">
        <v>570</v>
      </c>
      <c r="J42" s="222" t="s">
        <v>571</v>
      </c>
      <c r="K42" s="221" t="s">
        <v>593</v>
      </c>
      <c r="L42" s="95" t="s">
        <v>573</v>
      </c>
      <c r="M42" s="137" t="s">
        <v>594</v>
      </c>
      <c r="N42" s="93" t="s">
        <v>595</v>
      </c>
      <c r="O42" s="92" t="s">
        <v>575</v>
      </c>
      <c r="P42" s="94" t="s">
        <v>576</v>
      </c>
      <c r="Q42" s="268"/>
      <c r="R42" s="37"/>
      <c r="S42" s="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12.75" customHeight="1">
      <c r="A43" s="212">
        <v>1</v>
      </c>
      <c r="B43" s="266">
        <v>45324</v>
      </c>
      <c r="C43" s="240"/>
      <c r="D43" s="240" t="s">
        <v>905</v>
      </c>
      <c r="E43" s="212" t="s">
        <v>590</v>
      </c>
      <c r="F43" s="212">
        <v>146.6</v>
      </c>
      <c r="G43" s="212">
        <v>144.5</v>
      </c>
      <c r="H43" s="212">
        <v>148.35</v>
      </c>
      <c r="I43" s="207" t="s">
        <v>906</v>
      </c>
      <c r="J43" s="317" t="s">
        <v>923</v>
      </c>
      <c r="K43" s="223">
        <f>H43-F43</f>
        <v>1.75</v>
      </c>
      <c r="L43" s="318">
        <f t="shared" ref="L43" si="8">(H43*N43)*0.03%</f>
        <v>222.52499999999998</v>
      </c>
      <c r="M43" s="224">
        <f t="shared" ref="M43" si="9">(K43*N43)-L43</f>
        <v>8527.4750000000004</v>
      </c>
      <c r="N43" s="223">
        <v>5000</v>
      </c>
      <c r="O43" s="100" t="s">
        <v>581</v>
      </c>
      <c r="P43" s="225">
        <v>45328</v>
      </c>
      <c r="Q43" s="262"/>
      <c r="R43" s="138"/>
      <c r="S43" s="54" t="s">
        <v>772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9"/>
      <c r="AH43" s="140"/>
      <c r="AI43" s="138"/>
      <c r="AJ43" s="138"/>
      <c r="AK43" s="139"/>
      <c r="AL43" s="139"/>
      <c r="AM43" s="139"/>
    </row>
    <row r="44" spans="1:39" ht="12.75" customHeight="1">
      <c r="A44" s="212">
        <v>2</v>
      </c>
      <c r="B44" s="266">
        <v>45328</v>
      </c>
      <c r="C44" s="240"/>
      <c r="D44" s="240" t="s">
        <v>930</v>
      </c>
      <c r="E44" s="212" t="s">
        <v>590</v>
      </c>
      <c r="F44" s="212">
        <v>1428.5</v>
      </c>
      <c r="G44" s="212">
        <v>1410</v>
      </c>
      <c r="H44" s="212">
        <v>1453</v>
      </c>
      <c r="I44" s="207" t="s">
        <v>931</v>
      </c>
      <c r="J44" s="317" t="s">
        <v>936</v>
      </c>
      <c r="K44" s="223">
        <f>H44-F44</f>
        <v>24.5</v>
      </c>
      <c r="L44" s="318">
        <f t="shared" ref="L44" si="10">(H44*N44)*0.03%</f>
        <v>283.33499999999998</v>
      </c>
      <c r="M44" s="224">
        <f t="shared" ref="M44" si="11">(K44*N44)-L44</f>
        <v>15641.665000000001</v>
      </c>
      <c r="N44" s="223">
        <v>650</v>
      </c>
      <c r="O44" s="100" t="s">
        <v>581</v>
      </c>
      <c r="P44" s="225">
        <v>45328</v>
      </c>
      <c r="Q44" s="262"/>
      <c r="R44" s="138"/>
      <c r="S44" s="54" t="s">
        <v>772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9"/>
      <c r="AH44" s="140"/>
      <c r="AI44" s="138"/>
      <c r="AJ44" s="138"/>
      <c r="AK44" s="139"/>
      <c r="AL44" s="139"/>
      <c r="AM44" s="139"/>
    </row>
    <row r="45" spans="1:39" ht="12.75" customHeight="1">
      <c r="A45" s="212">
        <v>3</v>
      </c>
      <c r="B45" s="266">
        <v>45330</v>
      </c>
      <c r="C45" s="240"/>
      <c r="D45" s="240" t="s">
        <v>939</v>
      </c>
      <c r="E45" s="212" t="s">
        <v>590</v>
      </c>
      <c r="F45" s="212">
        <v>22035</v>
      </c>
      <c r="G45" s="212">
        <v>22200</v>
      </c>
      <c r="H45" s="212">
        <v>21925</v>
      </c>
      <c r="I45" s="207" t="s">
        <v>940</v>
      </c>
      <c r="J45" s="317" t="s">
        <v>941</v>
      </c>
      <c r="K45" s="223">
        <f>F45-H45</f>
        <v>110</v>
      </c>
      <c r="L45" s="318">
        <f t="shared" ref="L45" si="12">(H45*N45)*0.03%</f>
        <v>328.87499999999994</v>
      </c>
      <c r="M45" s="224">
        <f t="shared" ref="M45" si="13">(K45*N45)-L45</f>
        <v>5171.125</v>
      </c>
      <c r="N45" s="223">
        <v>50</v>
      </c>
      <c r="O45" s="100" t="s">
        <v>581</v>
      </c>
      <c r="P45" s="225">
        <v>45330</v>
      </c>
      <c r="Q45" s="262"/>
      <c r="R45" s="138"/>
      <c r="S45" s="54" t="s">
        <v>580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9"/>
      <c r="AH45" s="140"/>
      <c r="AI45" s="138"/>
      <c r="AJ45" s="138"/>
      <c r="AK45" s="139"/>
      <c r="AL45" s="139"/>
      <c r="AM45" s="139"/>
    </row>
    <row r="46" spans="1:39" ht="12.75" customHeight="1">
      <c r="A46" s="212">
        <v>4</v>
      </c>
      <c r="B46" s="266">
        <v>45334</v>
      </c>
      <c r="C46" s="240"/>
      <c r="D46" s="240" t="s">
        <v>964</v>
      </c>
      <c r="E46" s="212" t="s">
        <v>590</v>
      </c>
      <c r="F46" s="212">
        <v>2660</v>
      </c>
      <c r="G46" s="212">
        <v>2610</v>
      </c>
      <c r="H46" s="212">
        <v>2694</v>
      </c>
      <c r="I46" s="207" t="s">
        <v>965</v>
      </c>
      <c r="J46" s="317" t="s">
        <v>740</v>
      </c>
      <c r="K46" s="223">
        <f>H46-F46</f>
        <v>34</v>
      </c>
      <c r="L46" s="318">
        <f t="shared" ref="L46" si="14">(H46*N46)*0.03%</f>
        <v>202.04999999999998</v>
      </c>
      <c r="M46" s="224">
        <f t="shared" ref="M46" si="15">(K46*N46)-L46</f>
        <v>8297.9500000000007</v>
      </c>
      <c r="N46" s="223">
        <v>250</v>
      </c>
      <c r="O46" s="100" t="s">
        <v>581</v>
      </c>
      <c r="P46" s="225">
        <v>45338</v>
      </c>
      <c r="Q46" s="262"/>
      <c r="R46" s="138"/>
      <c r="S46" s="54" t="s">
        <v>960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9"/>
      <c r="AH46" s="140"/>
      <c r="AI46" s="138"/>
      <c r="AJ46" s="138"/>
      <c r="AK46" s="139"/>
      <c r="AL46" s="139"/>
      <c r="AM46" s="139"/>
    </row>
    <row r="47" spans="1:39" ht="12.75" customHeight="1">
      <c r="A47" s="294">
        <v>4</v>
      </c>
      <c r="B47" s="295">
        <v>45334</v>
      </c>
      <c r="C47" s="296"/>
      <c r="D47" s="296" t="s">
        <v>966</v>
      </c>
      <c r="E47" s="294" t="s">
        <v>590</v>
      </c>
      <c r="F47" s="294">
        <v>393.5</v>
      </c>
      <c r="G47" s="294">
        <v>387</v>
      </c>
      <c r="H47" s="294">
        <v>392.75</v>
      </c>
      <c r="I47" s="297" t="s">
        <v>967</v>
      </c>
      <c r="J47" s="321" t="s">
        <v>971</v>
      </c>
      <c r="K47" s="302">
        <f>H47-F47</f>
        <v>-0.75</v>
      </c>
      <c r="L47" s="322">
        <f t="shared" ref="L47:L48" si="16">(H47*N47)*0.03%</f>
        <v>200.30249999999998</v>
      </c>
      <c r="M47" s="301">
        <f t="shared" ref="M47:M48" si="17">(K47*N47)-L47</f>
        <v>-1475.3025</v>
      </c>
      <c r="N47" s="302">
        <v>1700</v>
      </c>
      <c r="O47" s="303" t="s">
        <v>591</v>
      </c>
      <c r="P47" s="304">
        <v>45335</v>
      </c>
      <c r="Q47" s="262"/>
      <c r="R47" s="138"/>
      <c r="S47" s="54" t="s">
        <v>960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9"/>
      <c r="AH47" s="140"/>
      <c r="AI47" s="138"/>
      <c r="AJ47" s="138"/>
      <c r="AK47" s="139"/>
      <c r="AL47" s="139"/>
      <c r="AM47" s="139"/>
    </row>
    <row r="48" spans="1:39" ht="12.75" customHeight="1">
      <c r="A48" s="212">
        <v>5</v>
      </c>
      <c r="B48" s="266">
        <v>45335</v>
      </c>
      <c r="C48" s="240"/>
      <c r="D48" s="240" t="s">
        <v>974</v>
      </c>
      <c r="E48" s="212" t="s">
        <v>590</v>
      </c>
      <c r="F48" s="212">
        <v>6620</v>
      </c>
      <c r="G48" s="212">
        <v>6520</v>
      </c>
      <c r="H48" s="212">
        <v>6677.5</v>
      </c>
      <c r="I48" s="207" t="s">
        <v>975</v>
      </c>
      <c r="J48" s="317" t="s">
        <v>1042</v>
      </c>
      <c r="K48" s="223">
        <f>H48-F48</f>
        <v>57.5</v>
      </c>
      <c r="L48" s="318">
        <f t="shared" si="16"/>
        <v>250.40624999999997</v>
      </c>
      <c r="M48" s="224">
        <f t="shared" si="17"/>
        <v>6937.09375</v>
      </c>
      <c r="N48" s="223">
        <v>125</v>
      </c>
      <c r="O48" s="100" t="s">
        <v>581</v>
      </c>
      <c r="P48" s="225">
        <v>45341</v>
      </c>
      <c r="Q48" s="262"/>
      <c r="R48" s="138"/>
      <c r="S48" s="54" t="s">
        <v>580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9"/>
      <c r="AH48" s="140"/>
      <c r="AI48" s="138"/>
      <c r="AJ48" s="138"/>
      <c r="AK48" s="139"/>
      <c r="AL48" s="139"/>
      <c r="AM48" s="139"/>
    </row>
    <row r="49" spans="1:39" ht="12.75" customHeight="1">
      <c r="A49" s="294">
        <v>6</v>
      </c>
      <c r="B49" s="295">
        <v>45335</v>
      </c>
      <c r="C49" s="296"/>
      <c r="D49" s="296" t="s">
        <v>976</v>
      </c>
      <c r="E49" s="294" t="s">
        <v>590</v>
      </c>
      <c r="F49" s="294">
        <v>2400</v>
      </c>
      <c r="G49" s="294">
        <v>2360</v>
      </c>
      <c r="H49" s="294">
        <v>2360</v>
      </c>
      <c r="I49" s="297" t="s">
        <v>977</v>
      </c>
      <c r="J49" s="321" t="s">
        <v>994</v>
      </c>
      <c r="K49" s="302">
        <f>H49-F49</f>
        <v>-40</v>
      </c>
      <c r="L49" s="322">
        <f t="shared" ref="L49" si="18">(H49*N49)*0.03%</f>
        <v>212.39999999999998</v>
      </c>
      <c r="M49" s="301">
        <f t="shared" ref="M49" si="19">(K49*N49)-L49</f>
        <v>-12212.4</v>
      </c>
      <c r="N49" s="302">
        <v>300</v>
      </c>
      <c r="O49" s="303" t="s">
        <v>591</v>
      </c>
      <c r="P49" s="304">
        <v>45337</v>
      </c>
      <c r="Q49" s="262"/>
      <c r="R49" s="138"/>
      <c r="S49" s="54" t="s">
        <v>772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9"/>
      <c r="AH49" s="140"/>
      <c r="AI49" s="138"/>
      <c r="AJ49" s="138"/>
      <c r="AK49" s="139"/>
      <c r="AL49" s="139"/>
      <c r="AM49" s="139"/>
    </row>
    <row r="50" spans="1:39" ht="12.75" customHeight="1">
      <c r="A50" s="370">
        <v>7</v>
      </c>
      <c r="B50" s="372">
        <v>45336</v>
      </c>
      <c r="C50" s="240"/>
      <c r="D50" s="240" t="s">
        <v>989</v>
      </c>
      <c r="E50" s="212" t="s">
        <v>590</v>
      </c>
      <c r="F50" s="212">
        <v>21915</v>
      </c>
      <c r="G50" s="370">
        <v>21690</v>
      </c>
      <c r="H50" s="207">
        <v>21935</v>
      </c>
      <c r="I50" s="207"/>
      <c r="J50" s="388" t="s">
        <v>993</v>
      </c>
      <c r="K50" s="223">
        <f>H50-F50</f>
        <v>20</v>
      </c>
      <c r="L50" s="318">
        <f t="shared" ref="L50" si="20">(H50*N50)*0.03%</f>
        <v>329.02499999999998</v>
      </c>
      <c r="M50" s="378">
        <v>2696</v>
      </c>
      <c r="N50" s="223">
        <v>50</v>
      </c>
      <c r="O50" s="393" t="s">
        <v>581</v>
      </c>
      <c r="P50" s="399">
        <v>45337</v>
      </c>
      <c r="Q50" s="262"/>
      <c r="R50" s="138"/>
      <c r="S50" s="54" t="s">
        <v>580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9"/>
      <c r="AH50" s="140"/>
      <c r="AI50" s="138"/>
      <c r="AJ50" s="138"/>
      <c r="AK50" s="139"/>
      <c r="AL50" s="139"/>
      <c r="AM50" s="139"/>
    </row>
    <row r="51" spans="1:39" ht="12.75" customHeight="1">
      <c r="A51" s="371"/>
      <c r="B51" s="373"/>
      <c r="C51" s="240"/>
      <c r="D51" s="240" t="s">
        <v>990</v>
      </c>
      <c r="E51" s="212" t="s">
        <v>867</v>
      </c>
      <c r="F51" s="212">
        <v>69</v>
      </c>
      <c r="G51" s="371"/>
      <c r="H51" s="212">
        <v>27.5</v>
      </c>
      <c r="I51" s="207"/>
      <c r="J51" s="389"/>
      <c r="K51" s="223">
        <f>F51-H51</f>
        <v>41.5</v>
      </c>
      <c r="L51" s="318">
        <v>50</v>
      </c>
      <c r="M51" s="392"/>
      <c r="N51" s="223">
        <v>50</v>
      </c>
      <c r="O51" s="394"/>
      <c r="P51" s="400"/>
      <c r="Q51" s="262"/>
      <c r="R51" s="138"/>
      <c r="S51" s="5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9"/>
      <c r="AH51" s="140"/>
      <c r="AI51" s="138"/>
      <c r="AJ51" s="138"/>
      <c r="AK51" s="139"/>
      <c r="AL51" s="139"/>
      <c r="AM51" s="139"/>
    </row>
    <row r="52" spans="1:39" ht="12.75" customHeight="1">
      <c r="A52" s="212">
        <v>8</v>
      </c>
      <c r="B52" s="266">
        <v>45338</v>
      </c>
      <c r="C52" s="240"/>
      <c r="D52" s="240" t="s">
        <v>1004</v>
      </c>
      <c r="E52" s="212" t="s">
        <v>590</v>
      </c>
      <c r="F52" s="212">
        <v>2933.5</v>
      </c>
      <c r="G52" s="212">
        <v>2890</v>
      </c>
      <c r="H52" s="212">
        <v>2969</v>
      </c>
      <c r="I52" s="207" t="s">
        <v>1005</v>
      </c>
      <c r="J52" s="317" t="s">
        <v>894</v>
      </c>
      <c r="K52" s="223">
        <f t="shared" ref="K52:K60" si="21">H52-F52</f>
        <v>35.5</v>
      </c>
      <c r="L52" s="318">
        <f t="shared" ref="L52" si="22">(H52*N52)*0.03%</f>
        <v>222.67499999999998</v>
      </c>
      <c r="M52" s="224">
        <f t="shared" ref="M52" si="23">(K52*N52)-L52</f>
        <v>8652.3250000000007</v>
      </c>
      <c r="N52" s="223">
        <v>250</v>
      </c>
      <c r="O52" s="100" t="s">
        <v>581</v>
      </c>
      <c r="P52" s="225">
        <v>45341</v>
      </c>
      <c r="Q52" s="262"/>
      <c r="R52" s="138"/>
      <c r="S52" s="54" t="s">
        <v>960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9"/>
      <c r="AH52" s="140"/>
      <c r="AI52" s="138"/>
      <c r="AJ52" s="138"/>
      <c r="AK52" s="139"/>
      <c r="AL52" s="139"/>
      <c r="AM52" s="139"/>
    </row>
    <row r="53" spans="1:39" ht="12.75" customHeight="1">
      <c r="A53" s="212">
        <v>9</v>
      </c>
      <c r="B53" s="266">
        <v>45338</v>
      </c>
      <c r="C53" s="240"/>
      <c r="D53" s="240" t="s">
        <v>1006</v>
      </c>
      <c r="E53" s="212" t="s">
        <v>590</v>
      </c>
      <c r="F53" s="212">
        <v>1780</v>
      </c>
      <c r="G53" s="212">
        <v>1752</v>
      </c>
      <c r="H53" s="212">
        <v>1802</v>
      </c>
      <c r="I53" s="207" t="s">
        <v>1007</v>
      </c>
      <c r="J53" s="317" t="s">
        <v>1041</v>
      </c>
      <c r="K53" s="223">
        <f t="shared" si="21"/>
        <v>22</v>
      </c>
      <c r="L53" s="318">
        <f t="shared" ref="L53" si="24">(H53*N53)*0.03%</f>
        <v>216.23999999999998</v>
      </c>
      <c r="M53" s="224">
        <f t="shared" ref="M53" si="25">(K53*N53)-L53</f>
        <v>8583.76</v>
      </c>
      <c r="N53" s="223">
        <v>400</v>
      </c>
      <c r="O53" s="100" t="s">
        <v>581</v>
      </c>
      <c r="P53" s="225">
        <v>45341</v>
      </c>
      <c r="Q53" s="262"/>
      <c r="R53" s="138"/>
      <c r="S53" s="54" t="s">
        <v>960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9"/>
      <c r="AH53" s="140"/>
      <c r="AI53" s="138"/>
      <c r="AJ53" s="138"/>
      <c r="AK53" s="139"/>
      <c r="AL53" s="139"/>
      <c r="AM53" s="139"/>
    </row>
    <row r="54" spans="1:39" ht="12.75" customHeight="1">
      <c r="A54" s="212">
        <v>10</v>
      </c>
      <c r="B54" s="266">
        <v>45338</v>
      </c>
      <c r="C54" s="240"/>
      <c r="D54" s="240" t="s">
        <v>1008</v>
      </c>
      <c r="E54" s="212" t="s">
        <v>590</v>
      </c>
      <c r="F54" s="212">
        <v>1508</v>
      </c>
      <c r="G54" s="212">
        <v>1490</v>
      </c>
      <c r="H54" s="212">
        <v>1521</v>
      </c>
      <c r="I54" s="207" t="s">
        <v>1009</v>
      </c>
      <c r="J54" s="317" t="s">
        <v>1040</v>
      </c>
      <c r="K54" s="223">
        <f t="shared" si="21"/>
        <v>13</v>
      </c>
      <c r="L54" s="318">
        <f t="shared" ref="L54" si="26">(H54*N54)*0.03%</f>
        <v>342.22499999999997</v>
      </c>
      <c r="M54" s="224">
        <f t="shared" ref="M54" si="27">(K54*N54)-L54</f>
        <v>9407.7749999999996</v>
      </c>
      <c r="N54" s="223">
        <v>750</v>
      </c>
      <c r="O54" s="100" t="s">
        <v>581</v>
      </c>
      <c r="P54" s="225">
        <v>45341</v>
      </c>
      <c r="Q54" s="262"/>
      <c r="R54" s="138"/>
      <c r="S54" s="54" t="s">
        <v>580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9"/>
      <c r="AH54" s="140"/>
      <c r="AI54" s="138"/>
      <c r="AJ54" s="138"/>
      <c r="AK54" s="139"/>
      <c r="AL54" s="139"/>
      <c r="AM54" s="139"/>
    </row>
    <row r="55" spans="1:39" ht="12.75" customHeight="1">
      <c r="A55" s="212">
        <v>11</v>
      </c>
      <c r="B55" s="266">
        <v>45341</v>
      </c>
      <c r="C55" s="240"/>
      <c r="D55" s="240" t="s">
        <v>1043</v>
      </c>
      <c r="E55" s="212" t="s">
        <v>590</v>
      </c>
      <c r="F55" s="212">
        <v>535.5</v>
      </c>
      <c r="G55" s="212">
        <v>528</v>
      </c>
      <c r="H55" s="212">
        <v>541.5</v>
      </c>
      <c r="I55" s="207" t="s">
        <v>1044</v>
      </c>
      <c r="J55" s="317" t="s">
        <v>1045</v>
      </c>
      <c r="K55" s="223">
        <f t="shared" si="21"/>
        <v>6</v>
      </c>
      <c r="L55" s="318">
        <f t="shared" ref="L55" si="28">(H55*N55)*0.03%</f>
        <v>243.67499999999998</v>
      </c>
      <c r="M55" s="224">
        <f t="shared" ref="M55" si="29">(K55*N55)-L55</f>
        <v>8756.3250000000007</v>
      </c>
      <c r="N55" s="223">
        <v>1500</v>
      </c>
      <c r="O55" s="100" t="s">
        <v>581</v>
      </c>
      <c r="P55" s="225">
        <v>45341</v>
      </c>
      <c r="Q55" s="262"/>
      <c r="R55" s="138"/>
      <c r="S55" s="5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9"/>
      <c r="AH55" s="140"/>
      <c r="AI55" s="138"/>
      <c r="AJ55" s="138"/>
      <c r="AK55" s="139"/>
      <c r="AL55" s="139"/>
      <c r="AM55" s="139"/>
    </row>
    <row r="56" spans="1:39" ht="12.75" customHeight="1">
      <c r="A56" s="325">
        <v>12</v>
      </c>
      <c r="B56" s="344">
        <v>45341</v>
      </c>
      <c r="C56" s="324"/>
      <c r="D56" s="324" t="s">
        <v>1050</v>
      </c>
      <c r="E56" s="325" t="s">
        <v>590</v>
      </c>
      <c r="F56" s="325">
        <v>3348</v>
      </c>
      <c r="G56" s="325">
        <v>3315</v>
      </c>
      <c r="H56" s="325">
        <v>3353.5</v>
      </c>
      <c r="I56" s="326" t="s">
        <v>1051</v>
      </c>
      <c r="J56" s="345" t="s">
        <v>1074</v>
      </c>
      <c r="K56" s="328">
        <f t="shared" si="21"/>
        <v>5.5</v>
      </c>
      <c r="L56" s="346">
        <f t="shared" ref="L56" si="30">(H56*N56)*0.03%</f>
        <v>301.815</v>
      </c>
      <c r="M56" s="347">
        <f t="shared" ref="M56" si="31">(K56*N56)-L56</f>
        <v>1348.1849999999999</v>
      </c>
      <c r="N56" s="328">
        <v>300</v>
      </c>
      <c r="O56" s="348" t="s">
        <v>598</v>
      </c>
      <c r="P56" s="349">
        <v>45342</v>
      </c>
      <c r="Q56" s="262"/>
      <c r="R56" s="138"/>
      <c r="S56" s="5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9"/>
      <c r="AH56" s="140"/>
      <c r="AI56" s="138"/>
      <c r="AJ56" s="138"/>
      <c r="AK56" s="139"/>
      <c r="AL56" s="139"/>
      <c r="AM56" s="139"/>
    </row>
    <row r="57" spans="1:39" ht="12.75" customHeight="1">
      <c r="A57" s="325">
        <v>13</v>
      </c>
      <c r="B57" s="344">
        <v>45341</v>
      </c>
      <c r="C57" s="324"/>
      <c r="D57" s="324" t="s">
        <v>1052</v>
      </c>
      <c r="E57" s="325" t="s">
        <v>590</v>
      </c>
      <c r="F57" s="325">
        <v>3015.5</v>
      </c>
      <c r="G57" s="325">
        <v>2960</v>
      </c>
      <c r="H57" s="325">
        <v>3020</v>
      </c>
      <c r="I57" s="326" t="s">
        <v>1053</v>
      </c>
      <c r="J57" s="345" t="s">
        <v>1131</v>
      </c>
      <c r="K57" s="328">
        <f t="shared" si="21"/>
        <v>4.5</v>
      </c>
      <c r="L57" s="346">
        <f t="shared" ref="L57" si="32">(H57*N57)*0.03%</f>
        <v>181.2</v>
      </c>
      <c r="M57" s="347">
        <f t="shared" ref="M57" si="33">(K57*N57)-L57</f>
        <v>718.8</v>
      </c>
      <c r="N57" s="328">
        <v>200</v>
      </c>
      <c r="O57" s="348" t="s">
        <v>598</v>
      </c>
      <c r="P57" s="349">
        <v>45342</v>
      </c>
      <c r="Q57" s="262"/>
      <c r="R57" s="138"/>
      <c r="S57" s="5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9"/>
      <c r="AH57" s="140"/>
      <c r="AI57" s="138"/>
      <c r="AJ57" s="138"/>
      <c r="AK57" s="139"/>
      <c r="AL57" s="139"/>
      <c r="AM57" s="139"/>
    </row>
    <row r="58" spans="1:39" ht="12.75" customHeight="1">
      <c r="A58" s="294">
        <v>14</v>
      </c>
      <c r="B58" s="295">
        <v>45341</v>
      </c>
      <c r="C58" s="296"/>
      <c r="D58" s="296" t="s">
        <v>930</v>
      </c>
      <c r="E58" s="294" t="s">
        <v>590</v>
      </c>
      <c r="F58" s="294">
        <v>1461.5</v>
      </c>
      <c r="G58" s="294">
        <v>1444</v>
      </c>
      <c r="H58" s="294">
        <v>1439</v>
      </c>
      <c r="I58" s="297" t="s">
        <v>1054</v>
      </c>
      <c r="J58" s="321" t="s">
        <v>1083</v>
      </c>
      <c r="K58" s="302">
        <f t="shared" si="21"/>
        <v>-22.5</v>
      </c>
      <c r="L58" s="322">
        <f t="shared" ref="L58:L59" si="34">(H58*N58)*0.03%</f>
        <v>280.60499999999996</v>
      </c>
      <c r="M58" s="301">
        <f t="shared" ref="M58:M59" si="35">(K58*N58)-L58</f>
        <v>-14905.605</v>
      </c>
      <c r="N58" s="302">
        <v>650</v>
      </c>
      <c r="O58" s="303" t="s">
        <v>591</v>
      </c>
      <c r="P58" s="304">
        <v>45342</v>
      </c>
      <c r="Q58" s="262"/>
      <c r="R58" s="138"/>
      <c r="S58" s="5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9"/>
      <c r="AH58" s="140"/>
      <c r="AI58" s="138"/>
      <c r="AJ58" s="138"/>
      <c r="AK58" s="139"/>
      <c r="AL58" s="139"/>
      <c r="AM58" s="139"/>
    </row>
    <row r="59" spans="1:39" ht="12.75" customHeight="1">
      <c r="A59" s="212">
        <v>15</v>
      </c>
      <c r="B59" s="266">
        <v>45342</v>
      </c>
      <c r="C59" s="240"/>
      <c r="D59" s="240" t="s">
        <v>1077</v>
      </c>
      <c r="E59" s="212" t="s">
        <v>590</v>
      </c>
      <c r="F59" s="212">
        <v>47175</v>
      </c>
      <c r="G59" s="212">
        <v>46800</v>
      </c>
      <c r="H59" s="212">
        <v>47305</v>
      </c>
      <c r="I59" s="207">
        <v>48000</v>
      </c>
      <c r="J59" s="317" t="s">
        <v>1130</v>
      </c>
      <c r="K59" s="223">
        <f t="shared" si="21"/>
        <v>130</v>
      </c>
      <c r="L59" s="318">
        <f t="shared" si="34"/>
        <v>212.87249999999997</v>
      </c>
      <c r="M59" s="224">
        <f t="shared" si="35"/>
        <v>1737.1275000000001</v>
      </c>
      <c r="N59" s="223">
        <v>15</v>
      </c>
      <c r="O59" s="100" t="s">
        <v>581</v>
      </c>
      <c r="P59" s="225">
        <v>45343</v>
      </c>
      <c r="Q59" s="262"/>
      <c r="R59" s="138"/>
      <c r="S59" s="5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9"/>
      <c r="AH59" s="140"/>
      <c r="AI59" s="138"/>
      <c r="AJ59" s="138"/>
      <c r="AK59" s="139"/>
      <c r="AL59" s="139"/>
      <c r="AM59" s="139"/>
    </row>
    <row r="60" spans="1:39" ht="12.75" customHeight="1">
      <c r="A60" s="212">
        <v>16</v>
      </c>
      <c r="B60" s="266">
        <v>45342</v>
      </c>
      <c r="C60" s="240"/>
      <c r="D60" s="240" t="s">
        <v>1084</v>
      </c>
      <c r="E60" s="212" t="s">
        <v>590</v>
      </c>
      <c r="F60" s="212">
        <v>4430</v>
      </c>
      <c r="G60" s="212">
        <v>4394</v>
      </c>
      <c r="H60" s="212">
        <v>4522.5</v>
      </c>
      <c r="I60" s="207" t="s">
        <v>1085</v>
      </c>
      <c r="J60" s="317" t="s">
        <v>1123</v>
      </c>
      <c r="K60" s="223">
        <f t="shared" si="21"/>
        <v>92.5</v>
      </c>
      <c r="L60" s="318">
        <f t="shared" ref="L60" si="36">(H60*N60)*0.03%</f>
        <v>203.51249999999999</v>
      </c>
      <c r="M60" s="224">
        <f t="shared" ref="M60" si="37">(K60*N60)-L60</f>
        <v>13671.487499999999</v>
      </c>
      <c r="N60" s="223">
        <v>150</v>
      </c>
      <c r="O60" s="100" t="s">
        <v>581</v>
      </c>
      <c r="P60" s="225">
        <v>45343</v>
      </c>
      <c r="Q60" s="262"/>
      <c r="R60" s="138"/>
      <c r="S60" s="5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9"/>
      <c r="AH60" s="140"/>
      <c r="AI60" s="138"/>
      <c r="AJ60" s="138"/>
      <c r="AK60" s="139"/>
      <c r="AL60" s="139"/>
      <c r="AM60" s="139"/>
    </row>
    <row r="61" spans="1:39" ht="12.75" customHeight="1">
      <c r="A61" s="209">
        <v>17</v>
      </c>
      <c r="B61" s="269">
        <v>45343</v>
      </c>
      <c r="C61" s="263"/>
      <c r="D61" s="263" t="s">
        <v>1050</v>
      </c>
      <c r="E61" s="209" t="s">
        <v>590</v>
      </c>
      <c r="F61" s="209" t="s">
        <v>1128</v>
      </c>
      <c r="G61" s="209">
        <v>3292</v>
      </c>
      <c r="H61" s="209"/>
      <c r="I61" s="211" t="s">
        <v>1129</v>
      </c>
      <c r="J61" s="208" t="s">
        <v>579</v>
      </c>
      <c r="K61" s="96"/>
      <c r="L61" s="99"/>
      <c r="M61" s="265"/>
      <c r="N61" s="96"/>
      <c r="O61" s="98"/>
      <c r="P61" s="270"/>
      <c r="Q61" s="262"/>
      <c r="R61" s="138"/>
      <c r="S61" s="5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9"/>
      <c r="AH61" s="140"/>
      <c r="AI61" s="138"/>
      <c r="AJ61" s="138"/>
      <c r="AK61" s="139"/>
      <c r="AL61" s="139"/>
      <c r="AM61" s="139"/>
    </row>
    <row r="62" spans="1:39" ht="12.75" customHeight="1">
      <c r="A62" s="209"/>
      <c r="B62" s="269"/>
      <c r="C62" s="263"/>
      <c r="D62" s="263"/>
      <c r="E62" s="209"/>
      <c r="F62" s="209"/>
      <c r="G62" s="209"/>
      <c r="H62" s="209"/>
      <c r="I62" s="211"/>
      <c r="J62" s="208"/>
      <c r="K62" s="96"/>
      <c r="L62" s="99"/>
      <c r="M62" s="265"/>
      <c r="N62" s="96"/>
      <c r="O62" s="98"/>
      <c r="P62" s="270"/>
      <c r="Q62" s="262"/>
      <c r="R62" s="138"/>
      <c r="S62" s="5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9"/>
      <c r="AH62" s="140"/>
      <c r="AI62" s="138"/>
      <c r="AJ62" s="138"/>
      <c r="AK62" s="139"/>
      <c r="AL62" s="139"/>
      <c r="AM62" s="139"/>
    </row>
    <row r="63" spans="1:39" ht="12.75" customHeight="1">
      <c r="A63" s="209"/>
      <c r="B63" s="269"/>
      <c r="C63" s="263"/>
      <c r="D63" s="263"/>
      <c r="E63" s="209"/>
      <c r="F63" s="209"/>
      <c r="G63" s="209"/>
      <c r="H63" s="209"/>
      <c r="I63" s="211"/>
      <c r="J63" s="208"/>
      <c r="K63" s="96"/>
      <c r="L63" s="99"/>
      <c r="M63" s="265"/>
      <c r="N63" s="96"/>
      <c r="O63" s="98"/>
      <c r="P63" s="270"/>
      <c r="Q63" s="262"/>
      <c r="R63" s="138"/>
      <c r="S63" s="5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9"/>
      <c r="AH63" s="140"/>
      <c r="AI63" s="138"/>
      <c r="AJ63" s="138"/>
      <c r="AK63" s="139"/>
      <c r="AL63" s="139"/>
      <c r="AM63" s="139"/>
    </row>
    <row r="64" spans="1:39" ht="12.75" customHeight="1">
      <c r="A64" s="209"/>
      <c r="B64" s="269"/>
      <c r="C64" s="263"/>
      <c r="D64" s="263"/>
      <c r="E64" s="209"/>
      <c r="F64" s="209"/>
      <c r="G64" s="209"/>
      <c r="H64" s="209"/>
      <c r="I64" s="211"/>
      <c r="J64" s="208"/>
      <c r="K64" s="96"/>
      <c r="L64" s="99"/>
      <c r="M64" s="265"/>
      <c r="N64" s="96"/>
      <c r="O64" s="98"/>
      <c r="P64" s="270"/>
      <c r="Q64" s="262"/>
      <c r="R64" s="138"/>
      <c r="S64" s="5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39"/>
      <c r="AH64" s="140"/>
      <c r="AI64" s="138"/>
      <c r="AJ64" s="138"/>
      <c r="AK64" s="139"/>
      <c r="AL64" s="139"/>
      <c r="AM64" s="139"/>
    </row>
    <row r="66" spans="1:39" ht="12.75" customHeight="1">
      <c r="A66" s="139"/>
      <c r="B66" s="142"/>
      <c r="C66" s="138"/>
      <c r="D66" s="138"/>
      <c r="E66" s="139"/>
      <c r="F66" s="139"/>
      <c r="G66" s="139"/>
      <c r="H66" s="143"/>
      <c r="I66" s="143"/>
      <c r="J66" s="143"/>
      <c r="K66" s="138"/>
      <c r="L66" s="139"/>
      <c r="M66" s="139"/>
      <c r="N66" s="139"/>
      <c r="O66" s="143"/>
      <c r="P66" s="143"/>
      <c r="Q66" s="143"/>
      <c r="R66" s="138"/>
      <c r="S66" s="5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39"/>
      <c r="AH66" s="140"/>
      <c r="AI66" s="138"/>
      <c r="AJ66" s="138"/>
      <c r="AK66" s="139"/>
      <c r="AL66" s="139"/>
      <c r="AM66" s="139"/>
    </row>
    <row r="67" spans="1:39">
      <c r="A67" s="144" t="s">
        <v>596</v>
      </c>
      <c r="B67" s="144"/>
      <c r="C67" s="144"/>
      <c r="D67" s="144"/>
      <c r="E67" s="145"/>
      <c r="F67" s="106"/>
      <c r="G67" s="106"/>
      <c r="H67" s="106"/>
      <c r="I67" s="106"/>
      <c r="J67" s="1"/>
      <c r="K67" s="6"/>
      <c r="L67" s="6"/>
      <c r="M67" s="6"/>
      <c r="N67" s="1"/>
      <c r="O67" s="1"/>
      <c r="P67" s="37"/>
      <c r="Q67" s="37"/>
      <c r="R67" s="37"/>
      <c r="S67" s="6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37"/>
      <c r="AH67" s="37"/>
      <c r="AI67" s="37"/>
      <c r="AJ67" s="37"/>
      <c r="AK67" s="37"/>
      <c r="AL67" s="37"/>
      <c r="AM67" s="37"/>
    </row>
    <row r="68" spans="1:39" ht="38.25">
      <c r="A68" s="93" t="s">
        <v>16</v>
      </c>
      <c r="B68" s="93" t="s">
        <v>553</v>
      </c>
      <c r="C68" s="93"/>
      <c r="D68" s="94" t="s">
        <v>565</v>
      </c>
      <c r="E68" s="93" t="s">
        <v>566</v>
      </c>
      <c r="F68" s="93" t="s">
        <v>567</v>
      </c>
      <c r="G68" s="93" t="s">
        <v>588</v>
      </c>
      <c r="H68" s="93" t="s">
        <v>569</v>
      </c>
      <c r="I68" s="93" t="s">
        <v>570</v>
      </c>
      <c r="J68" s="92" t="s">
        <v>571</v>
      </c>
      <c r="K68" s="92" t="s">
        <v>597</v>
      </c>
      <c r="L68" s="95" t="s">
        <v>573</v>
      </c>
      <c r="M68" s="137" t="s">
        <v>594</v>
      </c>
      <c r="N68" s="93" t="s">
        <v>595</v>
      </c>
      <c r="O68" s="93" t="s">
        <v>575</v>
      </c>
      <c r="P68" s="94" t="s">
        <v>576</v>
      </c>
      <c r="Q68" s="267"/>
      <c r="R68" s="37"/>
      <c r="S68" s="6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37"/>
      <c r="AH68" s="37"/>
      <c r="AI68" s="37"/>
      <c r="AJ68" s="37"/>
      <c r="AK68" s="37"/>
      <c r="AL68" s="37"/>
      <c r="AM68" s="37"/>
    </row>
    <row r="69" spans="1:39" ht="12.75" customHeight="1">
      <c r="A69" s="380">
        <v>1</v>
      </c>
      <c r="B69" s="382">
        <v>45322</v>
      </c>
      <c r="C69" s="296"/>
      <c r="D69" s="296" t="s">
        <v>890</v>
      </c>
      <c r="E69" s="294" t="s">
        <v>590</v>
      </c>
      <c r="F69" s="294">
        <v>220</v>
      </c>
      <c r="G69" s="294">
        <v>82.5</v>
      </c>
      <c r="H69" s="294">
        <v>82.5</v>
      </c>
      <c r="I69" s="297"/>
      <c r="J69" s="384" t="s">
        <v>901</v>
      </c>
      <c r="K69" s="299">
        <f>H69-F69</f>
        <v>-137.5</v>
      </c>
      <c r="L69" s="300">
        <v>50</v>
      </c>
      <c r="M69" s="301">
        <f t="shared" ref="M69" si="38">(K69*N69)-L69</f>
        <v>-6925</v>
      </c>
      <c r="N69" s="302">
        <v>50</v>
      </c>
      <c r="O69" s="412" t="s">
        <v>591</v>
      </c>
      <c r="P69" s="414">
        <v>45324</v>
      </c>
      <c r="Q69" s="262"/>
      <c r="R69" s="138"/>
      <c r="S69" s="54" t="s">
        <v>580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39"/>
      <c r="AH69" s="140"/>
      <c r="AI69" s="138"/>
      <c r="AJ69" s="138"/>
      <c r="AK69" s="139"/>
      <c r="AL69" s="139"/>
      <c r="AM69" s="139"/>
    </row>
    <row r="70" spans="1:39" ht="12.75" customHeight="1">
      <c r="A70" s="381"/>
      <c r="B70" s="383"/>
      <c r="C70" s="296"/>
      <c r="D70" s="296" t="s">
        <v>891</v>
      </c>
      <c r="E70" s="294" t="s">
        <v>867</v>
      </c>
      <c r="F70" s="294">
        <v>34</v>
      </c>
      <c r="G70" s="294"/>
      <c r="H70" s="294">
        <v>0</v>
      </c>
      <c r="I70" s="297"/>
      <c r="J70" s="385"/>
      <c r="K70" s="299">
        <f>F70-H70</f>
        <v>34</v>
      </c>
      <c r="L70" s="300">
        <v>25</v>
      </c>
      <c r="M70" s="301">
        <f t="shared" ref="M70" si="39">(K70*N70)-L70</f>
        <v>1675</v>
      </c>
      <c r="N70" s="302">
        <v>50</v>
      </c>
      <c r="O70" s="413"/>
      <c r="P70" s="415"/>
      <c r="Q70" s="262"/>
      <c r="R70" s="138"/>
      <c r="S70" s="5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39"/>
      <c r="AH70" s="140"/>
      <c r="AI70" s="138"/>
      <c r="AJ70" s="138"/>
      <c r="AK70" s="139"/>
      <c r="AL70" s="139"/>
      <c r="AM70" s="139"/>
    </row>
    <row r="71" spans="1:39" ht="12.75" customHeight="1">
      <c r="A71" s="212">
        <v>2</v>
      </c>
      <c r="B71" s="266">
        <v>45323</v>
      </c>
      <c r="C71" s="240"/>
      <c r="D71" s="240" t="s">
        <v>893</v>
      </c>
      <c r="E71" s="212" t="s">
        <v>867</v>
      </c>
      <c r="F71" s="212">
        <v>122.5</v>
      </c>
      <c r="G71" s="212">
        <v>210</v>
      </c>
      <c r="H71" s="212">
        <v>87</v>
      </c>
      <c r="I71" s="207">
        <v>0.1</v>
      </c>
      <c r="J71" s="291" t="s">
        <v>894</v>
      </c>
      <c r="K71" s="292">
        <f>F71-H71</f>
        <v>35.5</v>
      </c>
      <c r="L71" s="293">
        <v>50</v>
      </c>
      <c r="M71" s="224">
        <f t="shared" ref="M71" si="40">(K71*N71)-L71</f>
        <v>1725</v>
      </c>
      <c r="N71" s="223">
        <v>50</v>
      </c>
      <c r="O71" s="100" t="s">
        <v>581</v>
      </c>
      <c r="P71" s="225">
        <v>45323</v>
      </c>
      <c r="Q71" s="262"/>
      <c r="R71" s="138"/>
      <c r="S71" s="54" t="s">
        <v>580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39"/>
      <c r="AH71" s="140"/>
      <c r="AI71" s="138"/>
      <c r="AJ71" s="138"/>
      <c r="AK71" s="139"/>
      <c r="AL71" s="139"/>
      <c r="AM71" s="139"/>
    </row>
    <row r="72" spans="1:39" ht="12.75" customHeight="1">
      <c r="A72" s="294">
        <v>3</v>
      </c>
      <c r="B72" s="295">
        <v>45324</v>
      </c>
      <c r="C72" s="296"/>
      <c r="D72" s="296" t="s">
        <v>893</v>
      </c>
      <c r="E72" s="294" t="s">
        <v>867</v>
      </c>
      <c r="F72" s="294">
        <v>127</v>
      </c>
      <c r="G72" s="294">
        <v>220</v>
      </c>
      <c r="H72" s="294">
        <v>197.5</v>
      </c>
      <c r="I72" s="297">
        <v>5</v>
      </c>
      <c r="J72" s="298" t="s">
        <v>898</v>
      </c>
      <c r="K72" s="299">
        <f>F72-H72</f>
        <v>-70.5</v>
      </c>
      <c r="L72" s="300">
        <v>50</v>
      </c>
      <c r="M72" s="301">
        <f t="shared" ref="M72" si="41">(K72*N72)-L72</f>
        <v>-3575</v>
      </c>
      <c r="N72" s="302">
        <v>50</v>
      </c>
      <c r="O72" s="303" t="s">
        <v>591</v>
      </c>
      <c r="P72" s="304">
        <v>45324</v>
      </c>
      <c r="Q72" s="262"/>
      <c r="R72" s="138"/>
      <c r="S72" s="54" t="s">
        <v>580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39"/>
      <c r="AH72" s="140"/>
      <c r="AI72" s="138"/>
      <c r="AJ72" s="138"/>
      <c r="AK72" s="139"/>
      <c r="AL72" s="139"/>
      <c r="AM72" s="139"/>
    </row>
    <row r="73" spans="1:39" ht="12.75" customHeight="1">
      <c r="A73" s="370">
        <v>4</v>
      </c>
      <c r="B73" s="372">
        <v>45324</v>
      </c>
      <c r="C73" s="240"/>
      <c r="D73" s="240" t="s">
        <v>899</v>
      </c>
      <c r="E73" s="212" t="s">
        <v>590</v>
      </c>
      <c r="F73" s="212">
        <v>262.5</v>
      </c>
      <c r="G73" s="212"/>
      <c r="H73" s="212"/>
      <c r="I73" s="207">
        <v>422.5</v>
      </c>
      <c r="J73" s="409" t="s">
        <v>795</v>
      </c>
      <c r="K73" s="212">
        <f>I73-F73</f>
        <v>160</v>
      </c>
      <c r="L73" s="320">
        <v>50</v>
      </c>
      <c r="M73" s="378">
        <v>2900</v>
      </c>
      <c r="N73" s="212">
        <v>50</v>
      </c>
      <c r="O73" s="374" t="s">
        <v>581</v>
      </c>
      <c r="P73" s="395">
        <v>45331</v>
      </c>
      <c r="Q73" s="262"/>
      <c r="R73" s="138"/>
      <c r="S73" s="54" t="s">
        <v>580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39"/>
      <c r="AH73" s="140"/>
      <c r="AI73" s="138"/>
      <c r="AJ73" s="138"/>
      <c r="AK73" s="139"/>
      <c r="AL73" s="139"/>
      <c r="AM73" s="139"/>
    </row>
    <row r="74" spans="1:39" ht="12.75" customHeight="1">
      <c r="A74" s="371"/>
      <c r="B74" s="373"/>
      <c r="C74" s="240"/>
      <c r="D74" s="240" t="s">
        <v>900</v>
      </c>
      <c r="E74" s="212" t="s">
        <v>867</v>
      </c>
      <c r="F74" s="212">
        <v>167.5</v>
      </c>
      <c r="G74" s="212"/>
      <c r="H74" s="212"/>
      <c r="I74" s="207">
        <v>267.5</v>
      </c>
      <c r="J74" s="411"/>
      <c r="K74" s="212">
        <f>F74-I74</f>
        <v>-100</v>
      </c>
      <c r="L74" s="320">
        <v>50</v>
      </c>
      <c r="M74" s="379"/>
      <c r="N74" s="212">
        <v>50</v>
      </c>
      <c r="O74" s="375"/>
      <c r="P74" s="396"/>
      <c r="Q74" s="262"/>
      <c r="R74" s="138"/>
      <c r="S74" s="5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39"/>
      <c r="AH74" s="140"/>
      <c r="AI74" s="138"/>
      <c r="AJ74" s="138"/>
      <c r="AK74" s="139"/>
      <c r="AL74" s="139"/>
      <c r="AM74" s="139"/>
    </row>
    <row r="75" spans="1:39" ht="12.75" customHeight="1">
      <c r="A75" s="294">
        <v>5</v>
      </c>
      <c r="B75" s="295">
        <v>45324</v>
      </c>
      <c r="C75" s="296"/>
      <c r="D75" s="296" t="s">
        <v>902</v>
      </c>
      <c r="E75" s="294" t="s">
        <v>590</v>
      </c>
      <c r="F75" s="294">
        <v>12.5</v>
      </c>
      <c r="G75" s="294">
        <v>9</v>
      </c>
      <c r="H75" s="294">
        <v>11.25</v>
      </c>
      <c r="I75" s="297" t="s">
        <v>903</v>
      </c>
      <c r="J75" s="298" t="s">
        <v>904</v>
      </c>
      <c r="K75" s="299">
        <f>H75-F75</f>
        <v>-1.25</v>
      </c>
      <c r="L75" s="300">
        <v>50</v>
      </c>
      <c r="M75" s="301">
        <f t="shared" ref="M75:M76" si="42">(K75*N75)-L75</f>
        <v>-1925</v>
      </c>
      <c r="N75" s="302">
        <v>1500</v>
      </c>
      <c r="O75" s="303" t="s">
        <v>591</v>
      </c>
      <c r="P75" s="304">
        <v>45324</v>
      </c>
      <c r="Q75" s="262"/>
      <c r="R75" s="138"/>
      <c r="S75" s="54" t="s">
        <v>580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39"/>
      <c r="AH75" s="140"/>
      <c r="AI75" s="138"/>
      <c r="AJ75" s="138"/>
      <c r="AK75" s="139"/>
      <c r="AL75" s="139"/>
      <c r="AM75" s="139"/>
    </row>
    <row r="76" spans="1:39" ht="12.75" customHeight="1">
      <c r="A76" s="212">
        <v>6</v>
      </c>
      <c r="B76" s="266">
        <v>45327</v>
      </c>
      <c r="C76" s="240"/>
      <c r="D76" s="240" t="s">
        <v>893</v>
      </c>
      <c r="E76" s="212" t="s">
        <v>867</v>
      </c>
      <c r="F76" s="212">
        <v>145</v>
      </c>
      <c r="G76" s="212">
        <v>235</v>
      </c>
      <c r="H76" s="212">
        <v>95</v>
      </c>
      <c r="I76" s="207">
        <v>5</v>
      </c>
      <c r="J76" s="291" t="s">
        <v>908</v>
      </c>
      <c r="K76" s="292">
        <f>F76-H76</f>
        <v>50</v>
      </c>
      <c r="L76" s="293">
        <v>50</v>
      </c>
      <c r="M76" s="224">
        <f t="shared" si="42"/>
        <v>2450</v>
      </c>
      <c r="N76" s="223">
        <v>50</v>
      </c>
      <c r="O76" s="100" t="s">
        <v>581</v>
      </c>
      <c r="P76" s="266">
        <v>45327</v>
      </c>
      <c r="Q76" s="262"/>
      <c r="R76" s="138"/>
      <c r="S76" s="54" t="s">
        <v>580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39"/>
      <c r="AH76" s="140"/>
      <c r="AI76" s="138"/>
      <c r="AJ76" s="138"/>
      <c r="AK76" s="139"/>
      <c r="AL76" s="139"/>
      <c r="AM76" s="139"/>
    </row>
    <row r="77" spans="1:39" ht="12.75" customHeight="1">
      <c r="A77" s="212">
        <v>7</v>
      </c>
      <c r="B77" s="266">
        <v>45327</v>
      </c>
      <c r="C77" s="240"/>
      <c r="D77" s="240" t="s">
        <v>911</v>
      </c>
      <c r="E77" s="212" t="s">
        <v>590</v>
      </c>
      <c r="F77" s="212">
        <v>72.5</v>
      </c>
      <c r="G77" s="212">
        <v>18</v>
      </c>
      <c r="H77" s="212">
        <v>96</v>
      </c>
      <c r="I77" s="207" t="s">
        <v>912</v>
      </c>
      <c r="J77" s="291" t="s">
        <v>913</v>
      </c>
      <c r="K77" s="292">
        <f>H77-F77</f>
        <v>23.5</v>
      </c>
      <c r="L77" s="293">
        <v>50</v>
      </c>
      <c r="M77" s="224">
        <f t="shared" ref="M77" si="43">(K77*N77)-L77</f>
        <v>1125</v>
      </c>
      <c r="N77" s="223">
        <v>50</v>
      </c>
      <c r="O77" s="100" t="s">
        <v>581</v>
      </c>
      <c r="P77" s="266">
        <v>45327</v>
      </c>
      <c r="Q77" s="262"/>
      <c r="R77" s="138"/>
      <c r="S77" s="54" t="s">
        <v>580</v>
      </c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39"/>
      <c r="AH77" s="140"/>
      <c r="AI77" s="138"/>
      <c r="AJ77" s="138"/>
      <c r="AK77" s="139"/>
      <c r="AL77" s="139"/>
      <c r="AM77" s="139"/>
    </row>
    <row r="78" spans="1:39" ht="12.75" customHeight="1">
      <c r="A78" s="212">
        <v>8</v>
      </c>
      <c r="B78" s="266">
        <v>45327</v>
      </c>
      <c r="C78" s="240"/>
      <c r="D78" s="240" t="s">
        <v>914</v>
      </c>
      <c r="E78" s="212" t="s">
        <v>590</v>
      </c>
      <c r="F78" s="212">
        <v>290</v>
      </c>
      <c r="G78" s="212">
        <v>190</v>
      </c>
      <c r="H78" s="212">
        <v>325</v>
      </c>
      <c r="I78" s="207" t="s">
        <v>915</v>
      </c>
      <c r="J78" s="291" t="s">
        <v>920</v>
      </c>
      <c r="K78" s="292">
        <f>H78-F78</f>
        <v>35</v>
      </c>
      <c r="L78" s="293">
        <v>50</v>
      </c>
      <c r="M78" s="224">
        <f t="shared" ref="M78" si="44">(K78*N78)-L78</f>
        <v>475</v>
      </c>
      <c r="N78" s="223">
        <v>15</v>
      </c>
      <c r="O78" s="100" t="s">
        <v>581</v>
      </c>
      <c r="P78" s="266">
        <v>45327</v>
      </c>
      <c r="Q78" s="262"/>
      <c r="R78" s="138"/>
      <c r="S78" s="54" t="s">
        <v>580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39"/>
      <c r="AH78" s="140"/>
      <c r="AI78" s="138"/>
      <c r="AJ78" s="138"/>
      <c r="AK78" s="139"/>
      <c r="AL78" s="139"/>
      <c r="AM78" s="139"/>
    </row>
    <row r="79" spans="1:39" ht="12.75" customHeight="1">
      <c r="A79" s="370">
        <v>9</v>
      </c>
      <c r="B79" s="372">
        <v>45327</v>
      </c>
      <c r="C79" s="240"/>
      <c r="D79" s="240" t="s">
        <v>916</v>
      </c>
      <c r="E79" s="212" t="s">
        <v>867</v>
      </c>
      <c r="F79" s="212">
        <v>54</v>
      </c>
      <c r="G79" s="212"/>
      <c r="H79" s="212">
        <v>47.5</v>
      </c>
      <c r="I79" s="207"/>
      <c r="J79" s="376" t="s">
        <v>921</v>
      </c>
      <c r="K79" s="292">
        <f>F79-H79</f>
        <v>6.5</v>
      </c>
      <c r="L79" s="293">
        <v>50</v>
      </c>
      <c r="M79" s="378">
        <v>1080</v>
      </c>
      <c r="N79" s="223">
        <v>40</v>
      </c>
      <c r="O79" s="374" t="s">
        <v>581</v>
      </c>
      <c r="P79" s="372">
        <v>45328</v>
      </c>
      <c r="Q79" s="262"/>
      <c r="R79" s="138"/>
      <c r="S79" s="54" t="s">
        <v>580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39"/>
      <c r="AH79" s="140"/>
      <c r="AI79" s="138"/>
      <c r="AJ79" s="138"/>
      <c r="AK79" s="139"/>
      <c r="AL79" s="139"/>
      <c r="AM79" s="139"/>
    </row>
    <row r="80" spans="1:39" ht="12.75" customHeight="1">
      <c r="A80" s="371"/>
      <c r="B80" s="373"/>
      <c r="C80" s="240"/>
      <c r="D80" s="240" t="s">
        <v>917</v>
      </c>
      <c r="E80" s="212" t="s">
        <v>867</v>
      </c>
      <c r="F80" s="212">
        <v>44</v>
      </c>
      <c r="G80" s="212"/>
      <c r="H80" s="212">
        <v>21</v>
      </c>
      <c r="I80" s="207"/>
      <c r="J80" s="377"/>
      <c r="K80" s="292">
        <f>F80-H80</f>
        <v>23</v>
      </c>
      <c r="L80" s="293">
        <v>50</v>
      </c>
      <c r="M80" s="379"/>
      <c r="N80" s="223">
        <v>40</v>
      </c>
      <c r="O80" s="375"/>
      <c r="P80" s="373"/>
      <c r="Q80" s="262"/>
      <c r="R80" s="138"/>
      <c r="S80" s="5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39"/>
      <c r="AH80" s="140"/>
      <c r="AI80" s="138"/>
      <c r="AJ80" s="138"/>
      <c r="AK80" s="139"/>
      <c r="AL80" s="139"/>
      <c r="AM80" s="139"/>
    </row>
    <row r="81" spans="1:39" ht="12.75" customHeight="1">
      <c r="A81" s="212">
        <v>10</v>
      </c>
      <c r="B81" s="266">
        <v>45328</v>
      </c>
      <c r="C81" s="240"/>
      <c r="D81" s="240" t="s">
        <v>893</v>
      </c>
      <c r="E81" s="212" t="s">
        <v>867</v>
      </c>
      <c r="F81" s="212">
        <v>101</v>
      </c>
      <c r="G81" s="212">
        <v>158</v>
      </c>
      <c r="H81" s="212">
        <v>94</v>
      </c>
      <c r="I81" s="207">
        <v>5</v>
      </c>
      <c r="J81" s="291" t="s">
        <v>937</v>
      </c>
      <c r="K81" s="292">
        <f>F81-H81</f>
        <v>7</v>
      </c>
      <c r="L81" s="293">
        <v>50</v>
      </c>
      <c r="M81" s="224">
        <f t="shared" ref="M81" si="45">(K81*N81)-L81</f>
        <v>300</v>
      </c>
      <c r="N81" s="223">
        <v>50</v>
      </c>
      <c r="O81" s="100" t="s">
        <v>581</v>
      </c>
      <c r="P81" s="266">
        <v>45328</v>
      </c>
      <c r="Q81" s="262"/>
      <c r="R81" s="138"/>
      <c r="S81" s="54" t="s">
        <v>580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39"/>
      <c r="AH81" s="140"/>
      <c r="AI81" s="138"/>
      <c r="AJ81" s="138"/>
      <c r="AK81" s="139"/>
      <c r="AL81" s="139"/>
      <c r="AM81" s="139"/>
    </row>
    <row r="82" spans="1:39" ht="12.75" customHeight="1">
      <c r="A82" s="212">
        <v>11</v>
      </c>
      <c r="B82" s="266">
        <v>45328</v>
      </c>
      <c r="C82" s="240"/>
      <c r="D82" s="240" t="s">
        <v>927</v>
      </c>
      <c r="E82" s="212" t="s">
        <v>590</v>
      </c>
      <c r="F82" s="212">
        <v>65</v>
      </c>
      <c r="G82" s="212">
        <v>25</v>
      </c>
      <c r="H82" s="212">
        <v>85</v>
      </c>
      <c r="I82" s="207" t="s">
        <v>928</v>
      </c>
      <c r="J82" s="291" t="s">
        <v>929</v>
      </c>
      <c r="K82" s="292">
        <f>H82-F82</f>
        <v>20</v>
      </c>
      <c r="L82" s="293">
        <v>50</v>
      </c>
      <c r="M82" s="224">
        <f t="shared" ref="M82" si="46">(K82*N82)-L82</f>
        <v>950</v>
      </c>
      <c r="N82" s="223">
        <v>50</v>
      </c>
      <c r="O82" s="100" t="s">
        <v>581</v>
      </c>
      <c r="P82" s="266">
        <v>45328</v>
      </c>
      <c r="Q82" s="262"/>
      <c r="R82" s="138"/>
      <c r="S82" s="54" t="s">
        <v>580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39"/>
      <c r="AH82" s="140"/>
      <c r="AI82" s="138"/>
      <c r="AJ82" s="138"/>
      <c r="AK82" s="139"/>
      <c r="AL82" s="139"/>
      <c r="AM82" s="139"/>
    </row>
    <row r="83" spans="1:39" ht="12.75" customHeight="1">
      <c r="A83" s="212">
        <v>12</v>
      </c>
      <c r="B83" s="266">
        <v>45330</v>
      </c>
      <c r="C83" s="240"/>
      <c r="D83" s="240" t="s">
        <v>911</v>
      </c>
      <c r="E83" s="212" t="s">
        <v>590</v>
      </c>
      <c r="F83" s="212">
        <v>41.5</v>
      </c>
      <c r="G83" s="212">
        <v>9</v>
      </c>
      <c r="H83" s="212">
        <v>67.5</v>
      </c>
      <c r="I83" s="207" t="s">
        <v>944</v>
      </c>
      <c r="J83" s="291" t="s">
        <v>945</v>
      </c>
      <c r="K83" s="292">
        <f>H83-F83</f>
        <v>26</v>
      </c>
      <c r="L83" s="293">
        <v>50</v>
      </c>
      <c r="M83" s="224">
        <f t="shared" ref="M83" si="47">(K83*N83)-L83</f>
        <v>1250</v>
      </c>
      <c r="N83" s="223">
        <v>50</v>
      </c>
      <c r="O83" s="100" t="s">
        <v>581</v>
      </c>
      <c r="P83" s="266">
        <v>45330</v>
      </c>
      <c r="Q83" s="262"/>
      <c r="R83" s="138"/>
      <c r="S83" s="54" t="s">
        <v>772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39"/>
      <c r="AH83" s="140"/>
      <c r="AI83" s="138"/>
      <c r="AJ83" s="138"/>
      <c r="AK83" s="139"/>
      <c r="AL83" s="139"/>
      <c r="AM83" s="139"/>
    </row>
    <row r="84" spans="1:39" ht="12.75" customHeight="1">
      <c r="A84" s="370">
        <v>13</v>
      </c>
      <c r="B84" s="372">
        <v>45299</v>
      </c>
      <c r="C84" s="240"/>
      <c r="D84" s="240" t="s">
        <v>946</v>
      </c>
      <c r="E84" s="212" t="s">
        <v>867</v>
      </c>
      <c r="F84" s="212">
        <v>146</v>
      </c>
      <c r="G84" s="212"/>
      <c r="H84" s="212">
        <v>102.5</v>
      </c>
      <c r="I84" s="207"/>
      <c r="J84" s="409" t="s">
        <v>599</v>
      </c>
      <c r="K84" s="212">
        <f>F84-H84</f>
        <v>43.5</v>
      </c>
      <c r="L84" s="320">
        <v>50</v>
      </c>
      <c r="M84" s="378">
        <v>740</v>
      </c>
      <c r="N84" s="223">
        <v>40</v>
      </c>
      <c r="O84" s="374" t="s">
        <v>581</v>
      </c>
      <c r="P84" s="372">
        <v>45331</v>
      </c>
      <c r="Q84" s="262"/>
      <c r="R84" s="138"/>
      <c r="S84" s="54" t="s">
        <v>960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39"/>
      <c r="AH84" s="140"/>
      <c r="AI84" s="138"/>
      <c r="AJ84" s="138"/>
      <c r="AK84" s="139"/>
      <c r="AL84" s="139"/>
      <c r="AM84" s="139"/>
    </row>
    <row r="85" spans="1:39" ht="12.75" customHeight="1">
      <c r="A85" s="371"/>
      <c r="B85" s="373"/>
      <c r="C85" s="240"/>
      <c r="D85" s="240" t="s">
        <v>947</v>
      </c>
      <c r="E85" s="212" t="s">
        <v>867</v>
      </c>
      <c r="F85" s="212">
        <v>110</v>
      </c>
      <c r="G85" s="212"/>
      <c r="H85" s="212">
        <v>132.5</v>
      </c>
      <c r="I85" s="207"/>
      <c r="J85" s="410"/>
      <c r="K85" s="212">
        <f>F85-H85</f>
        <v>-22.5</v>
      </c>
      <c r="L85" s="320">
        <v>50</v>
      </c>
      <c r="M85" s="379"/>
      <c r="N85" s="223">
        <v>40</v>
      </c>
      <c r="O85" s="375"/>
      <c r="P85" s="373"/>
      <c r="Q85" s="262"/>
      <c r="R85" s="138"/>
      <c r="S85" s="5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39"/>
      <c r="AH85" s="140"/>
      <c r="AI85" s="138"/>
      <c r="AJ85" s="138"/>
      <c r="AK85" s="139"/>
      <c r="AL85" s="139"/>
      <c r="AM85" s="139"/>
    </row>
    <row r="86" spans="1:39" ht="12.75" customHeight="1">
      <c r="A86" s="370">
        <v>14</v>
      </c>
      <c r="B86" s="372">
        <v>45300</v>
      </c>
      <c r="C86" s="240"/>
      <c r="D86" s="240" t="s">
        <v>952</v>
      </c>
      <c r="E86" s="212" t="s">
        <v>590</v>
      </c>
      <c r="F86" s="212">
        <v>31.5</v>
      </c>
      <c r="G86" s="212"/>
      <c r="H86" s="212">
        <v>28</v>
      </c>
      <c r="I86" s="207"/>
      <c r="J86" s="376" t="s">
        <v>1073</v>
      </c>
      <c r="K86" s="292">
        <f>H86-F86</f>
        <v>-3.5</v>
      </c>
      <c r="L86" s="293">
        <v>50</v>
      </c>
      <c r="M86" s="386">
        <v>1000</v>
      </c>
      <c r="N86" s="223">
        <v>550</v>
      </c>
      <c r="O86" s="387" t="s">
        <v>581</v>
      </c>
      <c r="P86" s="372">
        <v>45342</v>
      </c>
      <c r="Q86" s="262"/>
      <c r="R86" s="138"/>
      <c r="S86" s="54" t="s">
        <v>580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39"/>
      <c r="AH86" s="140"/>
      <c r="AI86" s="138"/>
      <c r="AJ86" s="138"/>
      <c r="AK86" s="139"/>
      <c r="AL86" s="139"/>
      <c r="AM86" s="139"/>
    </row>
    <row r="87" spans="1:39" ht="12.75" customHeight="1">
      <c r="A87" s="371"/>
      <c r="B87" s="373"/>
      <c r="C87" s="240"/>
      <c r="D87" s="240" t="s">
        <v>953</v>
      </c>
      <c r="E87" s="212" t="s">
        <v>867</v>
      </c>
      <c r="F87" s="212">
        <v>16</v>
      </c>
      <c r="G87" s="212"/>
      <c r="H87" s="212">
        <v>10.5</v>
      </c>
      <c r="I87" s="207"/>
      <c r="J87" s="377"/>
      <c r="K87" s="292">
        <f>F87-H87</f>
        <v>5.5</v>
      </c>
      <c r="L87" s="293">
        <v>50</v>
      </c>
      <c r="M87" s="379"/>
      <c r="N87" s="223">
        <v>550</v>
      </c>
      <c r="O87" s="375"/>
      <c r="P87" s="373"/>
      <c r="Q87" s="262"/>
      <c r="R87" s="138"/>
      <c r="S87" s="5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39"/>
      <c r="AH87" s="140"/>
      <c r="AI87" s="138"/>
      <c r="AJ87" s="138"/>
      <c r="AK87" s="139"/>
      <c r="AL87" s="139"/>
      <c r="AM87" s="139"/>
    </row>
    <row r="88" spans="1:39" ht="12.75" customHeight="1">
      <c r="A88" s="370">
        <v>15</v>
      </c>
      <c r="B88" s="372">
        <v>45300</v>
      </c>
      <c r="C88" s="240"/>
      <c r="D88" s="240" t="s">
        <v>954</v>
      </c>
      <c r="E88" s="212" t="s">
        <v>590</v>
      </c>
      <c r="F88" s="212">
        <v>86</v>
      </c>
      <c r="G88" s="212"/>
      <c r="H88" s="212">
        <v>108.5</v>
      </c>
      <c r="I88" s="207"/>
      <c r="J88" s="376" t="s">
        <v>963</v>
      </c>
      <c r="K88" s="292">
        <f>H88-F88</f>
        <v>22.5</v>
      </c>
      <c r="L88" s="293">
        <v>50</v>
      </c>
      <c r="M88" s="386">
        <v>1175</v>
      </c>
      <c r="N88" s="223">
        <v>50</v>
      </c>
      <c r="O88" s="387" t="s">
        <v>581</v>
      </c>
      <c r="P88" s="372">
        <v>45334</v>
      </c>
      <c r="Q88" s="262"/>
      <c r="R88" s="138"/>
      <c r="S88" s="54" t="s">
        <v>580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39"/>
      <c r="AH88" s="140"/>
      <c r="AI88" s="138"/>
      <c r="AJ88" s="138"/>
      <c r="AK88" s="139"/>
      <c r="AL88" s="139"/>
      <c r="AM88" s="139"/>
    </row>
    <row r="89" spans="1:39" ht="12.75" customHeight="1">
      <c r="A89" s="371"/>
      <c r="B89" s="373"/>
      <c r="C89" s="240"/>
      <c r="D89" s="240" t="s">
        <v>955</v>
      </c>
      <c r="E89" s="212" t="s">
        <v>867</v>
      </c>
      <c r="F89" s="212">
        <v>34</v>
      </c>
      <c r="G89" s="212"/>
      <c r="H89" s="212">
        <v>31</v>
      </c>
      <c r="I89" s="207"/>
      <c r="J89" s="377"/>
      <c r="K89" s="292">
        <f t="shared" ref="K89:K97" si="48">F89-H89</f>
        <v>3</v>
      </c>
      <c r="L89" s="293">
        <v>50</v>
      </c>
      <c r="M89" s="392"/>
      <c r="N89" s="223">
        <v>50</v>
      </c>
      <c r="O89" s="408"/>
      <c r="P89" s="373"/>
      <c r="Q89" s="262"/>
      <c r="R89" s="138"/>
      <c r="S89" s="5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39"/>
      <c r="AH89" s="140"/>
      <c r="AI89" s="138"/>
      <c r="AJ89" s="138"/>
      <c r="AK89" s="139"/>
      <c r="AL89" s="139"/>
      <c r="AM89" s="139"/>
    </row>
    <row r="90" spans="1:39" ht="12.75" customHeight="1">
      <c r="A90" s="380">
        <v>16</v>
      </c>
      <c r="B90" s="382">
        <v>45300</v>
      </c>
      <c r="C90" s="296"/>
      <c r="D90" s="296" t="s">
        <v>956</v>
      </c>
      <c r="E90" s="294" t="s">
        <v>867</v>
      </c>
      <c r="F90" s="294">
        <v>80</v>
      </c>
      <c r="G90" s="294"/>
      <c r="H90" s="294">
        <v>119</v>
      </c>
      <c r="I90" s="297"/>
      <c r="J90" s="384" t="s">
        <v>958</v>
      </c>
      <c r="K90" s="294">
        <f t="shared" si="48"/>
        <v>-39</v>
      </c>
      <c r="L90" s="319">
        <v>50</v>
      </c>
      <c r="M90" s="397">
        <v>-220</v>
      </c>
      <c r="N90" s="302">
        <v>40</v>
      </c>
      <c r="O90" s="390" t="s">
        <v>591</v>
      </c>
      <c r="P90" s="382">
        <v>45331</v>
      </c>
      <c r="Q90" s="262"/>
      <c r="R90" s="138"/>
      <c r="S90" s="54" t="s">
        <v>960</v>
      </c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39"/>
      <c r="AH90" s="140"/>
      <c r="AI90" s="138"/>
      <c r="AJ90" s="138"/>
      <c r="AK90" s="139"/>
      <c r="AL90" s="139"/>
      <c r="AM90" s="139"/>
    </row>
    <row r="91" spans="1:39" ht="12.75" customHeight="1">
      <c r="A91" s="381"/>
      <c r="B91" s="383"/>
      <c r="C91" s="296"/>
      <c r="D91" s="296" t="s">
        <v>957</v>
      </c>
      <c r="E91" s="294" t="s">
        <v>867</v>
      </c>
      <c r="F91" s="294">
        <v>66</v>
      </c>
      <c r="G91" s="294"/>
      <c r="H91" s="294">
        <v>30</v>
      </c>
      <c r="I91" s="297"/>
      <c r="J91" s="385"/>
      <c r="K91" s="294">
        <f t="shared" si="48"/>
        <v>36</v>
      </c>
      <c r="L91" s="319">
        <v>50</v>
      </c>
      <c r="M91" s="398"/>
      <c r="N91" s="302">
        <v>40</v>
      </c>
      <c r="O91" s="391"/>
      <c r="P91" s="383"/>
      <c r="Q91" s="262"/>
      <c r="R91" s="138"/>
      <c r="S91" s="5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39"/>
      <c r="AH91" s="140"/>
      <c r="AI91" s="138"/>
      <c r="AJ91" s="138"/>
      <c r="AK91" s="139"/>
      <c r="AL91" s="139"/>
      <c r="AM91" s="139"/>
    </row>
    <row r="92" spans="1:39" ht="12.75" customHeight="1">
      <c r="A92" s="370">
        <v>17</v>
      </c>
      <c r="B92" s="372">
        <v>45334</v>
      </c>
      <c r="C92" s="240"/>
      <c r="D92" s="240" t="s">
        <v>968</v>
      </c>
      <c r="E92" s="212" t="s">
        <v>867</v>
      </c>
      <c r="F92" s="212">
        <v>44</v>
      </c>
      <c r="G92" s="212"/>
      <c r="H92" s="212">
        <v>21</v>
      </c>
      <c r="I92" s="207"/>
      <c r="J92" s="376" t="s">
        <v>970</v>
      </c>
      <c r="K92" s="292">
        <f t="shared" si="48"/>
        <v>23</v>
      </c>
      <c r="L92" s="293">
        <v>50</v>
      </c>
      <c r="M92" s="386">
        <v>1820</v>
      </c>
      <c r="N92" s="223">
        <v>40</v>
      </c>
      <c r="O92" s="387" t="s">
        <v>581</v>
      </c>
      <c r="P92" s="372">
        <v>13.02</v>
      </c>
      <c r="Q92" s="262"/>
      <c r="R92" s="138"/>
      <c r="S92" s="54" t="s">
        <v>960</v>
      </c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39"/>
      <c r="AH92" s="140"/>
      <c r="AI92" s="138"/>
      <c r="AJ92" s="138"/>
      <c r="AK92" s="139"/>
      <c r="AL92" s="139"/>
      <c r="AM92" s="139"/>
    </row>
    <row r="93" spans="1:39" ht="12.75" customHeight="1">
      <c r="A93" s="371"/>
      <c r="B93" s="373"/>
      <c r="C93" s="240"/>
      <c r="D93" s="240" t="s">
        <v>969</v>
      </c>
      <c r="E93" s="212" t="s">
        <v>867</v>
      </c>
      <c r="F93" s="212">
        <v>46</v>
      </c>
      <c r="G93" s="212"/>
      <c r="H93" s="212">
        <v>21</v>
      </c>
      <c r="I93" s="207"/>
      <c r="J93" s="377"/>
      <c r="K93" s="292">
        <f t="shared" si="48"/>
        <v>25</v>
      </c>
      <c r="L93" s="293">
        <v>50</v>
      </c>
      <c r="M93" s="379"/>
      <c r="N93" s="223">
        <v>40</v>
      </c>
      <c r="O93" s="375"/>
      <c r="P93" s="373"/>
      <c r="Q93" s="262"/>
      <c r="R93" s="138"/>
      <c r="S93" s="5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39"/>
      <c r="AH93" s="140"/>
      <c r="AI93" s="138"/>
      <c r="AJ93" s="138"/>
      <c r="AK93" s="139"/>
      <c r="AL93" s="139"/>
      <c r="AM93" s="139"/>
    </row>
    <row r="94" spans="1:39" ht="12.75" customHeight="1">
      <c r="A94" s="416">
        <v>18</v>
      </c>
      <c r="B94" s="402">
        <v>45335</v>
      </c>
      <c r="C94" s="324"/>
      <c r="D94" s="324" t="s">
        <v>978</v>
      </c>
      <c r="E94" s="325" t="s">
        <v>867</v>
      </c>
      <c r="F94" s="325">
        <v>61</v>
      </c>
      <c r="G94" s="325"/>
      <c r="H94" s="325">
        <v>36</v>
      </c>
      <c r="I94" s="326"/>
      <c r="J94" s="418" t="s">
        <v>984</v>
      </c>
      <c r="K94" s="351">
        <f t="shared" si="48"/>
        <v>25</v>
      </c>
      <c r="L94" s="327">
        <v>50</v>
      </c>
      <c r="M94" s="404">
        <v>-180</v>
      </c>
      <c r="N94" s="328">
        <v>40</v>
      </c>
      <c r="O94" s="406" t="s">
        <v>598</v>
      </c>
      <c r="P94" s="402">
        <v>45336</v>
      </c>
      <c r="Q94" s="262"/>
      <c r="R94" s="138"/>
      <c r="S94" s="54" t="s">
        <v>960</v>
      </c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39"/>
      <c r="AH94" s="140"/>
      <c r="AI94" s="138"/>
      <c r="AJ94" s="138"/>
      <c r="AK94" s="139"/>
      <c r="AL94" s="139"/>
      <c r="AM94" s="139"/>
    </row>
    <row r="95" spans="1:39" ht="12.75" customHeight="1">
      <c r="A95" s="417"/>
      <c r="B95" s="403"/>
      <c r="C95" s="324"/>
      <c r="D95" s="324" t="s">
        <v>979</v>
      </c>
      <c r="E95" s="325" t="s">
        <v>867</v>
      </c>
      <c r="F95" s="325">
        <v>62</v>
      </c>
      <c r="G95" s="325"/>
      <c r="H95" s="325">
        <v>89</v>
      </c>
      <c r="I95" s="326"/>
      <c r="J95" s="419"/>
      <c r="K95" s="351">
        <f t="shared" si="48"/>
        <v>-27</v>
      </c>
      <c r="L95" s="327">
        <v>50</v>
      </c>
      <c r="M95" s="405"/>
      <c r="N95" s="328">
        <v>40</v>
      </c>
      <c r="O95" s="407"/>
      <c r="P95" s="403"/>
      <c r="Q95" s="262"/>
      <c r="R95" s="138"/>
      <c r="S95" s="5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39"/>
      <c r="AH95" s="140"/>
      <c r="AI95" s="138"/>
      <c r="AJ95" s="138"/>
      <c r="AK95" s="139"/>
      <c r="AL95" s="139"/>
      <c r="AM95" s="139"/>
    </row>
    <row r="96" spans="1:39" ht="12.75" customHeight="1">
      <c r="A96" s="380">
        <v>19</v>
      </c>
      <c r="B96" s="382">
        <v>45336</v>
      </c>
      <c r="C96" s="296"/>
      <c r="D96" s="296" t="s">
        <v>985</v>
      </c>
      <c r="E96" s="294" t="s">
        <v>867</v>
      </c>
      <c r="F96" s="294">
        <v>76</v>
      </c>
      <c r="G96" s="294"/>
      <c r="H96" s="294">
        <v>164</v>
      </c>
      <c r="I96" s="297"/>
      <c r="J96" s="384" t="s">
        <v>1014</v>
      </c>
      <c r="K96" s="299">
        <f t="shared" si="48"/>
        <v>-88</v>
      </c>
      <c r="L96" s="300">
        <v>50</v>
      </c>
      <c r="M96" s="401">
        <v>-2500</v>
      </c>
      <c r="N96" s="302">
        <v>50</v>
      </c>
      <c r="O96" s="390" t="s">
        <v>591</v>
      </c>
      <c r="P96" s="382">
        <v>45338</v>
      </c>
      <c r="Q96" s="262"/>
      <c r="R96" s="138"/>
      <c r="S96" s="54" t="s">
        <v>580</v>
      </c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39"/>
      <c r="AH96" s="140"/>
      <c r="AI96" s="138"/>
      <c r="AJ96" s="138"/>
      <c r="AK96" s="139"/>
      <c r="AL96" s="139"/>
      <c r="AM96" s="139"/>
    </row>
    <row r="97" spans="1:39" ht="12.75" customHeight="1">
      <c r="A97" s="381"/>
      <c r="B97" s="383"/>
      <c r="C97" s="296"/>
      <c r="D97" s="296" t="s">
        <v>986</v>
      </c>
      <c r="E97" s="294" t="s">
        <v>867</v>
      </c>
      <c r="F97" s="294">
        <v>57</v>
      </c>
      <c r="G97" s="294"/>
      <c r="H97" s="294">
        <v>17</v>
      </c>
      <c r="I97" s="297"/>
      <c r="J97" s="385"/>
      <c r="K97" s="299">
        <f t="shared" si="48"/>
        <v>40</v>
      </c>
      <c r="L97" s="300">
        <v>50</v>
      </c>
      <c r="M97" s="398"/>
      <c r="N97" s="302">
        <v>50</v>
      </c>
      <c r="O97" s="391"/>
      <c r="P97" s="383"/>
      <c r="Q97" s="262"/>
      <c r="R97" s="138"/>
      <c r="S97" s="5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39"/>
      <c r="AH97" s="140"/>
      <c r="AI97" s="138"/>
      <c r="AJ97" s="138"/>
      <c r="AK97" s="139"/>
      <c r="AL97" s="139"/>
      <c r="AM97" s="139"/>
    </row>
    <row r="98" spans="1:39" ht="12.75" customHeight="1">
      <c r="A98" s="370">
        <v>20</v>
      </c>
      <c r="B98" s="372">
        <v>45336</v>
      </c>
      <c r="C98" s="240"/>
      <c r="D98" s="240" t="s">
        <v>987</v>
      </c>
      <c r="E98" s="212" t="s">
        <v>590</v>
      </c>
      <c r="F98" s="212">
        <v>92</v>
      </c>
      <c r="G98" s="212"/>
      <c r="H98" s="212">
        <v>177.5</v>
      </c>
      <c r="I98" s="207"/>
      <c r="J98" s="376" t="s">
        <v>894</v>
      </c>
      <c r="K98" s="292">
        <f>H98-F98</f>
        <v>85.5</v>
      </c>
      <c r="L98" s="293">
        <v>50</v>
      </c>
      <c r="M98" s="386">
        <v>432.5</v>
      </c>
      <c r="N98" s="223">
        <v>15</v>
      </c>
      <c r="O98" s="387" t="s">
        <v>581</v>
      </c>
      <c r="P98" s="372">
        <v>45336</v>
      </c>
      <c r="Q98" s="262"/>
      <c r="R98" s="138"/>
      <c r="S98" s="54" t="s">
        <v>960</v>
      </c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39"/>
      <c r="AH98" s="140"/>
      <c r="AI98" s="138"/>
      <c r="AJ98" s="138"/>
      <c r="AK98" s="139"/>
      <c r="AL98" s="139"/>
      <c r="AM98" s="139"/>
    </row>
    <row r="99" spans="1:39" ht="12.75" customHeight="1">
      <c r="A99" s="371"/>
      <c r="B99" s="373"/>
      <c r="C99" s="240"/>
      <c r="D99" s="240" t="s">
        <v>988</v>
      </c>
      <c r="E99" s="212" t="s">
        <v>867</v>
      </c>
      <c r="F99" s="212">
        <v>60</v>
      </c>
      <c r="G99" s="212"/>
      <c r="H99" s="212">
        <v>110</v>
      </c>
      <c r="I99" s="207"/>
      <c r="J99" s="377"/>
      <c r="K99" s="292">
        <f>F99-H99</f>
        <v>-50</v>
      </c>
      <c r="L99" s="293">
        <v>50</v>
      </c>
      <c r="M99" s="379"/>
      <c r="N99" s="223">
        <v>15</v>
      </c>
      <c r="O99" s="375"/>
      <c r="P99" s="373"/>
      <c r="Q99" s="262"/>
      <c r="R99" s="138"/>
      <c r="S99" s="5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39"/>
      <c r="AH99" s="140"/>
      <c r="AI99" s="138"/>
      <c r="AJ99" s="138"/>
      <c r="AK99" s="139"/>
      <c r="AL99" s="139"/>
      <c r="AM99" s="139"/>
    </row>
    <row r="100" spans="1:39" ht="12.75" customHeight="1">
      <c r="A100" s="212">
        <v>21</v>
      </c>
      <c r="B100" s="266">
        <v>45338</v>
      </c>
      <c r="C100" s="240"/>
      <c r="D100" s="240" t="s">
        <v>1001</v>
      </c>
      <c r="E100" s="212" t="s">
        <v>590</v>
      </c>
      <c r="F100" s="212">
        <v>109</v>
      </c>
      <c r="G100" s="331">
        <v>70</v>
      </c>
      <c r="H100" s="331">
        <v>138</v>
      </c>
      <c r="I100" s="333" t="s">
        <v>1002</v>
      </c>
      <c r="J100" s="341" t="s">
        <v>1003</v>
      </c>
      <c r="K100" s="342">
        <f>H100-F100</f>
        <v>29</v>
      </c>
      <c r="L100" s="343">
        <v>50</v>
      </c>
      <c r="M100" s="329">
        <f t="shared" ref="M100" si="49">(K100*N100)-L100</f>
        <v>1110</v>
      </c>
      <c r="N100" s="342">
        <v>40</v>
      </c>
      <c r="O100" s="330" t="s">
        <v>581</v>
      </c>
      <c r="P100" s="332">
        <v>45338</v>
      </c>
      <c r="Q100" s="262"/>
      <c r="R100" s="138"/>
      <c r="S100" s="54" t="s">
        <v>960</v>
      </c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39"/>
      <c r="AH100" s="140"/>
      <c r="AI100" s="138"/>
      <c r="AJ100" s="138"/>
      <c r="AK100" s="139"/>
      <c r="AL100" s="139"/>
      <c r="AM100" s="139"/>
    </row>
    <row r="101" spans="1:39" ht="12.75" customHeight="1">
      <c r="A101" s="370">
        <v>22</v>
      </c>
      <c r="B101" s="372">
        <v>45338</v>
      </c>
      <c r="C101" s="240"/>
      <c r="D101" s="240" t="s">
        <v>1010</v>
      </c>
      <c r="E101" s="212" t="s">
        <v>867</v>
      </c>
      <c r="F101" s="212">
        <v>48</v>
      </c>
      <c r="G101" s="212"/>
      <c r="H101" s="212">
        <v>41</v>
      </c>
      <c r="I101" s="207"/>
      <c r="J101" s="376" t="s">
        <v>929</v>
      </c>
      <c r="K101" s="292">
        <f>F101-H101</f>
        <v>7</v>
      </c>
      <c r="L101" s="293">
        <v>50</v>
      </c>
      <c r="M101" s="378">
        <v>700</v>
      </c>
      <c r="N101" s="223">
        <v>40</v>
      </c>
      <c r="O101" s="374" t="s">
        <v>581</v>
      </c>
      <c r="P101" s="372">
        <v>45341</v>
      </c>
      <c r="Q101" s="262"/>
      <c r="R101" s="138"/>
      <c r="S101" s="54" t="s">
        <v>960</v>
      </c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39"/>
      <c r="AH101" s="140"/>
      <c r="AI101" s="138"/>
      <c r="AJ101" s="138"/>
      <c r="AK101" s="139"/>
      <c r="AL101" s="139"/>
      <c r="AM101" s="139"/>
    </row>
    <row r="102" spans="1:39" ht="12.75" customHeight="1">
      <c r="A102" s="371"/>
      <c r="B102" s="373"/>
      <c r="C102" s="240"/>
      <c r="D102" s="240" t="s">
        <v>1011</v>
      </c>
      <c r="E102" s="212" t="s">
        <v>867</v>
      </c>
      <c r="F102" s="212">
        <v>49</v>
      </c>
      <c r="G102" s="212"/>
      <c r="H102" s="212">
        <v>36</v>
      </c>
      <c r="I102" s="207"/>
      <c r="J102" s="377"/>
      <c r="K102" s="292">
        <f>F102-H102</f>
        <v>13</v>
      </c>
      <c r="L102" s="293">
        <v>50</v>
      </c>
      <c r="M102" s="379"/>
      <c r="N102" s="223">
        <v>40</v>
      </c>
      <c r="O102" s="375"/>
      <c r="P102" s="373"/>
      <c r="Q102" s="262"/>
      <c r="R102" s="138"/>
      <c r="S102" s="5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39"/>
      <c r="AH102" s="140"/>
      <c r="AI102" s="138"/>
      <c r="AJ102" s="138"/>
      <c r="AK102" s="139"/>
      <c r="AL102" s="139"/>
      <c r="AM102" s="139"/>
    </row>
    <row r="103" spans="1:39" ht="12.75" customHeight="1">
      <c r="A103" s="364">
        <v>23</v>
      </c>
      <c r="B103" s="366">
        <v>45341</v>
      </c>
      <c r="C103" s="263"/>
      <c r="D103" s="263" t="s">
        <v>1046</v>
      </c>
      <c r="E103" s="209" t="s">
        <v>867</v>
      </c>
      <c r="F103" s="209" t="s">
        <v>1048</v>
      </c>
      <c r="G103" s="209"/>
      <c r="H103" s="209"/>
      <c r="I103" s="211"/>
      <c r="J103" s="368" t="s">
        <v>579</v>
      </c>
      <c r="K103" s="209"/>
      <c r="L103" s="213"/>
      <c r="M103" s="272"/>
      <c r="N103" s="209"/>
      <c r="O103" s="211"/>
      <c r="P103" s="366"/>
      <c r="Q103" s="262"/>
      <c r="R103" s="138"/>
      <c r="S103" s="5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39"/>
      <c r="AH103" s="140"/>
      <c r="AI103" s="138"/>
      <c r="AJ103" s="138"/>
      <c r="AK103" s="139"/>
      <c r="AL103" s="139"/>
      <c r="AM103" s="139"/>
    </row>
    <row r="104" spans="1:39" ht="12.75" customHeight="1">
      <c r="A104" s="365"/>
      <c r="B104" s="367"/>
      <c r="C104" s="263"/>
      <c r="D104" s="263" t="s">
        <v>1047</v>
      </c>
      <c r="E104" s="209" t="s">
        <v>867</v>
      </c>
      <c r="F104" s="209" t="s">
        <v>1049</v>
      </c>
      <c r="G104" s="209"/>
      <c r="H104" s="209"/>
      <c r="I104" s="211"/>
      <c r="J104" s="369"/>
      <c r="K104" s="209"/>
      <c r="L104" s="213"/>
      <c r="M104" s="272"/>
      <c r="N104" s="209"/>
      <c r="O104" s="211"/>
      <c r="P104" s="367"/>
      <c r="Q104" s="262"/>
      <c r="R104" s="138"/>
      <c r="S104" s="5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39"/>
      <c r="AH104" s="140"/>
      <c r="AI104" s="138"/>
      <c r="AJ104" s="138"/>
      <c r="AK104" s="139"/>
      <c r="AL104" s="139"/>
      <c r="AM104" s="139"/>
    </row>
    <row r="105" spans="1:39" ht="12.75" customHeight="1">
      <c r="A105" s="212">
        <v>24</v>
      </c>
      <c r="B105" s="266">
        <v>45341</v>
      </c>
      <c r="C105" s="240"/>
      <c r="D105" s="240" t="s">
        <v>893</v>
      </c>
      <c r="E105" s="212" t="s">
        <v>867</v>
      </c>
      <c r="F105" s="212">
        <v>98</v>
      </c>
      <c r="G105" s="212">
        <v>130</v>
      </c>
      <c r="H105" s="212">
        <v>77</v>
      </c>
      <c r="I105" s="207">
        <v>50</v>
      </c>
      <c r="J105" s="341" t="s">
        <v>599</v>
      </c>
      <c r="K105" s="342">
        <f>F105-H105</f>
        <v>21</v>
      </c>
      <c r="L105" s="343">
        <v>50</v>
      </c>
      <c r="M105" s="329">
        <f t="shared" ref="M105" si="50">(K105*N105)-L105</f>
        <v>1000</v>
      </c>
      <c r="N105" s="342">
        <v>50</v>
      </c>
      <c r="O105" s="330" t="s">
        <v>581</v>
      </c>
      <c r="P105" s="332">
        <v>45341</v>
      </c>
      <c r="Q105" s="262"/>
      <c r="R105" s="138"/>
      <c r="S105" s="5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39"/>
      <c r="AH105" s="140"/>
      <c r="AI105" s="138"/>
      <c r="AJ105" s="138"/>
      <c r="AK105" s="139"/>
      <c r="AL105" s="139"/>
      <c r="AM105" s="139"/>
    </row>
    <row r="106" spans="1:39" ht="12.75" customHeight="1">
      <c r="A106" s="370">
        <v>25</v>
      </c>
      <c r="B106" s="372">
        <v>45341</v>
      </c>
      <c r="C106" s="240"/>
      <c r="D106" s="240" t="s">
        <v>1055</v>
      </c>
      <c r="E106" s="212" t="s">
        <v>867</v>
      </c>
      <c r="F106" s="212">
        <v>28.5</v>
      </c>
      <c r="G106" s="212"/>
      <c r="H106" s="212">
        <v>24</v>
      </c>
      <c r="I106" s="207"/>
      <c r="J106" s="376" t="s">
        <v>1118</v>
      </c>
      <c r="K106" s="292">
        <f>F106-H106</f>
        <v>4.5</v>
      </c>
      <c r="L106" s="293">
        <v>50</v>
      </c>
      <c r="M106" s="378">
        <f>(31*40)-100</f>
        <v>1140</v>
      </c>
      <c r="N106" s="223">
        <v>40</v>
      </c>
      <c r="O106" s="374" t="s">
        <v>581</v>
      </c>
      <c r="P106" s="372">
        <v>45342</v>
      </c>
      <c r="Q106" s="262"/>
      <c r="R106" s="138"/>
      <c r="S106" s="5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39"/>
      <c r="AH106" s="140"/>
      <c r="AI106" s="138"/>
      <c r="AJ106" s="138"/>
      <c r="AK106" s="139"/>
      <c r="AL106" s="139"/>
      <c r="AM106" s="139"/>
    </row>
    <row r="107" spans="1:39" ht="12.75" customHeight="1">
      <c r="A107" s="371"/>
      <c r="B107" s="373"/>
      <c r="C107" s="240"/>
      <c r="D107" s="240" t="s">
        <v>1056</v>
      </c>
      <c r="E107" s="212" t="s">
        <v>867</v>
      </c>
      <c r="F107" s="212">
        <v>37</v>
      </c>
      <c r="G107" s="212"/>
      <c r="H107" s="212">
        <v>10.5</v>
      </c>
      <c r="I107" s="207"/>
      <c r="J107" s="377"/>
      <c r="K107" s="292">
        <f>F107-H107</f>
        <v>26.5</v>
      </c>
      <c r="L107" s="293">
        <v>50</v>
      </c>
      <c r="M107" s="379"/>
      <c r="N107" s="223">
        <v>40</v>
      </c>
      <c r="O107" s="375"/>
      <c r="P107" s="373"/>
      <c r="Q107" s="262"/>
      <c r="R107" s="138"/>
      <c r="S107" s="5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39"/>
      <c r="AH107" s="140"/>
      <c r="AI107" s="138"/>
      <c r="AJ107" s="138"/>
      <c r="AK107" s="139"/>
      <c r="AL107" s="139"/>
      <c r="AM107" s="139"/>
    </row>
    <row r="108" spans="1:39" ht="12.75" customHeight="1">
      <c r="A108" s="364">
        <v>26</v>
      </c>
      <c r="B108" s="366">
        <v>45342</v>
      </c>
      <c r="C108" s="263"/>
      <c r="D108" s="263" t="s">
        <v>1075</v>
      </c>
      <c r="E108" s="209" t="s">
        <v>590</v>
      </c>
      <c r="F108" s="209" t="s">
        <v>1079</v>
      </c>
      <c r="G108" s="209"/>
      <c r="H108" s="209"/>
      <c r="I108" s="211"/>
      <c r="J108" s="368" t="s">
        <v>579</v>
      </c>
      <c r="K108" s="209"/>
      <c r="L108" s="213"/>
      <c r="M108" s="272"/>
      <c r="N108" s="209"/>
      <c r="O108" s="211"/>
      <c r="P108" s="366"/>
      <c r="Q108" s="262"/>
      <c r="R108" s="138"/>
      <c r="S108" s="5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39"/>
      <c r="AH108" s="140"/>
      <c r="AI108" s="138"/>
      <c r="AJ108" s="138"/>
      <c r="AK108" s="139"/>
      <c r="AL108" s="139"/>
      <c r="AM108" s="139"/>
    </row>
    <row r="109" spans="1:39" ht="12.75" customHeight="1">
      <c r="A109" s="365"/>
      <c r="B109" s="367"/>
      <c r="C109" s="263"/>
      <c r="D109" s="263" t="s">
        <v>1078</v>
      </c>
      <c r="E109" s="209" t="s">
        <v>867</v>
      </c>
      <c r="F109" s="209" t="s">
        <v>1080</v>
      </c>
      <c r="G109" s="209"/>
      <c r="H109" s="209"/>
      <c r="I109" s="211"/>
      <c r="J109" s="369"/>
      <c r="K109" s="209"/>
      <c r="L109" s="213"/>
      <c r="M109" s="272"/>
      <c r="N109" s="209"/>
      <c r="O109" s="211"/>
      <c r="P109" s="367"/>
      <c r="Q109" s="262"/>
      <c r="R109" s="138"/>
      <c r="S109" s="5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39"/>
      <c r="AH109" s="140"/>
      <c r="AI109" s="138"/>
      <c r="AJ109" s="138"/>
      <c r="AK109" s="139"/>
      <c r="AL109" s="139"/>
      <c r="AM109" s="139"/>
    </row>
    <row r="110" spans="1:39" ht="12.75" customHeight="1">
      <c r="A110" s="294">
        <v>27</v>
      </c>
      <c r="B110" s="295">
        <v>45342</v>
      </c>
      <c r="C110" s="296"/>
      <c r="D110" s="296" t="s">
        <v>1076</v>
      </c>
      <c r="E110" s="294" t="s">
        <v>590</v>
      </c>
      <c r="F110" s="294">
        <v>14</v>
      </c>
      <c r="G110" s="294">
        <v>0</v>
      </c>
      <c r="H110" s="294">
        <v>0</v>
      </c>
      <c r="I110" s="297" t="s">
        <v>1081</v>
      </c>
      <c r="J110" s="298" t="s">
        <v>1082</v>
      </c>
      <c r="K110" s="299">
        <f>H110-F110</f>
        <v>-14</v>
      </c>
      <c r="L110" s="300">
        <v>25</v>
      </c>
      <c r="M110" s="301">
        <f t="shared" ref="M110:M111" si="51">(K110*N110)-L110</f>
        <v>-585</v>
      </c>
      <c r="N110" s="302">
        <v>40</v>
      </c>
      <c r="O110" s="303" t="s">
        <v>591</v>
      </c>
      <c r="P110" s="304">
        <v>45342</v>
      </c>
      <c r="Q110" s="262"/>
      <c r="R110" s="138"/>
      <c r="S110" s="5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39"/>
      <c r="AH110" s="140"/>
      <c r="AI110" s="138"/>
      <c r="AJ110" s="138"/>
      <c r="AK110" s="139"/>
      <c r="AL110" s="139"/>
      <c r="AM110" s="139"/>
    </row>
    <row r="111" spans="1:39" ht="12.75" customHeight="1">
      <c r="A111" s="212">
        <v>28</v>
      </c>
      <c r="B111" s="266">
        <v>45343</v>
      </c>
      <c r="C111" s="240"/>
      <c r="D111" s="240" t="s">
        <v>1124</v>
      </c>
      <c r="E111" s="212" t="s">
        <v>590</v>
      </c>
      <c r="F111" s="212">
        <v>95</v>
      </c>
      <c r="G111" s="212">
        <v>15</v>
      </c>
      <c r="H111" s="212">
        <v>157.5</v>
      </c>
      <c r="I111" s="207" t="s">
        <v>1125</v>
      </c>
      <c r="J111" s="341" t="s">
        <v>1126</v>
      </c>
      <c r="K111" s="342">
        <f>H111-F111</f>
        <v>62.5</v>
      </c>
      <c r="L111" s="343">
        <v>50</v>
      </c>
      <c r="M111" s="329">
        <f t="shared" si="51"/>
        <v>887.5</v>
      </c>
      <c r="N111" s="342">
        <v>15</v>
      </c>
      <c r="O111" s="330" t="s">
        <v>581</v>
      </c>
      <c r="P111" s="332">
        <v>45343</v>
      </c>
      <c r="Q111" s="262"/>
      <c r="R111" s="138"/>
      <c r="S111" s="5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39"/>
      <c r="AH111" s="140"/>
      <c r="AI111" s="138"/>
      <c r="AJ111" s="138"/>
      <c r="AK111" s="139"/>
      <c r="AL111" s="139"/>
      <c r="AM111" s="139"/>
    </row>
    <row r="112" spans="1:39" ht="12.75" customHeight="1">
      <c r="A112" s="294">
        <v>29</v>
      </c>
      <c r="B112" s="295">
        <v>45343</v>
      </c>
      <c r="C112" s="296"/>
      <c r="D112" s="296" t="s">
        <v>1132</v>
      </c>
      <c r="E112" s="294" t="s">
        <v>590</v>
      </c>
      <c r="F112" s="294">
        <v>32</v>
      </c>
      <c r="G112" s="294">
        <v>0</v>
      </c>
      <c r="H112" s="294">
        <v>1</v>
      </c>
      <c r="I112" s="297" t="s">
        <v>1133</v>
      </c>
      <c r="J112" s="298" t="s">
        <v>1134</v>
      </c>
      <c r="K112" s="299">
        <f>H112-F112</f>
        <v>-31</v>
      </c>
      <c r="L112" s="300">
        <v>50</v>
      </c>
      <c r="M112" s="301">
        <f t="shared" ref="M112" si="52">(K112*N112)-L112</f>
        <v>-515</v>
      </c>
      <c r="N112" s="302">
        <v>15</v>
      </c>
      <c r="O112" s="303" t="s">
        <v>591</v>
      </c>
      <c r="P112" s="304">
        <v>45343</v>
      </c>
      <c r="Q112" s="262"/>
      <c r="R112" s="138"/>
      <c r="S112" s="5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39"/>
      <c r="AH112" s="140"/>
      <c r="AI112" s="138"/>
      <c r="AJ112" s="138"/>
      <c r="AK112" s="139"/>
      <c r="AL112" s="139"/>
      <c r="AM112" s="139"/>
    </row>
    <row r="113" spans="1:39" ht="12.75" customHeight="1">
      <c r="A113" s="209"/>
      <c r="B113" s="269"/>
      <c r="C113" s="263"/>
      <c r="D113" s="263"/>
      <c r="E113" s="209"/>
      <c r="F113" s="209"/>
      <c r="G113" s="209"/>
      <c r="H113" s="209"/>
      <c r="I113" s="211"/>
      <c r="J113" s="211"/>
      <c r="K113" s="209"/>
      <c r="L113" s="213"/>
      <c r="M113" s="272"/>
      <c r="N113" s="209"/>
      <c r="O113" s="211"/>
      <c r="P113" s="269"/>
      <c r="Q113" s="262"/>
      <c r="R113" s="138"/>
      <c r="S113" s="5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39"/>
      <c r="AH113" s="140"/>
      <c r="AI113" s="138"/>
      <c r="AJ113" s="138"/>
      <c r="AK113" s="139"/>
      <c r="AL113" s="139"/>
      <c r="AM113" s="139"/>
    </row>
    <row r="114" spans="1:39" ht="12.75" customHeight="1">
      <c r="A114" s="209"/>
      <c r="B114" s="269"/>
      <c r="C114" s="263"/>
      <c r="D114" s="263"/>
      <c r="E114" s="209"/>
      <c r="F114" s="209"/>
      <c r="G114" s="209"/>
      <c r="H114" s="209"/>
      <c r="I114" s="211"/>
      <c r="J114" s="211"/>
      <c r="K114" s="209"/>
      <c r="L114" s="271"/>
      <c r="M114" s="272"/>
      <c r="N114" s="209"/>
      <c r="O114" s="211"/>
      <c r="P114" s="269"/>
      <c r="Q114" s="262"/>
      <c r="R114" s="138"/>
      <c r="S114" s="5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39"/>
      <c r="AH114" s="140"/>
      <c r="AI114" s="138"/>
      <c r="AJ114" s="138"/>
      <c r="AK114" s="139"/>
      <c r="AL114" s="139"/>
      <c r="AM114" s="139"/>
    </row>
    <row r="115" spans="1:39" ht="38.25" customHeight="1">
      <c r="A115" s="91" t="s">
        <v>602</v>
      </c>
      <c r="B115" s="146"/>
      <c r="C115" s="146"/>
      <c r="D115" s="147"/>
      <c r="E115" s="127"/>
      <c r="F115" s="6"/>
      <c r="G115" s="6"/>
      <c r="H115" s="128"/>
      <c r="I115" s="148"/>
      <c r="J115" s="1"/>
      <c r="K115" s="6"/>
      <c r="L115" s="6"/>
      <c r="M115" s="6"/>
      <c r="N115" s="1"/>
      <c r="O115" s="1"/>
      <c r="R115" s="1"/>
      <c r="S115" s="6"/>
      <c r="T115" s="1"/>
      <c r="U115" s="1"/>
      <c r="V115" s="1"/>
      <c r="W115" s="1"/>
      <c r="X115" s="1"/>
      <c r="Y115" s="6"/>
      <c r="Z115" s="1"/>
      <c r="AA115" s="1"/>
      <c r="AB115" s="1"/>
      <c r="AC115" s="1"/>
      <c r="AD115" s="1"/>
      <c r="AE115" s="6"/>
      <c r="AF115" s="1"/>
      <c r="AG115" s="1"/>
      <c r="AH115" s="1"/>
      <c r="AI115" s="1"/>
      <c r="AJ115" s="1"/>
      <c r="AK115" s="6"/>
      <c r="AL115" s="1"/>
    </row>
    <row r="116" spans="1:39" ht="38.25">
      <c r="A116" s="92" t="s">
        <v>16</v>
      </c>
      <c r="B116" s="93" t="s">
        <v>553</v>
      </c>
      <c r="C116" s="93"/>
      <c r="D116" s="94" t="s">
        <v>565</v>
      </c>
      <c r="E116" s="93" t="s">
        <v>566</v>
      </c>
      <c r="F116" s="93" t="s">
        <v>567</v>
      </c>
      <c r="G116" s="93" t="s">
        <v>568</v>
      </c>
      <c r="H116" s="93" t="s">
        <v>569</v>
      </c>
      <c r="I116" s="93" t="s">
        <v>570</v>
      </c>
      <c r="J116" s="92" t="s">
        <v>571</v>
      </c>
      <c r="K116" s="131" t="s">
        <v>589</v>
      </c>
      <c r="L116" s="132" t="s">
        <v>573</v>
      </c>
      <c r="M116" s="95" t="s">
        <v>574</v>
      </c>
      <c r="N116" s="93" t="s">
        <v>575</v>
      </c>
      <c r="O116" s="94" t="s">
        <v>576</v>
      </c>
      <c r="P116" s="220" t="s">
        <v>577</v>
      </c>
      <c r="Q116" s="222" t="s">
        <v>856</v>
      </c>
      <c r="R116" s="37"/>
      <c r="S116" s="6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</row>
    <row r="117" spans="1:39" ht="14.25" customHeight="1">
      <c r="A117" s="314">
        <v>1</v>
      </c>
      <c r="B117" s="315">
        <v>45252</v>
      </c>
      <c r="C117" s="316"/>
      <c r="D117" s="316" t="s">
        <v>364</v>
      </c>
      <c r="E117" s="314" t="s">
        <v>578</v>
      </c>
      <c r="F117" s="314">
        <v>2715</v>
      </c>
      <c r="G117" s="314">
        <v>2480</v>
      </c>
      <c r="H117" s="314">
        <v>2975</v>
      </c>
      <c r="I117" s="314" t="s">
        <v>864</v>
      </c>
      <c r="J117" s="287" t="s">
        <v>926</v>
      </c>
      <c r="K117" s="287">
        <f>H117-F117</f>
        <v>260</v>
      </c>
      <c r="L117" s="288">
        <f>(F117*-0.3)/100</f>
        <v>-8.1449999999999996</v>
      </c>
      <c r="M117" s="289">
        <f t="shared" ref="M117:M118" si="53">(K117+L117)/F117</f>
        <v>9.2764272559852673E-2</v>
      </c>
      <c r="N117" s="287" t="s">
        <v>581</v>
      </c>
      <c r="O117" s="290">
        <v>45328</v>
      </c>
      <c r="P117" s="290"/>
      <c r="Q117" s="210"/>
      <c r="R117" s="37"/>
      <c r="S117" s="37" t="s">
        <v>580</v>
      </c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</row>
    <row r="118" spans="1:39" ht="14.25" customHeight="1">
      <c r="A118" s="334">
        <v>2</v>
      </c>
      <c r="B118" s="335">
        <v>45261</v>
      </c>
      <c r="C118" s="336"/>
      <c r="D118" s="336" t="s">
        <v>402</v>
      </c>
      <c r="E118" s="334" t="s">
        <v>578</v>
      </c>
      <c r="F118" s="334">
        <v>522.5</v>
      </c>
      <c r="G118" s="334">
        <v>477</v>
      </c>
      <c r="H118" s="334">
        <v>525.5</v>
      </c>
      <c r="I118" s="334" t="s">
        <v>866</v>
      </c>
      <c r="J118" s="337" t="s">
        <v>1000</v>
      </c>
      <c r="K118" s="337">
        <f>H118-F118</f>
        <v>3</v>
      </c>
      <c r="L118" s="338">
        <f>(F118*-0.3)/100</f>
        <v>-1.5674999999999999</v>
      </c>
      <c r="M118" s="339">
        <f t="shared" si="53"/>
        <v>2.7416267942583735E-3</v>
      </c>
      <c r="N118" s="337" t="s">
        <v>598</v>
      </c>
      <c r="O118" s="340">
        <v>45338</v>
      </c>
      <c r="P118" s="340"/>
      <c r="Q118" s="210"/>
      <c r="R118" s="37"/>
      <c r="S118" s="37" t="s">
        <v>580</v>
      </c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</row>
    <row r="119" spans="1:39" ht="14.25" customHeight="1">
      <c r="A119" s="314">
        <v>3</v>
      </c>
      <c r="B119" s="315">
        <v>45271</v>
      </c>
      <c r="C119" s="316"/>
      <c r="D119" s="316" t="s">
        <v>440</v>
      </c>
      <c r="E119" s="314" t="s">
        <v>578</v>
      </c>
      <c r="F119" s="314">
        <v>465</v>
      </c>
      <c r="G119" s="314">
        <v>390</v>
      </c>
      <c r="H119" s="314">
        <v>517.5</v>
      </c>
      <c r="I119" s="314" t="s">
        <v>869</v>
      </c>
      <c r="J119" s="287" t="s">
        <v>922</v>
      </c>
      <c r="K119" s="287">
        <f>H119-F119</f>
        <v>52.5</v>
      </c>
      <c r="L119" s="288">
        <f>(F119*-0.3)/100</f>
        <v>-1.395</v>
      </c>
      <c r="M119" s="289">
        <f t="shared" ref="M119" si="54">(K119+L119)/F119</f>
        <v>0.10990322580645161</v>
      </c>
      <c r="N119" s="287" t="s">
        <v>581</v>
      </c>
      <c r="O119" s="290">
        <v>45328</v>
      </c>
      <c r="P119" s="290"/>
      <c r="Q119" s="210"/>
      <c r="R119" s="37"/>
      <c r="S119" s="37" t="s">
        <v>580</v>
      </c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</row>
    <row r="120" spans="1:39" ht="14.25" customHeight="1">
      <c r="A120" s="96">
        <v>4</v>
      </c>
      <c r="B120" s="97">
        <v>45336</v>
      </c>
      <c r="C120" s="141"/>
      <c r="D120" s="141" t="s">
        <v>983</v>
      </c>
      <c r="E120" s="96" t="s">
        <v>578</v>
      </c>
      <c r="F120" s="96" t="s">
        <v>981</v>
      </c>
      <c r="G120" s="96">
        <v>818</v>
      </c>
      <c r="H120" s="96"/>
      <c r="I120" s="96" t="s">
        <v>982</v>
      </c>
      <c r="J120" s="98" t="s">
        <v>579</v>
      </c>
      <c r="K120" s="98"/>
      <c r="L120" s="273"/>
      <c r="M120" s="217"/>
      <c r="N120" s="211"/>
      <c r="O120" s="218"/>
      <c r="P120" s="210"/>
      <c r="Q120" s="210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</row>
    <row r="121" spans="1:39" ht="12.75" customHeight="1">
      <c r="A121" s="96"/>
      <c r="B121" s="97"/>
      <c r="C121" s="141"/>
      <c r="D121" s="141"/>
      <c r="E121" s="96"/>
      <c r="F121" s="96"/>
      <c r="G121" s="96"/>
      <c r="H121" s="96"/>
      <c r="I121" s="96"/>
      <c r="J121" s="98"/>
      <c r="K121" s="98"/>
      <c r="L121" s="273"/>
      <c r="M121" s="274"/>
      <c r="N121" s="211"/>
      <c r="O121" s="211"/>
      <c r="P121" s="210"/>
      <c r="Q121" s="210"/>
      <c r="S121" s="6"/>
      <c r="T121" s="1"/>
      <c r="U121" s="1"/>
      <c r="V121" s="1"/>
      <c r="W121" s="1"/>
      <c r="X121" s="1"/>
      <c r="Y121" s="1"/>
      <c r="Z121" s="1"/>
    </row>
    <row r="122" spans="1:39" ht="12.75" customHeight="1">
      <c r="A122" s="113" t="s">
        <v>582</v>
      </c>
      <c r="B122" s="113"/>
      <c r="C122" s="113"/>
      <c r="D122" s="113"/>
      <c r="E122" s="37"/>
      <c r="F122" s="120" t="s">
        <v>584</v>
      </c>
      <c r="G122" s="54"/>
      <c r="H122" s="54"/>
      <c r="I122" s="54"/>
      <c r="J122" s="6"/>
      <c r="K122" s="133"/>
      <c r="L122" s="134"/>
      <c r="M122" s="6"/>
      <c r="N122" s="103"/>
      <c r="O122" s="149"/>
      <c r="P122" s="1"/>
      <c r="Q122" s="231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39" ht="12.75" customHeight="1">
      <c r="A123" s="119" t="s">
        <v>583</v>
      </c>
      <c r="B123" s="113"/>
      <c r="C123" s="113"/>
      <c r="D123" s="113"/>
      <c r="E123" s="6"/>
      <c r="F123" s="120" t="s">
        <v>587</v>
      </c>
      <c r="G123" s="6"/>
      <c r="H123" s="6" t="s">
        <v>604</v>
      </c>
      <c r="I123" s="6"/>
      <c r="J123" s="1"/>
      <c r="K123" s="6"/>
      <c r="L123" s="6"/>
      <c r="M123" s="6"/>
      <c r="N123" s="1"/>
      <c r="O123" s="1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39" ht="12.75" customHeight="1">
      <c r="A124" s="119"/>
      <c r="B124" s="113"/>
      <c r="C124" s="113"/>
      <c r="D124" s="113"/>
      <c r="E124" s="6"/>
      <c r="F124" s="120"/>
      <c r="G124" s="6"/>
      <c r="H124" s="6"/>
      <c r="I124" s="6"/>
      <c r="J124" s="1"/>
      <c r="K124" s="6"/>
      <c r="L124" s="6"/>
      <c r="M124" s="6"/>
      <c r="N124" s="1"/>
      <c r="O124" s="1"/>
      <c r="R124" s="1"/>
      <c r="S124" s="54"/>
      <c r="T124" s="1"/>
      <c r="U124" s="1"/>
      <c r="V124" s="1"/>
      <c r="W124" s="1"/>
      <c r="X124" s="1"/>
      <c r="Y124" s="1"/>
      <c r="Z124" s="1"/>
      <c r="AA124" s="1"/>
    </row>
    <row r="125" spans="1:39" ht="12.75" customHeight="1">
      <c r="A125" s="119"/>
      <c r="B125" s="113"/>
      <c r="C125" s="113"/>
      <c r="D125" s="113"/>
      <c r="E125" s="6"/>
      <c r="F125" s="120"/>
      <c r="G125" s="54"/>
      <c r="H125" s="37"/>
      <c r="I125" s="54"/>
      <c r="J125" s="6"/>
      <c r="K125" s="133"/>
      <c r="L125" s="134"/>
      <c r="M125" s="6"/>
      <c r="N125" s="103"/>
      <c r="O125" s="135"/>
      <c r="P125" s="1"/>
      <c r="Q125" s="231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39" ht="12.75" customHeight="1">
      <c r="A126" s="119"/>
      <c r="B126" s="113"/>
      <c r="C126" s="113"/>
      <c r="D126" s="113"/>
      <c r="E126" s="6"/>
      <c r="F126" s="120"/>
      <c r="G126" s="54"/>
      <c r="H126" s="37"/>
      <c r="I126" s="54"/>
      <c r="J126" s="6"/>
      <c r="K126" s="133"/>
      <c r="L126" s="134"/>
      <c r="M126" s="6"/>
      <c r="N126" s="103"/>
      <c r="O126" s="135"/>
      <c r="P126" s="1"/>
      <c r="Q126" s="231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39" ht="12.75" customHeight="1">
      <c r="A127" s="119"/>
      <c r="B127" s="113"/>
      <c r="C127" s="113"/>
      <c r="D127" s="113"/>
      <c r="E127" s="6"/>
      <c r="F127" s="120"/>
      <c r="G127" s="54"/>
      <c r="H127" s="37"/>
      <c r="I127" s="54"/>
      <c r="J127" s="6"/>
      <c r="K127" s="133"/>
      <c r="L127" s="134"/>
      <c r="M127" s="6"/>
      <c r="N127" s="103"/>
      <c r="O127" s="135"/>
      <c r="P127" s="1"/>
      <c r="Q127" s="231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39" ht="12.75" customHeight="1">
      <c r="A128" s="119"/>
      <c r="B128" s="113"/>
      <c r="C128" s="113"/>
      <c r="D128" s="113"/>
      <c r="E128" s="6"/>
      <c r="F128" s="120"/>
      <c r="G128" s="54"/>
      <c r="H128" s="37"/>
      <c r="I128" s="54"/>
      <c r="J128" s="6"/>
      <c r="K128" s="133"/>
      <c r="L128" s="134"/>
      <c r="M128" s="6"/>
      <c r="N128" s="103"/>
      <c r="O128" s="135"/>
      <c r="P128" s="1"/>
      <c r="Q128" s="231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19"/>
      <c r="B129" s="113"/>
      <c r="C129" s="113"/>
      <c r="D129" s="113"/>
      <c r="E129" s="6"/>
      <c r="F129" s="120"/>
      <c r="G129" s="54"/>
      <c r="H129" s="37"/>
      <c r="I129" s="54"/>
      <c r="J129" s="6"/>
      <c r="K129" s="133"/>
      <c r="L129" s="134"/>
      <c r="M129" s="6"/>
      <c r="N129" s="103"/>
      <c r="O129" s="135"/>
      <c r="P129" s="1"/>
      <c r="Q129" s="231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19"/>
      <c r="B130" s="113"/>
      <c r="C130" s="113"/>
      <c r="D130" s="113"/>
      <c r="E130" s="6"/>
      <c r="F130" s="120"/>
      <c r="G130" s="54"/>
      <c r="H130" s="37"/>
      <c r="I130" s="54"/>
      <c r="J130" s="6"/>
      <c r="K130" s="133"/>
      <c r="L130" s="134"/>
      <c r="M130" s="6"/>
      <c r="N130" s="103"/>
      <c r="O130" s="135"/>
      <c r="P130" s="1"/>
      <c r="Q130" s="231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54"/>
      <c r="B131" s="102"/>
      <c r="C131" s="102"/>
      <c r="D131" s="37"/>
      <c r="E131" s="54"/>
      <c r="F131" s="54"/>
      <c r="G131" s="54"/>
      <c r="H131" s="37"/>
      <c r="I131" s="54"/>
      <c r="J131" s="6"/>
      <c r="K131" s="133"/>
      <c r="L131" s="134"/>
      <c r="M131" s="6"/>
      <c r="N131" s="103"/>
      <c r="O131" s="135"/>
      <c r="P131" s="1"/>
      <c r="Q131" s="231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38.25" customHeight="1">
      <c r="A132" s="37"/>
      <c r="B132" s="150" t="s">
        <v>605</v>
      </c>
      <c r="C132" s="150"/>
      <c r="D132" s="150"/>
      <c r="E132" s="150"/>
      <c r="F132" s="6"/>
      <c r="G132" s="6"/>
      <c r="H132" s="129"/>
      <c r="I132" s="6"/>
      <c r="J132" s="129"/>
      <c r="K132" s="130"/>
      <c r="L132" s="6"/>
      <c r="M132" s="6"/>
      <c r="N132" s="1"/>
      <c r="O132" s="1"/>
      <c r="P132" s="1"/>
      <c r="Q132" s="231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92" t="s">
        <v>16</v>
      </c>
      <c r="B133" s="93" t="s">
        <v>553</v>
      </c>
      <c r="C133" s="93"/>
      <c r="D133" s="94" t="s">
        <v>565</v>
      </c>
      <c r="E133" s="93" t="s">
        <v>566</v>
      </c>
      <c r="F133" s="93" t="s">
        <v>567</v>
      </c>
      <c r="G133" s="93" t="s">
        <v>606</v>
      </c>
      <c r="H133" s="93" t="s">
        <v>607</v>
      </c>
      <c r="I133" s="93" t="s">
        <v>570</v>
      </c>
      <c r="J133" s="151" t="s">
        <v>571</v>
      </c>
      <c r="K133" s="93" t="s">
        <v>572</v>
      </c>
      <c r="L133" s="93" t="s">
        <v>608</v>
      </c>
      <c r="M133" s="93" t="s">
        <v>575</v>
      </c>
      <c r="N133" s="94" t="s">
        <v>576</v>
      </c>
      <c r="O133" s="1"/>
      <c r="P133" s="1"/>
      <c r="Q133" s="231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2">
        <v>1</v>
      </c>
      <c r="B134" s="153">
        <v>41579</v>
      </c>
      <c r="C134" s="153"/>
      <c r="D134" s="154" t="s">
        <v>609</v>
      </c>
      <c r="E134" s="155" t="s">
        <v>578</v>
      </c>
      <c r="F134" s="156">
        <v>82</v>
      </c>
      <c r="G134" s="155" t="s">
        <v>610</v>
      </c>
      <c r="H134" s="155">
        <v>100</v>
      </c>
      <c r="I134" s="157">
        <v>100</v>
      </c>
      <c r="J134" s="158" t="s">
        <v>611</v>
      </c>
      <c r="K134" s="159">
        <f t="shared" ref="K134:K186" si="55">H134-F134</f>
        <v>18</v>
      </c>
      <c r="L134" s="160">
        <f t="shared" ref="L134:L186" si="56">K134/F134</f>
        <v>0.21951219512195122</v>
      </c>
      <c r="M134" s="155" t="s">
        <v>581</v>
      </c>
      <c r="N134" s="161">
        <v>42657</v>
      </c>
      <c r="O134" s="1"/>
      <c r="P134" s="1"/>
      <c r="Q134" s="231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2">
        <v>2</v>
      </c>
      <c r="B135" s="153">
        <v>41794</v>
      </c>
      <c r="C135" s="153"/>
      <c r="D135" s="154" t="s">
        <v>612</v>
      </c>
      <c r="E135" s="155" t="s">
        <v>590</v>
      </c>
      <c r="F135" s="156">
        <v>257</v>
      </c>
      <c r="G135" s="155" t="s">
        <v>610</v>
      </c>
      <c r="H135" s="155">
        <v>300</v>
      </c>
      <c r="I135" s="157">
        <v>300</v>
      </c>
      <c r="J135" s="158" t="s">
        <v>611</v>
      </c>
      <c r="K135" s="159">
        <f t="shared" si="55"/>
        <v>43</v>
      </c>
      <c r="L135" s="160">
        <f t="shared" si="56"/>
        <v>0.16731517509727625</v>
      </c>
      <c r="M135" s="155" t="s">
        <v>581</v>
      </c>
      <c r="N135" s="161">
        <v>41822</v>
      </c>
      <c r="O135" s="1"/>
      <c r="P135" s="1"/>
      <c r="Q135" s="231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2">
        <v>3</v>
      </c>
      <c r="B136" s="153">
        <v>41828</v>
      </c>
      <c r="C136" s="153"/>
      <c r="D136" s="154" t="s">
        <v>613</v>
      </c>
      <c r="E136" s="155" t="s">
        <v>590</v>
      </c>
      <c r="F136" s="156">
        <v>393</v>
      </c>
      <c r="G136" s="155" t="s">
        <v>610</v>
      </c>
      <c r="H136" s="155">
        <v>468</v>
      </c>
      <c r="I136" s="157">
        <v>468</v>
      </c>
      <c r="J136" s="158" t="s">
        <v>611</v>
      </c>
      <c r="K136" s="159">
        <f t="shared" si="55"/>
        <v>75</v>
      </c>
      <c r="L136" s="160">
        <f t="shared" si="56"/>
        <v>0.19083969465648856</v>
      </c>
      <c r="M136" s="155" t="s">
        <v>581</v>
      </c>
      <c r="N136" s="161">
        <v>41863</v>
      </c>
      <c r="O136" s="1"/>
      <c r="P136" s="1"/>
      <c r="Q136" s="231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2">
        <v>4</v>
      </c>
      <c r="B137" s="153">
        <v>41857</v>
      </c>
      <c r="C137" s="153"/>
      <c r="D137" s="154" t="s">
        <v>614</v>
      </c>
      <c r="E137" s="155" t="s">
        <v>590</v>
      </c>
      <c r="F137" s="156">
        <v>205</v>
      </c>
      <c r="G137" s="155" t="s">
        <v>610</v>
      </c>
      <c r="H137" s="155">
        <v>275</v>
      </c>
      <c r="I137" s="157">
        <v>250</v>
      </c>
      <c r="J137" s="158" t="s">
        <v>611</v>
      </c>
      <c r="K137" s="159">
        <f t="shared" si="55"/>
        <v>70</v>
      </c>
      <c r="L137" s="160">
        <f t="shared" si="56"/>
        <v>0.34146341463414637</v>
      </c>
      <c r="M137" s="155" t="s">
        <v>581</v>
      </c>
      <c r="N137" s="161">
        <v>41962</v>
      </c>
      <c r="O137" s="1"/>
      <c r="P137" s="1"/>
      <c r="Q137" s="231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2">
        <v>5</v>
      </c>
      <c r="B138" s="153">
        <v>41886</v>
      </c>
      <c r="C138" s="153"/>
      <c r="D138" s="154" t="s">
        <v>615</v>
      </c>
      <c r="E138" s="155" t="s">
        <v>590</v>
      </c>
      <c r="F138" s="156">
        <v>162</v>
      </c>
      <c r="G138" s="155" t="s">
        <v>610</v>
      </c>
      <c r="H138" s="155">
        <v>190</v>
      </c>
      <c r="I138" s="157">
        <v>190</v>
      </c>
      <c r="J138" s="158" t="s">
        <v>611</v>
      </c>
      <c r="K138" s="159">
        <f t="shared" si="55"/>
        <v>28</v>
      </c>
      <c r="L138" s="160">
        <f t="shared" si="56"/>
        <v>0.1728395061728395</v>
      </c>
      <c r="M138" s="155" t="s">
        <v>581</v>
      </c>
      <c r="N138" s="161">
        <v>42006</v>
      </c>
      <c r="O138" s="1"/>
      <c r="P138" s="1"/>
      <c r="Q138" s="231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2">
        <v>6</v>
      </c>
      <c r="B139" s="153">
        <v>41886</v>
      </c>
      <c r="C139" s="153"/>
      <c r="D139" s="154" t="s">
        <v>616</v>
      </c>
      <c r="E139" s="155" t="s">
        <v>590</v>
      </c>
      <c r="F139" s="156">
        <v>75</v>
      </c>
      <c r="G139" s="155" t="s">
        <v>610</v>
      </c>
      <c r="H139" s="155">
        <v>91.5</v>
      </c>
      <c r="I139" s="157" t="s">
        <v>603</v>
      </c>
      <c r="J139" s="158" t="s">
        <v>617</v>
      </c>
      <c r="K139" s="159">
        <f t="shared" si="55"/>
        <v>16.5</v>
      </c>
      <c r="L139" s="160">
        <f t="shared" si="56"/>
        <v>0.22</v>
      </c>
      <c r="M139" s="155" t="s">
        <v>581</v>
      </c>
      <c r="N139" s="161">
        <v>41954</v>
      </c>
      <c r="O139" s="1"/>
      <c r="P139" s="1"/>
      <c r="Q139" s="231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2">
        <v>7</v>
      </c>
      <c r="B140" s="153">
        <v>41913</v>
      </c>
      <c r="C140" s="153"/>
      <c r="D140" s="154" t="s">
        <v>618</v>
      </c>
      <c r="E140" s="155" t="s">
        <v>590</v>
      </c>
      <c r="F140" s="156">
        <v>850</v>
      </c>
      <c r="G140" s="155" t="s">
        <v>610</v>
      </c>
      <c r="H140" s="155">
        <v>982.5</v>
      </c>
      <c r="I140" s="157">
        <v>1050</v>
      </c>
      <c r="J140" s="158" t="s">
        <v>619</v>
      </c>
      <c r="K140" s="159">
        <f t="shared" si="55"/>
        <v>132.5</v>
      </c>
      <c r="L140" s="160">
        <f t="shared" si="56"/>
        <v>0.15588235294117647</v>
      </c>
      <c r="M140" s="155" t="s">
        <v>581</v>
      </c>
      <c r="N140" s="161">
        <v>42039</v>
      </c>
      <c r="O140" s="1"/>
      <c r="P140" s="1"/>
      <c r="Q140" s="231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2">
        <v>8</v>
      </c>
      <c r="B141" s="153">
        <v>41913</v>
      </c>
      <c r="C141" s="153"/>
      <c r="D141" s="154" t="s">
        <v>620</v>
      </c>
      <c r="E141" s="155" t="s">
        <v>590</v>
      </c>
      <c r="F141" s="156">
        <v>475</v>
      </c>
      <c r="G141" s="155" t="s">
        <v>610</v>
      </c>
      <c r="H141" s="155">
        <v>515</v>
      </c>
      <c r="I141" s="157">
        <v>600</v>
      </c>
      <c r="J141" s="158" t="s">
        <v>621</v>
      </c>
      <c r="K141" s="159">
        <f t="shared" si="55"/>
        <v>40</v>
      </c>
      <c r="L141" s="160">
        <f t="shared" si="56"/>
        <v>8.4210526315789472E-2</v>
      </c>
      <c r="M141" s="155" t="s">
        <v>581</v>
      </c>
      <c r="N141" s="161">
        <v>41939</v>
      </c>
      <c r="O141" s="1"/>
      <c r="P141" s="1"/>
      <c r="Q141" s="231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2">
        <v>9</v>
      </c>
      <c r="B142" s="153">
        <v>41913</v>
      </c>
      <c r="C142" s="153"/>
      <c r="D142" s="154" t="s">
        <v>622</v>
      </c>
      <c r="E142" s="155" t="s">
        <v>590</v>
      </c>
      <c r="F142" s="156">
        <v>86</v>
      </c>
      <c r="G142" s="155" t="s">
        <v>610</v>
      </c>
      <c r="H142" s="155">
        <v>99</v>
      </c>
      <c r="I142" s="157">
        <v>140</v>
      </c>
      <c r="J142" s="158" t="s">
        <v>623</v>
      </c>
      <c r="K142" s="159">
        <f t="shared" si="55"/>
        <v>13</v>
      </c>
      <c r="L142" s="160">
        <f t="shared" si="56"/>
        <v>0.15116279069767441</v>
      </c>
      <c r="M142" s="155" t="s">
        <v>581</v>
      </c>
      <c r="N142" s="161">
        <v>41939</v>
      </c>
      <c r="O142" s="1"/>
      <c r="P142" s="1"/>
      <c r="Q142" s="231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2">
        <v>10</v>
      </c>
      <c r="B143" s="153">
        <v>41926</v>
      </c>
      <c r="C143" s="153"/>
      <c r="D143" s="154" t="s">
        <v>624</v>
      </c>
      <c r="E143" s="155" t="s">
        <v>590</v>
      </c>
      <c r="F143" s="156">
        <v>496.6</v>
      </c>
      <c r="G143" s="155" t="s">
        <v>610</v>
      </c>
      <c r="H143" s="155">
        <v>621</v>
      </c>
      <c r="I143" s="157">
        <v>580</v>
      </c>
      <c r="J143" s="158" t="s">
        <v>611</v>
      </c>
      <c r="K143" s="159">
        <f t="shared" si="55"/>
        <v>124.39999999999998</v>
      </c>
      <c r="L143" s="160">
        <f t="shared" si="56"/>
        <v>0.25050342327829234</v>
      </c>
      <c r="M143" s="155" t="s">
        <v>581</v>
      </c>
      <c r="N143" s="161">
        <v>42605</v>
      </c>
      <c r="O143" s="1"/>
      <c r="P143" s="1"/>
      <c r="Q143" s="231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2">
        <v>11</v>
      </c>
      <c r="B144" s="153">
        <v>41926</v>
      </c>
      <c r="C144" s="153"/>
      <c r="D144" s="154" t="s">
        <v>625</v>
      </c>
      <c r="E144" s="155" t="s">
        <v>590</v>
      </c>
      <c r="F144" s="156">
        <v>2481.9</v>
      </c>
      <c r="G144" s="155" t="s">
        <v>610</v>
      </c>
      <c r="H144" s="155">
        <v>2840</v>
      </c>
      <c r="I144" s="157">
        <v>2870</v>
      </c>
      <c r="J144" s="158" t="s">
        <v>626</v>
      </c>
      <c r="K144" s="159">
        <f t="shared" si="55"/>
        <v>358.09999999999991</v>
      </c>
      <c r="L144" s="160">
        <f t="shared" si="56"/>
        <v>0.14428462065353154</v>
      </c>
      <c r="M144" s="155" t="s">
        <v>581</v>
      </c>
      <c r="N144" s="161">
        <v>42017</v>
      </c>
      <c r="O144" s="1"/>
      <c r="P144" s="1"/>
      <c r="Q144" s="231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2">
        <v>12</v>
      </c>
      <c r="B145" s="153">
        <v>41928</v>
      </c>
      <c r="C145" s="153"/>
      <c r="D145" s="154" t="s">
        <v>627</v>
      </c>
      <c r="E145" s="155" t="s">
        <v>590</v>
      </c>
      <c r="F145" s="156">
        <v>84.5</v>
      </c>
      <c r="G145" s="155" t="s">
        <v>610</v>
      </c>
      <c r="H145" s="155">
        <v>93</v>
      </c>
      <c r="I145" s="157">
        <v>110</v>
      </c>
      <c r="J145" s="158" t="s">
        <v>628</v>
      </c>
      <c r="K145" s="159">
        <f t="shared" si="55"/>
        <v>8.5</v>
      </c>
      <c r="L145" s="160">
        <f t="shared" si="56"/>
        <v>0.10059171597633136</v>
      </c>
      <c r="M145" s="155" t="s">
        <v>581</v>
      </c>
      <c r="N145" s="161">
        <v>41939</v>
      </c>
      <c r="O145" s="1"/>
      <c r="P145" s="1"/>
      <c r="Q145" s="231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2">
        <v>13</v>
      </c>
      <c r="B146" s="153">
        <v>41928</v>
      </c>
      <c r="C146" s="153"/>
      <c r="D146" s="154" t="s">
        <v>629</v>
      </c>
      <c r="E146" s="155" t="s">
        <v>590</v>
      </c>
      <c r="F146" s="156">
        <v>401</v>
      </c>
      <c r="G146" s="155" t="s">
        <v>610</v>
      </c>
      <c r="H146" s="155">
        <v>428</v>
      </c>
      <c r="I146" s="157">
        <v>450</v>
      </c>
      <c r="J146" s="158" t="s">
        <v>630</v>
      </c>
      <c r="K146" s="159">
        <f t="shared" si="55"/>
        <v>27</v>
      </c>
      <c r="L146" s="160">
        <f t="shared" si="56"/>
        <v>6.7331670822942641E-2</v>
      </c>
      <c r="M146" s="155" t="s">
        <v>581</v>
      </c>
      <c r="N146" s="161">
        <v>42020</v>
      </c>
      <c r="O146" s="1"/>
      <c r="P146" s="1"/>
      <c r="Q146" s="231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2">
        <v>14</v>
      </c>
      <c r="B147" s="153">
        <v>41928</v>
      </c>
      <c r="C147" s="153"/>
      <c r="D147" s="154" t="s">
        <v>631</v>
      </c>
      <c r="E147" s="155" t="s">
        <v>590</v>
      </c>
      <c r="F147" s="156">
        <v>101</v>
      </c>
      <c r="G147" s="155" t="s">
        <v>610</v>
      </c>
      <c r="H147" s="155">
        <v>112</v>
      </c>
      <c r="I147" s="157">
        <v>120</v>
      </c>
      <c r="J147" s="158" t="s">
        <v>632</v>
      </c>
      <c r="K147" s="159">
        <f t="shared" si="55"/>
        <v>11</v>
      </c>
      <c r="L147" s="160">
        <f t="shared" si="56"/>
        <v>0.10891089108910891</v>
      </c>
      <c r="M147" s="155" t="s">
        <v>581</v>
      </c>
      <c r="N147" s="161">
        <v>41939</v>
      </c>
      <c r="O147" s="1"/>
      <c r="P147" s="1"/>
      <c r="Q147" s="231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2">
        <v>15</v>
      </c>
      <c r="B148" s="153">
        <v>41954</v>
      </c>
      <c r="C148" s="153"/>
      <c r="D148" s="154" t="s">
        <v>633</v>
      </c>
      <c r="E148" s="155" t="s">
        <v>590</v>
      </c>
      <c r="F148" s="156">
        <v>59</v>
      </c>
      <c r="G148" s="155" t="s">
        <v>610</v>
      </c>
      <c r="H148" s="155">
        <v>76</v>
      </c>
      <c r="I148" s="157">
        <v>76</v>
      </c>
      <c r="J148" s="158" t="s">
        <v>611</v>
      </c>
      <c r="K148" s="159">
        <f t="shared" si="55"/>
        <v>17</v>
      </c>
      <c r="L148" s="160">
        <f t="shared" si="56"/>
        <v>0.28813559322033899</v>
      </c>
      <c r="M148" s="155" t="s">
        <v>581</v>
      </c>
      <c r="N148" s="161">
        <v>43032</v>
      </c>
      <c r="O148" s="1"/>
      <c r="P148" s="1"/>
      <c r="Q148" s="231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2">
        <v>16</v>
      </c>
      <c r="B149" s="153">
        <v>41954</v>
      </c>
      <c r="C149" s="153"/>
      <c r="D149" s="154" t="s">
        <v>622</v>
      </c>
      <c r="E149" s="155" t="s">
        <v>590</v>
      </c>
      <c r="F149" s="156">
        <v>99</v>
      </c>
      <c r="G149" s="155" t="s">
        <v>610</v>
      </c>
      <c r="H149" s="155">
        <v>120</v>
      </c>
      <c r="I149" s="157">
        <v>120</v>
      </c>
      <c r="J149" s="158" t="s">
        <v>599</v>
      </c>
      <c r="K149" s="159">
        <f t="shared" si="55"/>
        <v>21</v>
      </c>
      <c r="L149" s="160">
        <f t="shared" si="56"/>
        <v>0.21212121212121213</v>
      </c>
      <c r="M149" s="155" t="s">
        <v>581</v>
      </c>
      <c r="N149" s="161">
        <v>41960</v>
      </c>
      <c r="O149" s="1"/>
      <c r="P149" s="1"/>
      <c r="Q149" s="231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2">
        <v>17</v>
      </c>
      <c r="B150" s="153">
        <v>41956</v>
      </c>
      <c r="C150" s="153"/>
      <c r="D150" s="154" t="s">
        <v>634</v>
      </c>
      <c r="E150" s="155" t="s">
        <v>590</v>
      </c>
      <c r="F150" s="156">
        <v>22</v>
      </c>
      <c r="G150" s="155" t="s">
        <v>610</v>
      </c>
      <c r="H150" s="155">
        <v>33.549999999999997</v>
      </c>
      <c r="I150" s="157">
        <v>32</v>
      </c>
      <c r="J150" s="158" t="s">
        <v>635</v>
      </c>
      <c r="K150" s="159">
        <f t="shared" si="55"/>
        <v>11.549999999999997</v>
      </c>
      <c r="L150" s="160">
        <f t="shared" si="56"/>
        <v>0.52499999999999991</v>
      </c>
      <c r="M150" s="155" t="s">
        <v>581</v>
      </c>
      <c r="N150" s="161">
        <v>42188</v>
      </c>
      <c r="O150" s="1"/>
      <c r="P150" s="1"/>
      <c r="Q150" s="231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2">
        <v>18</v>
      </c>
      <c r="B151" s="153">
        <v>41976</v>
      </c>
      <c r="C151" s="153"/>
      <c r="D151" s="154" t="s">
        <v>636</v>
      </c>
      <c r="E151" s="155" t="s">
        <v>590</v>
      </c>
      <c r="F151" s="156">
        <v>440</v>
      </c>
      <c r="G151" s="155" t="s">
        <v>610</v>
      </c>
      <c r="H151" s="155">
        <v>520</v>
      </c>
      <c r="I151" s="157">
        <v>520</v>
      </c>
      <c r="J151" s="158" t="s">
        <v>637</v>
      </c>
      <c r="K151" s="159">
        <f t="shared" si="55"/>
        <v>80</v>
      </c>
      <c r="L151" s="160">
        <f t="shared" si="56"/>
        <v>0.18181818181818182</v>
      </c>
      <c r="M151" s="155" t="s">
        <v>581</v>
      </c>
      <c r="N151" s="161">
        <v>42208</v>
      </c>
      <c r="O151" s="1"/>
      <c r="P151" s="1"/>
      <c r="Q151" s="231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2">
        <v>19</v>
      </c>
      <c r="B152" s="153">
        <v>41976</v>
      </c>
      <c r="C152" s="153"/>
      <c r="D152" s="154" t="s">
        <v>638</v>
      </c>
      <c r="E152" s="155" t="s">
        <v>590</v>
      </c>
      <c r="F152" s="156">
        <v>360</v>
      </c>
      <c r="G152" s="155" t="s">
        <v>610</v>
      </c>
      <c r="H152" s="155">
        <v>427</v>
      </c>
      <c r="I152" s="157">
        <v>425</v>
      </c>
      <c r="J152" s="158" t="s">
        <v>639</v>
      </c>
      <c r="K152" s="159">
        <f t="shared" si="55"/>
        <v>67</v>
      </c>
      <c r="L152" s="160">
        <f t="shared" si="56"/>
        <v>0.18611111111111112</v>
      </c>
      <c r="M152" s="155" t="s">
        <v>581</v>
      </c>
      <c r="N152" s="161">
        <v>42058</v>
      </c>
      <c r="O152" s="1"/>
      <c r="P152" s="1"/>
      <c r="Q152" s="231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2">
        <v>20</v>
      </c>
      <c r="B153" s="153">
        <v>42012</v>
      </c>
      <c r="C153" s="153"/>
      <c r="D153" s="154" t="s">
        <v>640</v>
      </c>
      <c r="E153" s="155" t="s">
        <v>590</v>
      </c>
      <c r="F153" s="156">
        <v>360</v>
      </c>
      <c r="G153" s="155" t="s">
        <v>610</v>
      </c>
      <c r="H153" s="155">
        <v>455</v>
      </c>
      <c r="I153" s="157">
        <v>420</v>
      </c>
      <c r="J153" s="158" t="s">
        <v>641</v>
      </c>
      <c r="K153" s="159">
        <f t="shared" si="55"/>
        <v>95</v>
      </c>
      <c r="L153" s="160">
        <f t="shared" si="56"/>
        <v>0.2638888888888889</v>
      </c>
      <c r="M153" s="155" t="s">
        <v>581</v>
      </c>
      <c r="N153" s="161">
        <v>42024</v>
      </c>
      <c r="O153" s="1"/>
      <c r="P153" s="1"/>
      <c r="Q153" s="231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2">
        <v>21</v>
      </c>
      <c r="B154" s="153">
        <v>42012</v>
      </c>
      <c r="C154" s="153"/>
      <c r="D154" s="154" t="s">
        <v>642</v>
      </c>
      <c r="E154" s="155" t="s">
        <v>590</v>
      </c>
      <c r="F154" s="156">
        <v>130</v>
      </c>
      <c r="G154" s="155"/>
      <c r="H154" s="155">
        <v>175.5</v>
      </c>
      <c r="I154" s="157">
        <v>165</v>
      </c>
      <c r="J154" s="158" t="s">
        <v>643</v>
      </c>
      <c r="K154" s="159">
        <f t="shared" si="55"/>
        <v>45.5</v>
      </c>
      <c r="L154" s="160">
        <f t="shared" si="56"/>
        <v>0.35</v>
      </c>
      <c r="M154" s="155" t="s">
        <v>581</v>
      </c>
      <c r="N154" s="161">
        <v>43088</v>
      </c>
      <c r="O154" s="1"/>
      <c r="P154" s="1"/>
      <c r="Q154" s="231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2">
        <v>22</v>
      </c>
      <c r="B155" s="153">
        <v>42040</v>
      </c>
      <c r="C155" s="153"/>
      <c r="D155" s="154" t="s">
        <v>399</v>
      </c>
      <c r="E155" s="155" t="s">
        <v>578</v>
      </c>
      <c r="F155" s="156">
        <v>98</v>
      </c>
      <c r="G155" s="155"/>
      <c r="H155" s="155">
        <v>120</v>
      </c>
      <c r="I155" s="157">
        <v>120</v>
      </c>
      <c r="J155" s="158" t="s">
        <v>611</v>
      </c>
      <c r="K155" s="159">
        <f t="shared" si="55"/>
        <v>22</v>
      </c>
      <c r="L155" s="160">
        <f t="shared" si="56"/>
        <v>0.22448979591836735</v>
      </c>
      <c r="M155" s="155" t="s">
        <v>581</v>
      </c>
      <c r="N155" s="161">
        <v>42753</v>
      </c>
      <c r="O155" s="1"/>
      <c r="P155" s="1"/>
      <c r="Q155" s="231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2">
        <v>23</v>
      </c>
      <c r="B156" s="153">
        <v>42040</v>
      </c>
      <c r="C156" s="153"/>
      <c r="D156" s="154" t="s">
        <v>644</v>
      </c>
      <c r="E156" s="155" t="s">
        <v>578</v>
      </c>
      <c r="F156" s="156">
        <v>196</v>
      </c>
      <c r="G156" s="155"/>
      <c r="H156" s="155">
        <v>262</v>
      </c>
      <c r="I156" s="157">
        <v>255</v>
      </c>
      <c r="J156" s="158" t="s">
        <v>611</v>
      </c>
      <c r="K156" s="159">
        <f t="shared" si="55"/>
        <v>66</v>
      </c>
      <c r="L156" s="160">
        <f t="shared" si="56"/>
        <v>0.33673469387755101</v>
      </c>
      <c r="M156" s="155" t="s">
        <v>581</v>
      </c>
      <c r="N156" s="161">
        <v>42599</v>
      </c>
      <c r="O156" s="1"/>
      <c r="P156" s="1"/>
      <c r="Q156" s="231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62">
        <v>24</v>
      </c>
      <c r="B157" s="163">
        <v>42067</v>
      </c>
      <c r="C157" s="163"/>
      <c r="D157" s="164" t="s">
        <v>398</v>
      </c>
      <c r="E157" s="165" t="s">
        <v>578</v>
      </c>
      <c r="F157" s="166">
        <v>235</v>
      </c>
      <c r="G157" s="166"/>
      <c r="H157" s="167">
        <v>77</v>
      </c>
      <c r="I157" s="167" t="s">
        <v>645</v>
      </c>
      <c r="J157" s="168" t="s">
        <v>646</v>
      </c>
      <c r="K157" s="169">
        <f t="shared" si="55"/>
        <v>-158</v>
      </c>
      <c r="L157" s="170">
        <f t="shared" si="56"/>
        <v>-0.67234042553191486</v>
      </c>
      <c r="M157" s="166" t="s">
        <v>591</v>
      </c>
      <c r="N157" s="163">
        <v>43522</v>
      </c>
      <c r="O157" s="1"/>
      <c r="P157" s="1"/>
      <c r="Q157" s="231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2">
        <v>25</v>
      </c>
      <c r="B158" s="153">
        <v>42067</v>
      </c>
      <c r="C158" s="153"/>
      <c r="D158" s="154" t="s">
        <v>647</v>
      </c>
      <c r="E158" s="155" t="s">
        <v>578</v>
      </c>
      <c r="F158" s="156">
        <v>185</v>
      </c>
      <c r="G158" s="155"/>
      <c r="H158" s="155">
        <v>224</v>
      </c>
      <c r="I158" s="157" t="s">
        <v>648</v>
      </c>
      <c r="J158" s="158" t="s">
        <v>611</v>
      </c>
      <c r="K158" s="159">
        <f t="shared" si="55"/>
        <v>39</v>
      </c>
      <c r="L158" s="160">
        <f t="shared" si="56"/>
        <v>0.21081081081081082</v>
      </c>
      <c r="M158" s="155" t="s">
        <v>581</v>
      </c>
      <c r="N158" s="161">
        <v>42647</v>
      </c>
      <c r="O158" s="1"/>
      <c r="P158" s="1"/>
      <c r="Q158" s="231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62">
        <v>26</v>
      </c>
      <c r="B159" s="163">
        <v>42090</v>
      </c>
      <c r="C159" s="163"/>
      <c r="D159" s="171" t="s">
        <v>649</v>
      </c>
      <c r="E159" s="166" t="s">
        <v>578</v>
      </c>
      <c r="F159" s="166">
        <v>49.5</v>
      </c>
      <c r="G159" s="167"/>
      <c r="H159" s="167">
        <v>15.85</v>
      </c>
      <c r="I159" s="167">
        <v>67</v>
      </c>
      <c r="J159" s="168" t="s">
        <v>650</v>
      </c>
      <c r="K159" s="167">
        <f t="shared" si="55"/>
        <v>-33.65</v>
      </c>
      <c r="L159" s="172">
        <f t="shared" si="56"/>
        <v>-0.67979797979797973</v>
      </c>
      <c r="M159" s="166" t="s">
        <v>591</v>
      </c>
      <c r="N159" s="173">
        <v>43627</v>
      </c>
      <c r="O159" s="1"/>
      <c r="P159" s="1"/>
      <c r="Q159" s="231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2">
        <v>27</v>
      </c>
      <c r="B160" s="153">
        <v>42093</v>
      </c>
      <c r="C160" s="153"/>
      <c r="D160" s="154" t="s">
        <v>651</v>
      </c>
      <c r="E160" s="155" t="s">
        <v>578</v>
      </c>
      <c r="F160" s="156">
        <v>183.5</v>
      </c>
      <c r="G160" s="155"/>
      <c r="H160" s="155">
        <v>219</v>
      </c>
      <c r="I160" s="157">
        <v>218</v>
      </c>
      <c r="J160" s="158" t="s">
        <v>652</v>
      </c>
      <c r="K160" s="159">
        <f t="shared" si="55"/>
        <v>35.5</v>
      </c>
      <c r="L160" s="160">
        <f t="shared" si="56"/>
        <v>0.19346049046321526</v>
      </c>
      <c r="M160" s="155" t="s">
        <v>581</v>
      </c>
      <c r="N160" s="161">
        <v>42103</v>
      </c>
      <c r="O160" s="1"/>
      <c r="P160" s="1"/>
      <c r="Q160" s="231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2">
        <v>28</v>
      </c>
      <c r="B161" s="153">
        <v>42114</v>
      </c>
      <c r="C161" s="153"/>
      <c r="D161" s="154" t="s">
        <v>653</v>
      </c>
      <c r="E161" s="155" t="s">
        <v>578</v>
      </c>
      <c r="F161" s="156">
        <f>(227+237)/2</f>
        <v>232</v>
      </c>
      <c r="G161" s="155"/>
      <c r="H161" s="155">
        <v>298</v>
      </c>
      <c r="I161" s="157">
        <v>298</v>
      </c>
      <c r="J161" s="158" t="s">
        <v>611</v>
      </c>
      <c r="K161" s="159">
        <f t="shared" si="55"/>
        <v>66</v>
      </c>
      <c r="L161" s="160">
        <f t="shared" si="56"/>
        <v>0.28448275862068967</v>
      </c>
      <c r="M161" s="155" t="s">
        <v>581</v>
      </c>
      <c r="N161" s="161">
        <v>42823</v>
      </c>
      <c r="O161" s="1"/>
      <c r="P161" s="1"/>
      <c r="Q161" s="231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2">
        <v>29</v>
      </c>
      <c r="B162" s="153">
        <v>42128</v>
      </c>
      <c r="C162" s="153"/>
      <c r="D162" s="154" t="s">
        <v>654</v>
      </c>
      <c r="E162" s="155" t="s">
        <v>590</v>
      </c>
      <c r="F162" s="156">
        <v>385</v>
      </c>
      <c r="G162" s="155"/>
      <c r="H162" s="155">
        <f>212.5+331</f>
        <v>543.5</v>
      </c>
      <c r="I162" s="157">
        <v>510</v>
      </c>
      <c r="J162" s="158" t="s">
        <v>655</v>
      </c>
      <c r="K162" s="159">
        <f t="shared" si="55"/>
        <v>158.5</v>
      </c>
      <c r="L162" s="160">
        <f t="shared" si="56"/>
        <v>0.41168831168831171</v>
      </c>
      <c r="M162" s="155" t="s">
        <v>581</v>
      </c>
      <c r="N162" s="161">
        <v>42235</v>
      </c>
      <c r="O162" s="1"/>
      <c r="P162" s="1"/>
      <c r="Q162" s="231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2">
        <v>30</v>
      </c>
      <c r="B163" s="153">
        <v>42128</v>
      </c>
      <c r="C163" s="153"/>
      <c r="D163" s="154" t="s">
        <v>656</v>
      </c>
      <c r="E163" s="155" t="s">
        <v>590</v>
      </c>
      <c r="F163" s="156">
        <v>115.5</v>
      </c>
      <c r="G163" s="155"/>
      <c r="H163" s="155">
        <v>146</v>
      </c>
      <c r="I163" s="157">
        <v>142</v>
      </c>
      <c r="J163" s="158" t="s">
        <v>657</v>
      </c>
      <c r="K163" s="159">
        <f t="shared" si="55"/>
        <v>30.5</v>
      </c>
      <c r="L163" s="160">
        <f t="shared" si="56"/>
        <v>0.26406926406926406</v>
      </c>
      <c r="M163" s="155" t="s">
        <v>581</v>
      </c>
      <c r="N163" s="161">
        <v>42202</v>
      </c>
      <c r="O163" s="1"/>
      <c r="P163" s="1"/>
      <c r="Q163" s="231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2">
        <v>31</v>
      </c>
      <c r="B164" s="153">
        <v>42151</v>
      </c>
      <c r="C164" s="153"/>
      <c r="D164" s="154" t="s">
        <v>530</v>
      </c>
      <c r="E164" s="155" t="s">
        <v>590</v>
      </c>
      <c r="F164" s="156">
        <v>237.5</v>
      </c>
      <c r="G164" s="155"/>
      <c r="H164" s="155">
        <v>279.5</v>
      </c>
      <c r="I164" s="157">
        <v>278</v>
      </c>
      <c r="J164" s="158" t="s">
        <v>611</v>
      </c>
      <c r="K164" s="159">
        <f t="shared" si="55"/>
        <v>42</v>
      </c>
      <c r="L164" s="160">
        <f t="shared" si="56"/>
        <v>0.17684210526315788</v>
      </c>
      <c r="M164" s="155" t="s">
        <v>581</v>
      </c>
      <c r="N164" s="161">
        <v>42222</v>
      </c>
      <c r="O164" s="1"/>
      <c r="P164" s="1"/>
      <c r="Q164" s="231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2">
        <v>32</v>
      </c>
      <c r="B165" s="153">
        <v>42174</v>
      </c>
      <c r="C165" s="153"/>
      <c r="D165" s="154" t="s">
        <v>629</v>
      </c>
      <c r="E165" s="155" t="s">
        <v>578</v>
      </c>
      <c r="F165" s="156">
        <v>340</v>
      </c>
      <c r="G165" s="155"/>
      <c r="H165" s="155">
        <v>448</v>
      </c>
      <c r="I165" s="157">
        <v>448</v>
      </c>
      <c r="J165" s="158" t="s">
        <v>611</v>
      </c>
      <c r="K165" s="159">
        <f t="shared" si="55"/>
        <v>108</v>
      </c>
      <c r="L165" s="160">
        <f t="shared" si="56"/>
        <v>0.31764705882352939</v>
      </c>
      <c r="M165" s="155" t="s">
        <v>581</v>
      </c>
      <c r="N165" s="161">
        <v>43018</v>
      </c>
      <c r="O165" s="1"/>
      <c r="P165" s="1"/>
      <c r="Q165" s="231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2">
        <v>33</v>
      </c>
      <c r="B166" s="153">
        <v>42191</v>
      </c>
      <c r="C166" s="153"/>
      <c r="D166" s="154" t="s">
        <v>658</v>
      </c>
      <c r="E166" s="155" t="s">
        <v>578</v>
      </c>
      <c r="F166" s="156">
        <v>390</v>
      </c>
      <c r="G166" s="155"/>
      <c r="H166" s="155">
        <v>460</v>
      </c>
      <c r="I166" s="157">
        <v>460</v>
      </c>
      <c r="J166" s="158" t="s">
        <v>611</v>
      </c>
      <c r="K166" s="159">
        <f t="shared" si="55"/>
        <v>70</v>
      </c>
      <c r="L166" s="160">
        <f t="shared" si="56"/>
        <v>0.17948717948717949</v>
      </c>
      <c r="M166" s="155" t="s">
        <v>581</v>
      </c>
      <c r="N166" s="161">
        <v>42478</v>
      </c>
      <c r="O166" s="1"/>
      <c r="P166" s="1"/>
      <c r="Q166" s="231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62">
        <v>34</v>
      </c>
      <c r="B167" s="163">
        <v>42195</v>
      </c>
      <c r="C167" s="163"/>
      <c r="D167" s="164" t="s">
        <v>659</v>
      </c>
      <c r="E167" s="165" t="s">
        <v>578</v>
      </c>
      <c r="F167" s="166">
        <v>122.5</v>
      </c>
      <c r="G167" s="166"/>
      <c r="H167" s="167">
        <v>61</v>
      </c>
      <c r="I167" s="167">
        <v>172</v>
      </c>
      <c r="J167" s="168" t="s">
        <v>660</v>
      </c>
      <c r="K167" s="169">
        <f t="shared" si="55"/>
        <v>-61.5</v>
      </c>
      <c r="L167" s="170">
        <f t="shared" si="56"/>
        <v>-0.50204081632653064</v>
      </c>
      <c r="M167" s="166" t="s">
        <v>591</v>
      </c>
      <c r="N167" s="163">
        <v>43333</v>
      </c>
      <c r="O167" s="1"/>
      <c r="P167" s="1"/>
      <c r="Q167" s="231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2">
        <v>35</v>
      </c>
      <c r="B168" s="153">
        <v>42219</v>
      </c>
      <c r="C168" s="153"/>
      <c r="D168" s="154" t="s">
        <v>661</v>
      </c>
      <c r="E168" s="155" t="s">
        <v>578</v>
      </c>
      <c r="F168" s="156">
        <v>297.5</v>
      </c>
      <c r="G168" s="155"/>
      <c r="H168" s="155">
        <v>350</v>
      </c>
      <c r="I168" s="157">
        <v>360</v>
      </c>
      <c r="J168" s="158" t="s">
        <v>662</v>
      </c>
      <c r="K168" s="159">
        <f t="shared" si="55"/>
        <v>52.5</v>
      </c>
      <c r="L168" s="160">
        <f t="shared" si="56"/>
        <v>0.17647058823529413</v>
      </c>
      <c r="M168" s="155" t="s">
        <v>581</v>
      </c>
      <c r="N168" s="161">
        <v>42232</v>
      </c>
      <c r="O168" s="1"/>
      <c r="P168" s="1"/>
      <c r="Q168" s="231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2">
        <v>36</v>
      </c>
      <c r="B169" s="153">
        <v>42219</v>
      </c>
      <c r="C169" s="153"/>
      <c r="D169" s="154" t="s">
        <v>663</v>
      </c>
      <c r="E169" s="155" t="s">
        <v>578</v>
      </c>
      <c r="F169" s="156">
        <v>115.5</v>
      </c>
      <c r="G169" s="155"/>
      <c r="H169" s="155">
        <v>149</v>
      </c>
      <c r="I169" s="157">
        <v>140</v>
      </c>
      <c r="J169" s="158" t="s">
        <v>664</v>
      </c>
      <c r="K169" s="159">
        <f t="shared" si="55"/>
        <v>33.5</v>
      </c>
      <c r="L169" s="160">
        <f t="shared" si="56"/>
        <v>0.29004329004329005</v>
      </c>
      <c r="M169" s="155" t="s">
        <v>581</v>
      </c>
      <c r="N169" s="161">
        <v>42740</v>
      </c>
      <c r="O169" s="1"/>
      <c r="P169" s="1"/>
      <c r="Q169" s="231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2">
        <v>37</v>
      </c>
      <c r="B170" s="153">
        <v>42251</v>
      </c>
      <c r="C170" s="153"/>
      <c r="D170" s="154" t="s">
        <v>530</v>
      </c>
      <c r="E170" s="155" t="s">
        <v>578</v>
      </c>
      <c r="F170" s="156">
        <v>226</v>
      </c>
      <c r="G170" s="155"/>
      <c r="H170" s="155">
        <v>292</v>
      </c>
      <c r="I170" s="157">
        <v>292</v>
      </c>
      <c r="J170" s="158" t="s">
        <v>665</v>
      </c>
      <c r="K170" s="159">
        <f t="shared" si="55"/>
        <v>66</v>
      </c>
      <c r="L170" s="160">
        <f t="shared" si="56"/>
        <v>0.29203539823008851</v>
      </c>
      <c r="M170" s="155" t="s">
        <v>581</v>
      </c>
      <c r="N170" s="161">
        <v>42286</v>
      </c>
      <c r="O170" s="1"/>
      <c r="P170" s="1"/>
      <c r="Q170" s="231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2">
        <v>38</v>
      </c>
      <c r="B171" s="153">
        <v>42254</v>
      </c>
      <c r="C171" s="153"/>
      <c r="D171" s="154" t="s">
        <v>653</v>
      </c>
      <c r="E171" s="155" t="s">
        <v>578</v>
      </c>
      <c r="F171" s="156">
        <v>232.5</v>
      </c>
      <c r="G171" s="155"/>
      <c r="H171" s="155">
        <v>312.5</v>
      </c>
      <c r="I171" s="157">
        <v>310</v>
      </c>
      <c r="J171" s="158" t="s">
        <v>611</v>
      </c>
      <c r="K171" s="159">
        <f t="shared" si="55"/>
        <v>80</v>
      </c>
      <c r="L171" s="160">
        <f t="shared" si="56"/>
        <v>0.34408602150537637</v>
      </c>
      <c r="M171" s="155" t="s">
        <v>581</v>
      </c>
      <c r="N171" s="161">
        <v>42823</v>
      </c>
      <c r="O171" s="1"/>
      <c r="P171" s="1"/>
      <c r="Q171" s="231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2">
        <v>39</v>
      </c>
      <c r="B172" s="153">
        <v>42268</v>
      </c>
      <c r="C172" s="153"/>
      <c r="D172" s="154" t="s">
        <v>666</v>
      </c>
      <c r="E172" s="155" t="s">
        <v>578</v>
      </c>
      <c r="F172" s="156">
        <v>196.5</v>
      </c>
      <c r="G172" s="155"/>
      <c r="H172" s="155">
        <v>238</v>
      </c>
      <c r="I172" s="157">
        <v>238</v>
      </c>
      <c r="J172" s="158" t="s">
        <v>665</v>
      </c>
      <c r="K172" s="159">
        <f t="shared" si="55"/>
        <v>41.5</v>
      </c>
      <c r="L172" s="160">
        <f t="shared" si="56"/>
        <v>0.21119592875318066</v>
      </c>
      <c r="M172" s="155" t="s">
        <v>581</v>
      </c>
      <c r="N172" s="161">
        <v>42291</v>
      </c>
      <c r="O172" s="1"/>
      <c r="P172" s="1"/>
      <c r="Q172" s="231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2">
        <v>40</v>
      </c>
      <c r="B173" s="153">
        <v>42271</v>
      </c>
      <c r="C173" s="153"/>
      <c r="D173" s="154" t="s">
        <v>609</v>
      </c>
      <c r="E173" s="155" t="s">
        <v>578</v>
      </c>
      <c r="F173" s="156">
        <v>65</v>
      </c>
      <c r="G173" s="155"/>
      <c r="H173" s="155">
        <v>82</v>
      </c>
      <c r="I173" s="157">
        <v>82</v>
      </c>
      <c r="J173" s="158" t="s">
        <v>665</v>
      </c>
      <c r="K173" s="159">
        <f t="shared" si="55"/>
        <v>17</v>
      </c>
      <c r="L173" s="160">
        <f t="shared" si="56"/>
        <v>0.26153846153846155</v>
      </c>
      <c r="M173" s="155" t="s">
        <v>581</v>
      </c>
      <c r="N173" s="161">
        <v>42578</v>
      </c>
      <c r="O173" s="1"/>
      <c r="P173" s="1"/>
      <c r="Q173" s="231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2">
        <v>41</v>
      </c>
      <c r="B174" s="153">
        <v>42291</v>
      </c>
      <c r="C174" s="153"/>
      <c r="D174" s="154" t="s">
        <v>667</v>
      </c>
      <c r="E174" s="155" t="s">
        <v>578</v>
      </c>
      <c r="F174" s="156">
        <v>144</v>
      </c>
      <c r="G174" s="155"/>
      <c r="H174" s="155">
        <v>182.5</v>
      </c>
      <c r="I174" s="157">
        <v>181</v>
      </c>
      <c r="J174" s="158" t="s">
        <v>665</v>
      </c>
      <c r="K174" s="159">
        <f t="shared" si="55"/>
        <v>38.5</v>
      </c>
      <c r="L174" s="160">
        <f t="shared" si="56"/>
        <v>0.2673611111111111</v>
      </c>
      <c r="M174" s="155" t="s">
        <v>581</v>
      </c>
      <c r="N174" s="161">
        <v>42817</v>
      </c>
      <c r="O174" s="1"/>
      <c r="P174" s="1"/>
      <c r="Q174" s="231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2">
        <v>42</v>
      </c>
      <c r="B175" s="153">
        <v>42291</v>
      </c>
      <c r="C175" s="153"/>
      <c r="D175" s="154" t="s">
        <v>668</v>
      </c>
      <c r="E175" s="155" t="s">
        <v>578</v>
      </c>
      <c r="F175" s="156">
        <v>264</v>
      </c>
      <c r="G175" s="155"/>
      <c r="H175" s="155">
        <v>311</v>
      </c>
      <c r="I175" s="157">
        <v>311</v>
      </c>
      <c r="J175" s="158" t="s">
        <v>665</v>
      </c>
      <c r="K175" s="159">
        <f t="shared" si="55"/>
        <v>47</v>
      </c>
      <c r="L175" s="160">
        <f t="shared" si="56"/>
        <v>0.17803030303030304</v>
      </c>
      <c r="M175" s="155" t="s">
        <v>581</v>
      </c>
      <c r="N175" s="161">
        <v>42604</v>
      </c>
      <c r="O175" s="1"/>
      <c r="P175" s="1"/>
      <c r="Q175" s="231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2">
        <v>43</v>
      </c>
      <c r="B176" s="153">
        <v>42318</v>
      </c>
      <c r="C176" s="153"/>
      <c r="D176" s="154" t="s">
        <v>669</v>
      </c>
      <c r="E176" s="155" t="s">
        <v>590</v>
      </c>
      <c r="F176" s="156">
        <v>549.5</v>
      </c>
      <c r="G176" s="155"/>
      <c r="H176" s="155">
        <v>630</v>
      </c>
      <c r="I176" s="157">
        <v>630</v>
      </c>
      <c r="J176" s="158" t="s">
        <v>665</v>
      </c>
      <c r="K176" s="159">
        <f t="shared" si="55"/>
        <v>80.5</v>
      </c>
      <c r="L176" s="160">
        <f t="shared" si="56"/>
        <v>0.1464968152866242</v>
      </c>
      <c r="M176" s="155" t="s">
        <v>581</v>
      </c>
      <c r="N176" s="161">
        <v>42419</v>
      </c>
      <c r="O176" s="1"/>
      <c r="P176" s="1"/>
      <c r="Q176" s="231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2">
        <v>44</v>
      </c>
      <c r="B177" s="153">
        <v>42342</v>
      </c>
      <c r="C177" s="153"/>
      <c r="D177" s="154" t="s">
        <v>670</v>
      </c>
      <c r="E177" s="155" t="s">
        <v>578</v>
      </c>
      <c r="F177" s="156">
        <v>1027.5</v>
      </c>
      <c r="G177" s="155"/>
      <c r="H177" s="155">
        <v>1315</v>
      </c>
      <c r="I177" s="157">
        <v>1250</v>
      </c>
      <c r="J177" s="158" t="s">
        <v>665</v>
      </c>
      <c r="K177" s="159">
        <f t="shared" si="55"/>
        <v>287.5</v>
      </c>
      <c r="L177" s="160">
        <f t="shared" si="56"/>
        <v>0.27980535279805352</v>
      </c>
      <c r="M177" s="155" t="s">
        <v>581</v>
      </c>
      <c r="N177" s="161">
        <v>43244</v>
      </c>
      <c r="O177" s="1"/>
      <c r="P177" s="1"/>
      <c r="Q177" s="231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2">
        <v>45</v>
      </c>
      <c r="B178" s="153">
        <v>42367</v>
      </c>
      <c r="C178" s="153"/>
      <c r="D178" s="154" t="s">
        <v>671</v>
      </c>
      <c r="E178" s="155" t="s">
        <v>578</v>
      </c>
      <c r="F178" s="156">
        <v>465</v>
      </c>
      <c r="G178" s="155"/>
      <c r="H178" s="155">
        <v>540</v>
      </c>
      <c r="I178" s="157">
        <v>540</v>
      </c>
      <c r="J178" s="158" t="s">
        <v>665</v>
      </c>
      <c r="K178" s="159">
        <f t="shared" si="55"/>
        <v>75</v>
      </c>
      <c r="L178" s="160">
        <f t="shared" si="56"/>
        <v>0.16129032258064516</v>
      </c>
      <c r="M178" s="155" t="s">
        <v>581</v>
      </c>
      <c r="N178" s="161">
        <v>42530</v>
      </c>
      <c r="O178" s="1"/>
      <c r="P178" s="1"/>
      <c r="Q178" s="231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2">
        <v>46</v>
      </c>
      <c r="B179" s="153">
        <v>42380</v>
      </c>
      <c r="C179" s="153"/>
      <c r="D179" s="154" t="s">
        <v>399</v>
      </c>
      <c r="E179" s="155" t="s">
        <v>590</v>
      </c>
      <c r="F179" s="156">
        <v>81</v>
      </c>
      <c r="G179" s="155"/>
      <c r="H179" s="155">
        <v>110</v>
      </c>
      <c r="I179" s="157">
        <v>110</v>
      </c>
      <c r="J179" s="158" t="s">
        <v>665</v>
      </c>
      <c r="K179" s="159">
        <f t="shared" si="55"/>
        <v>29</v>
      </c>
      <c r="L179" s="160">
        <f t="shared" si="56"/>
        <v>0.35802469135802467</v>
      </c>
      <c r="M179" s="155" t="s">
        <v>581</v>
      </c>
      <c r="N179" s="161">
        <v>42745</v>
      </c>
      <c r="O179" s="1"/>
      <c r="P179" s="1"/>
      <c r="Q179" s="231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2">
        <v>47</v>
      </c>
      <c r="B180" s="153">
        <v>42382</v>
      </c>
      <c r="C180" s="153"/>
      <c r="D180" s="154" t="s">
        <v>672</v>
      </c>
      <c r="E180" s="155" t="s">
        <v>590</v>
      </c>
      <c r="F180" s="156">
        <v>417.5</v>
      </c>
      <c r="G180" s="155"/>
      <c r="H180" s="155">
        <v>547</v>
      </c>
      <c r="I180" s="157">
        <v>535</v>
      </c>
      <c r="J180" s="158" t="s">
        <v>665</v>
      </c>
      <c r="K180" s="159">
        <f t="shared" si="55"/>
        <v>129.5</v>
      </c>
      <c r="L180" s="160">
        <f t="shared" si="56"/>
        <v>0.31017964071856285</v>
      </c>
      <c r="M180" s="155" t="s">
        <v>581</v>
      </c>
      <c r="N180" s="161">
        <v>42578</v>
      </c>
      <c r="O180" s="1"/>
      <c r="P180" s="1"/>
      <c r="Q180" s="231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2">
        <v>48</v>
      </c>
      <c r="B181" s="153">
        <v>42408</v>
      </c>
      <c r="C181" s="153"/>
      <c r="D181" s="154" t="s">
        <v>673</v>
      </c>
      <c r="E181" s="155" t="s">
        <v>578</v>
      </c>
      <c r="F181" s="156">
        <v>650</v>
      </c>
      <c r="G181" s="155"/>
      <c r="H181" s="155">
        <v>800</v>
      </c>
      <c r="I181" s="157">
        <v>800</v>
      </c>
      <c r="J181" s="158" t="s">
        <v>665</v>
      </c>
      <c r="K181" s="159">
        <f t="shared" si="55"/>
        <v>150</v>
      </c>
      <c r="L181" s="160">
        <f t="shared" si="56"/>
        <v>0.23076923076923078</v>
      </c>
      <c r="M181" s="155" t="s">
        <v>581</v>
      </c>
      <c r="N181" s="161">
        <v>43154</v>
      </c>
      <c r="O181" s="1"/>
      <c r="P181" s="1"/>
      <c r="Q181" s="231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2">
        <v>49</v>
      </c>
      <c r="B182" s="153">
        <v>42433</v>
      </c>
      <c r="C182" s="153"/>
      <c r="D182" s="154" t="s">
        <v>237</v>
      </c>
      <c r="E182" s="155" t="s">
        <v>578</v>
      </c>
      <c r="F182" s="156">
        <v>437.5</v>
      </c>
      <c r="G182" s="155"/>
      <c r="H182" s="155">
        <v>504.5</v>
      </c>
      <c r="I182" s="157">
        <v>522</v>
      </c>
      <c r="J182" s="158" t="s">
        <v>674</v>
      </c>
      <c r="K182" s="159">
        <f t="shared" si="55"/>
        <v>67</v>
      </c>
      <c r="L182" s="160">
        <f t="shared" si="56"/>
        <v>0.15314285714285714</v>
      </c>
      <c r="M182" s="155" t="s">
        <v>581</v>
      </c>
      <c r="N182" s="161">
        <v>42480</v>
      </c>
      <c r="O182" s="1"/>
      <c r="P182" s="1"/>
      <c r="Q182" s="231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2">
        <v>50</v>
      </c>
      <c r="B183" s="153">
        <v>42438</v>
      </c>
      <c r="C183" s="153"/>
      <c r="D183" s="154" t="s">
        <v>675</v>
      </c>
      <c r="E183" s="155" t="s">
        <v>578</v>
      </c>
      <c r="F183" s="156">
        <v>189.5</v>
      </c>
      <c r="G183" s="155"/>
      <c r="H183" s="155">
        <v>218</v>
      </c>
      <c r="I183" s="157">
        <v>218</v>
      </c>
      <c r="J183" s="158" t="s">
        <v>665</v>
      </c>
      <c r="K183" s="159">
        <f t="shared" si="55"/>
        <v>28.5</v>
      </c>
      <c r="L183" s="160">
        <f t="shared" si="56"/>
        <v>0.15039577836411611</v>
      </c>
      <c r="M183" s="155" t="s">
        <v>581</v>
      </c>
      <c r="N183" s="161">
        <v>43034</v>
      </c>
      <c r="O183" s="1"/>
      <c r="P183" s="1"/>
      <c r="Q183" s="231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62">
        <v>51</v>
      </c>
      <c r="B184" s="163">
        <v>42471</v>
      </c>
      <c r="C184" s="163"/>
      <c r="D184" s="171" t="s">
        <v>676</v>
      </c>
      <c r="E184" s="166" t="s">
        <v>578</v>
      </c>
      <c r="F184" s="166">
        <v>36.5</v>
      </c>
      <c r="G184" s="167"/>
      <c r="H184" s="167">
        <v>15.85</v>
      </c>
      <c r="I184" s="167">
        <v>60</v>
      </c>
      <c r="J184" s="168" t="s">
        <v>677</v>
      </c>
      <c r="K184" s="169">
        <f t="shared" si="55"/>
        <v>-20.65</v>
      </c>
      <c r="L184" s="170">
        <f t="shared" si="56"/>
        <v>-0.5657534246575342</v>
      </c>
      <c r="M184" s="166" t="s">
        <v>591</v>
      </c>
      <c r="N184" s="174">
        <v>43627</v>
      </c>
      <c r="O184" s="1"/>
      <c r="P184" s="1"/>
      <c r="Q184" s="231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2">
        <v>52</v>
      </c>
      <c r="B185" s="153">
        <v>42472</v>
      </c>
      <c r="C185" s="153"/>
      <c r="D185" s="154" t="s">
        <v>678</v>
      </c>
      <c r="E185" s="155" t="s">
        <v>578</v>
      </c>
      <c r="F185" s="156">
        <v>93</v>
      </c>
      <c r="G185" s="155"/>
      <c r="H185" s="155">
        <v>149</v>
      </c>
      <c r="I185" s="157">
        <v>140</v>
      </c>
      <c r="J185" s="158" t="s">
        <v>679</v>
      </c>
      <c r="K185" s="159">
        <f t="shared" si="55"/>
        <v>56</v>
      </c>
      <c r="L185" s="160">
        <f t="shared" si="56"/>
        <v>0.60215053763440862</v>
      </c>
      <c r="M185" s="155" t="s">
        <v>581</v>
      </c>
      <c r="N185" s="161">
        <v>42740</v>
      </c>
      <c r="O185" s="1"/>
      <c r="P185" s="1"/>
      <c r="Q185" s="231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2">
        <v>53</v>
      </c>
      <c r="B186" s="153">
        <v>42472</v>
      </c>
      <c r="C186" s="153"/>
      <c r="D186" s="154" t="s">
        <v>680</v>
      </c>
      <c r="E186" s="155" t="s">
        <v>578</v>
      </c>
      <c r="F186" s="156">
        <v>130</v>
      </c>
      <c r="G186" s="155"/>
      <c r="H186" s="155">
        <v>150</v>
      </c>
      <c r="I186" s="157" t="s">
        <v>681</v>
      </c>
      <c r="J186" s="158" t="s">
        <v>665</v>
      </c>
      <c r="K186" s="159">
        <f t="shared" si="55"/>
        <v>20</v>
      </c>
      <c r="L186" s="160">
        <f t="shared" si="56"/>
        <v>0.15384615384615385</v>
      </c>
      <c r="M186" s="155" t="s">
        <v>581</v>
      </c>
      <c r="N186" s="161">
        <v>42564</v>
      </c>
      <c r="O186" s="1"/>
      <c r="P186" s="1"/>
      <c r="Q186" s="231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2">
        <v>54</v>
      </c>
      <c r="B187" s="153">
        <v>42473</v>
      </c>
      <c r="C187" s="153"/>
      <c r="D187" s="154" t="s">
        <v>682</v>
      </c>
      <c r="E187" s="155" t="s">
        <v>578</v>
      </c>
      <c r="F187" s="156">
        <v>196</v>
      </c>
      <c r="G187" s="155"/>
      <c r="H187" s="155">
        <v>299</v>
      </c>
      <c r="I187" s="157">
        <v>299</v>
      </c>
      <c r="J187" s="158" t="s">
        <v>665</v>
      </c>
      <c r="K187" s="159">
        <v>103</v>
      </c>
      <c r="L187" s="160">
        <v>0.52551020408163296</v>
      </c>
      <c r="M187" s="155" t="s">
        <v>581</v>
      </c>
      <c r="N187" s="161">
        <v>42620</v>
      </c>
      <c r="O187" s="1"/>
      <c r="P187" s="1"/>
      <c r="Q187" s="231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2">
        <v>55</v>
      </c>
      <c r="B188" s="153">
        <v>42473</v>
      </c>
      <c r="C188" s="153"/>
      <c r="D188" s="154" t="s">
        <v>683</v>
      </c>
      <c r="E188" s="155" t="s">
        <v>578</v>
      </c>
      <c r="F188" s="156">
        <v>88</v>
      </c>
      <c r="G188" s="155"/>
      <c r="H188" s="155">
        <v>103</v>
      </c>
      <c r="I188" s="157">
        <v>103</v>
      </c>
      <c r="J188" s="158" t="s">
        <v>665</v>
      </c>
      <c r="K188" s="159">
        <v>15</v>
      </c>
      <c r="L188" s="160">
        <v>0.170454545454545</v>
      </c>
      <c r="M188" s="155" t="s">
        <v>581</v>
      </c>
      <c r="N188" s="161">
        <v>42530</v>
      </c>
      <c r="O188" s="1"/>
      <c r="P188" s="1"/>
      <c r="Q188" s="231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2">
        <v>56</v>
      </c>
      <c r="B189" s="153">
        <v>42492</v>
      </c>
      <c r="C189" s="153"/>
      <c r="D189" s="154" t="s">
        <v>684</v>
      </c>
      <c r="E189" s="155" t="s">
        <v>578</v>
      </c>
      <c r="F189" s="156">
        <v>127.5</v>
      </c>
      <c r="G189" s="155"/>
      <c r="H189" s="155">
        <v>148</v>
      </c>
      <c r="I189" s="157" t="s">
        <v>685</v>
      </c>
      <c r="J189" s="158" t="s">
        <v>665</v>
      </c>
      <c r="K189" s="159">
        <f t="shared" ref="K189:K193" si="57">H189-F189</f>
        <v>20.5</v>
      </c>
      <c r="L189" s="160">
        <f t="shared" ref="L189:L193" si="58">K189/F189</f>
        <v>0.16078431372549021</v>
      </c>
      <c r="M189" s="155" t="s">
        <v>581</v>
      </c>
      <c r="N189" s="161">
        <v>42564</v>
      </c>
      <c r="O189" s="1"/>
      <c r="P189" s="1"/>
      <c r="Q189" s="231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2">
        <v>57</v>
      </c>
      <c r="B190" s="153">
        <v>42493</v>
      </c>
      <c r="C190" s="153"/>
      <c r="D190" s="154" t="s">
        <v>686</v>
      </c>
      <c r="E190" s="155" t="s">
        <v>578</v>
      </c>
      <c r="F190" s="156">
        <v>675</v>
      </c>
      <c r="G190" s="155"/>
      <c r="H190" s="155">
        <v>815</v>
      </c>
      <c r="I190" s="157" t="s">
        <v>687</v>
      </c>
      <c r="J190" s="158" t="s">
        <v>665</v>
      </c>
      <c r="K190" s="159">
        <f t="shared" si="57"/>
        <v>140</v>
      </c>
      <c r="L190" s="160">
        <f t="shared" si="58"/>
        <v>0.2074074074074074</v>
      </c>
      <c r="M190" s="155" t="s">
        <v>581</v>
      </c>
      <c r="N190" s="161">
        <v>43154</v>
      </c>
      <c r="O190" s="1"/>
      <c r="P190" s="1"/>
      <c r="Q190" s="231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62">
        <v>58</v>
      </c>
      <c r="B191" s="163">
        <v>42522</v>
      </c>
      <c r="C191" s="163"/>
      <c r="D191" s="164" t="s">
        <v>688</v>
      </c>
      <c r="E191" s="165" t="s">
        <v>578</v>
      </c>
      <c r="F191" s="166">
        <v>500</v>
      </c>
      <c r="G191" s="166"/>
      <c r="H191" s="167">
        <v>232.5</v>
      </c>
      <c r="I191" s="167" t="s">
        <v>689</v>
      </c>
      <c r="J191" s="168" t="s">
        <v>690</v>
      </c>
      <c r="K191" s="169">
        <f t="shared" si="57"/>
        <v>-267.5</v>
      </c>
      <c r="L191" s="170">
        <f t="shared" si="58"/>
        <v>-0.53500000000000003</v>
      </c>
      <c r="M191" s="166" t="s">
        <v>591</v>
      </c>
      <c r="N191" s="163">
        <v>43735</v>
      </c>
      <c r="O191" s="1"/>
      <c r="P191" s="1"/>
      <c r="Q191" s="231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2">
        <v>59</v>
      </c>
      <c r="B192" s="153">
        <v>42527</v>
      </c>
      <c r="C192" s="153"/>
      <c r="D192" s="154" t="s">
        <v>532</v>
      </c>
      <c r="E192" s="155" t="s">
        <v>578</v>
      </c>
      <c r="F192" s="156">
        <v>110</v>
      </c>
      <c r="G192" s="155"/>
      <c r="H192" s="155">
        <v>126.5</v>
      </c>
      <c r="I192" s="157">
        <v>125</v>
      </c>
      <c r="J192" s="158" t="s">
        <v>617</v>
      </c>
      <c r="K192" s="159">
        <f t="shared" si="57"/>
        <v>16.5</v>
      </c>
      <c r="L192" s="160">
        <f t="shared" si="58"/>
        <v>0.15</v>
      </c>
      <c r="M192" s="155" t="s">
        <v>581</v>
      </c>
      <c r="N192" s="161">
        <v>42552</v>
      </c>
      <c r="O192" s="1"/>
      <c r="P192" s="1"/>
      <c r="Q192" s="231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2">
        <v>60</v>
      </c>
      <c r="B193" s="153">
        <v>42538</v>
      </c>
      <c r="C193" s="153"/>
      <c r="D193" s="154" t="s">
        <v>691</v>
      </c>
      <c r="E193" s="155" t="s">
        <v>578</v>
      </c>
      <c r="F193" s="156">
        <v>44</v>
      </c>
      <c r="G193" s="155"/>
      <c r="H193" s="155">
        <v>69.5</v>
      </c>
      <c r="I193" s="157">
        <v>69.5</v>
      </c>
      <c r="J193" s="158" t="s">
        <v>692</v>
      </c>
      <c r="K193" s="159">
        <f t="shared" si="57"/>
        <v>25.5</v>
      </c>
      <c r="L193" s="160">
        <f t="shared" si="58"/>
        <v>0.57954545454545459</v>
      </c>
      <c r="M193" s="155" t="s">
        <v>581</v>
      </c>
      <c r="N193" s="161">
        <v>42977</v>
      </c>
      <c r="O193" s="1"/>
      <c r="P193" s="1"/>
      <c r="Q193" s="231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2">
        <v>61</v>
      </c>
      <c r="B194" s="153">
        <v>42549</v>
      </c>
      <c r="C194" s="153"/>
      <c r="D194" s="154" t="s">
        <v>693</v>
      </c>
      <c r="E194" s="155" t="s">
        <v>578</v>
      </c>
      <c r="F194" s="156">
        <v>262.5</v>
      </c>
      <c r="G194" s="155"/>
      <c r="H194" s="155">
        <v>340</v>
      </c>
      <c r="I194" s="157">
        <v>333</v>
      </c>
      <c r="J194" s="158" t="s">
        <v>694</v>
      </c>
      <c r="K194" s="159">
        <v>77.5</v>
      </c>
      <c r="L194" s="160">
        <v>0.29523809523809502</v>
      </c>
      <c r="M194" s="155" t="s">
        <v>581</v>
      </c>
      <c r="N194" s="161">
        <v>43017</v>
      </c>
      <c r="O194" s="1"/>
      <c r="P194" s="1"/>
      <c r="Q194" s="231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2">
        <v>62</v>
      </c>
      <c r="B195" s="153">
        <v>42549</v>
      </c>
      <c r="C195" s="153"/>
      <c r="D195" s="154" t="s">
        <v>695</v>
      </c>
      <c r="E195" s="155" t="s">
        <v>578</v>
      </c>
      <c r="F195" s="156">
        <v>840</v>
      </c>
      <c r="G195" s="155"/>
      <c r="H195" s="155">
        <v>1230</v>
      </c>
      <c r="I195" s="157">
        <v>1230</v>
      </c>
      <c r="J195" s="158" t="s">
        <v>665</v>
      </c>
      <c r="K195" s="159">
        <v>390</v>
      </c>
      <c r="L195" s="160">
        <v>0.46428571428571402</v>
      </c>
      <c r="M195" s="155" t="s">
        <v>581</v>
      </c>
      <c r="N195" s="161">
        <v>42649</v>
      </c>
      <c r="O195" s="1"/>
      <c r="P195" s="1"/>
      <c r="Q195" s="231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75">
        <v>63</v>
      </c>
      <c r="B196" s="176">
        <v>42556</v>
      </c>
      <c r="C196" s="176"/>
      <c r="D196" s="177" t="s">
        <v>696</v>
      </c>
      <c r="E196" s="178" t="s">
        <v>578</v>
      </c>
      <c r="F196" s="178">
        <v>395</v>
      </c>
      <c r="G196" s="179"/>
      <c r="H196" s="179">
        <f>(468.5+342.5)/2</f>
        <v>405.5</v>
      </c>
      <c r="I196" s="179">
        <v>510</v>
      </c>
      <c r="J196" s="180" t="s">
        <v>697</v>
      </c>
      <c r="K196" s="181">
        <f t="shared" ref="K196:K202" si="59">H196-F196</f>
        <v>10.5</v>
      </c>
      <c r="L196" s="182">
        <f t="shared" ref="L196:L202" si="60">K196/F196</f>
        <v>2.6582278481012658E-2</v>
      </c>
      <c r="M196" s="178" t="s">
        <v>598</v>
      </c>
      <c r="N196" s="176">
        <v>43606</v>
      </c>
      <c r="O196" s="1"/>
      <c r="P196" s="1"/>
      <c r="Q196" s="231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62">
        <v>64</v>
      </c>
      <c r="B197" s="163">
        <v>42584</v>
      </c>
      <c r="C197" s="163"/>
      <c r="D197" s="164" t="s">
        <v>698</v>
      </c>
      <c r="E197" s="165" t="s">
        <v>590</v>
      </c>
      <c r="F197" s="166">
        <f>169.5-12.8</f>
        <v>156.69999999999999</v>
      </c>
      <c r="G197" s="166"/>
      <c r="H197" s="167">
        <v>77</v>
      </c>
      <c r="I197" s="167" t="s">
        <v>699</v>
      </c>
      <c r="J197" s="168" t="s">
        <v>700</v>
      </c>
      <c r="K197" s="169">
        <f t="shared" si="59"/>
        <v>-79.699999999999989</v>
      </c>
      <c r="L197" s="170">
        <f t="shared" si="60"/>
        <v>-0.50861518825781749</v>
      </c>
      <c r="M197" s="166" t="s">
        <v>591</v>
      </c>
      <c r="N197" s="163">
        <v>43522</v>
      </c>
      <c r="O197" s="1"/>
      <c r="P197" s="1"/>
      <c r="Q197" s="231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62">
        <v>65</v>
      </c>
      <c r="B198" s="163">
        <v>42586</v>
      </c>
      <c r="C198" s="163"/>
      <c r="D198" s="164" t="s">
        <v>701</v>
      </c>
      <c r="E198" s="165" t="s">
        <v>578</v>
      </c>
      <c r="F198" s="166">
        <v>400</v>
      </c>
      <c r="G198" s="166"/>
      <c r="H198" s="167">
        <v>305</v>
      </c>
      <c r="I198" s="167">
        <v>475</v>
      </c>
      <c r="J198" s="168" t="s">
        <v>702</v>
      </c>
      <c r="K198" s="169">
        <f t="shared" si="59"/>
        <v>-95</v>
      </c>
      <c r="L198" s="170">
        <f t="shared" si="60"/>
        <v>-0.23749999999999999</v>
      </c>
      <c r="M198" s="166" t="s">
        <v>591</v>
      </c>
      <c r="N198" s="163">
        <v>43606</v>
      </c>
      <c r="O198" s="1"/>
      <c r="P198" s="1"/>
      <c r="Q198" s="231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2">
        <v>66</v>
      </c>
      <c r="B199" s="153">
        <v>42593</v>
      </c>
      <c r="C199" s="153"/>
      <c r="D199" s="154" t="s">
        <v>703</v>
      </c>
      <c r="E199" s="155" t="s">
        <v>578</v>
      </c>
      <c r="F199" s="156">
        <v>86.5</v>
      </c>
      <c r="G199" s="155"/>
      <c r="H199" s="155">
        <v>130</v>
      </c>
      <c r="I199" s="157">
        <v>130</v>
      </c>
      <c r="J199" s="158" t="s">
        <v>704</v>
      </c>
      <c r="K199" s="159">
        <f t="shared" si="59"/>
        <v>43.5</v>
      </c>
      <c r="L199" s="160">
        <f t="shared" si="60"/>
        <v>0.50289017341040465</v>
      </c>
      <c r="M199" s="155" t="s">
        <v>581</v>
      </c>
      <c r="N199" s="161">
        <v>43091</v>
      </c>
      <c r="O199" s="1"/>
      <c r="P199" s="1"/>
      <c r="Q199" s="231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62">
        <v>67</v>
      </c>
      <c r="B200" s="163">
        <v>42600</v>
      </c>
      <c r="C200" s="163"/>
      <c r="D200" s="164" t="s">
        <v>122</v>
      </c>
      <c r="E200" s="165" t="s">
        <v>578</v>
      </c>
      <c r="F200" s="166">
        <v>133.5</v>
      </c>
      <c r="G200" s="166"/>
      <c r="H200" s="167">
        <v>126.5</v>
      </c>
      <c r="I200" s="167">
        <v>178</v>
      </c>
      <c r="J200" s="168" t="s">
        <v>705</v>
      </c>
      <c r="K200" s="169">
        <f t="shared" si="59"/>
        <v>-7</v>
      </c>
      <c r="L200" s="170">
        <f t="shared" si="60"/>
        <v>-5.2434456928838954E-2</v>
      </c>
      <c r="M200" s="166" t="s">
        <v>591</v>
      </c>
      <c r="N200" s="163">
        <v>42615</v>
      </c>
      <c r="O200" s="1"/>
      <c r="P200" s="1"/>
      <c r="Q200" s="231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2">
        <v>68</v>
      </c>
      <c r="B201" s="153">
        <v>42613</v>
      </c>
      <c r="C201" s="153"/>
      <c r="D201" s="154" t="s">
        <v>706</v>
      </c>
      <c r="E201" s="155" t="s">
        <v>578</v>
      </c>
      <c r="F201" s="156">
        <v>560</v>
      </c>
      <c r="G201" s="155"/>
      <c r="H201" s="155">
        <v>725</v>
      </c>
      <c r="I201" s="157">
        <v>725</v>
      </c>
      <c r="J201" s="158" t="s">
        <v>611</v>
      </c>
      <c r="K201" s="159">
        <f t="shared" si="59"/>
        <v>165</v>
      </c>
      <c r="L201" s="160">
        <f t="shared" si="60"/>
        <v>0.29464285714285715</v>
      </c>
      <c r="M201" s="155" t="s">
        <v>581</v>
      </c>
      <c r="N201" s="161">
        <v>42456</v>
      </c>
      <c r="O201" s="1"/>
      <c r="P201" s="1"/>
      <c r="Q201" s="231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2">
        <v>69</v>
      </c>
      <c r="B202" s="153">
        <v>42614</v>
      </c>
      <c r="C202" s="153"/>
      <c r="D202" s="154" t="s">
        <v>707</v>
      </c>
      <c r="E202" s="155" t="s">
        <v>578</v>
      </c>
      <c r="F202" s="156">
        <v>160.5</v>
      </c>
      <c r="G202" s="155"/>
      <c r="H202" s="155">
        <v>210</v>
      </c>
      <c r="I202" s="157">
        <v>210</v>
      </c>
      <c r="J202" s="158" t="s">
        <v>611</v>
      </c>
      <c r="K202" s="159">
        <f t="shared" si="59"/>
        <v>49.5</v>
      </c>
      <c r="L202" s="160">
        <f t="shared" si="60"/>
        <v>0.30841121495327101</v>
      </c>
      <c r="M202" s="155" t="s">
        <v>581</v>
      </c>
      <c r="N202" s="161">
        <v>42871</v>
      </c>
      <c r="O202" s="1"/>
      <c r="P202" s="1"/>
      <c r="Q202" s="231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2">
        <v>70</v>
      </c>
      <c r="B203" s="153">
        <v>42646</v>
      </c>
      <c r="C203" s="153"/>
      <c r="D203" s="154" t="s">
        <v>409</v>
      </c>
      <c r="E203" s="155" t="s">
        <v>578</v>
      </c>
      <c r="F203" s="156">
        <v>430</v>
      </c>
      <c r="G203" s="155"/>
      <c r="H203" s="155">
        <v>596</v>
      </c>
      <c r="I203" s="157">
        <v>575</v>
      </c>
      <c r="J203" s="158" t="s">
        <v>708</v>
      </c>
      <c r="K203" s="159">
        <v>166</v>
      </c>
      <c r="L203" s="160">
        <v>0.38604651162790699</v>
      </c>
      <c r="M203" s="155" t="s">
        <v>581</v>
      </c>
      <c r="N203" s="161">
        <v>42769</v>
      </c>
      <c r="O203" s="1"/>
      <c r="P203" s="1"/>
      <c r="Q203" s="231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2">
        <v>71</v>
      </c>
      <c r="B204" s="153">
        <v>42657</v>
      </c>
      <c r="C204" s="153"/>
      <c r="D204" s="154" t="s">
        <v>709</v>
      </c>
      <c r="E204" s="155" t="s">
        <v>578</v>
      </c>
      <c r="F204" s="156">
        <v>280</v>
      </c>
      <c r="G204" s="155"/>
      <c r="H204" s="155">
        <v>345</v>
      </c>
      <c r="I204" s="157">
        <v>345</v>
      </c>
      <c r="J204" s="158" t="s">
        <v>611</v>
      </c>
      <c r="K204" s="159">
        <f t="shared" ref="K204:K209" si="61">H204-F204</f>
        <v>65</v>
      </c>
      <c r="L204" s="160">
        <f t="shared" ref="L204:L205" si="62">K204/F204</f>
        <v>0.23214285714285715</v>
      </c>
      <c r="M204" s="155" t="s">
        <v>581</v>
      </c>
      <c r="N204" s="161">
        <v>42814</v>
      </c>
      <c r="O204" s="1"/>
      <c r="P204" s="1"/>
      <c r="Q204" s="231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2">
        <v>72</v>
      </c>
      <c r="B205" s="153">
        <v>42657</v>
      </c>
      <c r="C205" s="153"/>
      <c r="D205" s="154" t="s">
        <v>710</v>
      </c>
      <c r="E205" s="155" t="s">
        <v>578</v>
      </c>
      <c r="F205" s="156">
        <v>245</v>
      </c>
      <c r="G205" s="155"/>
      <c r="H205" s="155">
        <v>325.5</v>
      </c>
      <c r="I205" s="157">
        <v>330</v>
      </c>
      <c r="J205" s="158" t="s">
        <v>711</v>
      </c>
      <c r="K205" s="159">
        <f t="shared" si="61"/>
        <v>80.5</v>
      </c>
      <c r="L205" s="160">
        <f t="shared" si="62"/>
        <v>0.32857142857142857</v>
      </c>
      <c r="M205" s="155" t="s">
        <v>581</v>
      </c>
      <c r="N205" s="161">
        <v>42769</v>
      </c>
      <c r="O205" s="1"/>
      <c r="P205" s="1"/>
      <c r="Q205" s="231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2">
        <v>73</v>
      </c>
      <c r="B206" s="153">
        <v>42660</v>
      </c>
      <c r="C206" s="153"/>
      <c r="D206" s="154" t="s">
        <v>712</v>
      </c>
      <c r="E206" s="155" t="s">
        <v>578</v>
      </c>
      <c r="F206" s="156">
        <v>125</v>
      </c>
      <c r="G206" s="155"/>
      <c r="H206" s="155">
        <v>160</v>
      </c>
      <c r="I206" s="157">
        <v>160</v>
      </c>
      <c r="J206" s="158" t="s">
        <v>665</v>
      </c>
      <c r="K206" s="159">
        <f t="shared" si="61"/>
        <v>35</v>
      </c>
      <c r="L206" s="160">
        <v>0.28000000000000003</v>
      </c>
      <c r="M206" s="155" t="s">
        <v>581</v>
      </c>
      <c r="N206" s="161">
        <v>42803</v>
      </c>
      <c r="O206" s="1"/>
      <c r="P206" s="1"/>
      <c r="Q206" s="231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2">
        <v>74</v>
      </c>
      <c r="B207" s="153">
        <v>42660</v>
      </c>
      <c r="C207" s="153"/>
      <c r="D207" s="154" t="s">
        <v>713</v>
      </c>
      <c r="E207" s="155" t="s">
        <v>578</v>
      </c>
      <c r="F207" s="156">
        <v>114</v>
      </c>
      <c r="G207" s="155"/>
      <c r="H207" s="155">
        <v>145</v>
      </c>
      <c r="I207" s="157">
        <v>145</v>
      </c>
      <c r="J207" s="158" t="s">
        <v>665</v>
      </c>
      <c r="K207" s="159">
        <f t="shared" si="61"/>
        <v>31</v>
      </c>
      <c r="L207" s="160">
        <f t="shared" ref="L207:L209" si="63">K207/F207</f>
        <v>0.27192982456140352</v>
      </c>
      <c r="M207" s="155" t="s">
        <v>581</v>
      </c>
      <c r="N207" s="161">
        <v>42859</v>
      </c>
      <c r="O207" s="1"/>
      <c r="P207" s="1"/>
      <c r="Q207" s="231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2">
        <v>75</v>
      </c>
      <c r="B208" s="153">
        <v>42660</v>
      </c>
      <c r="C208" s="153"/>
      <c r="D208" s="154" t="s">
        <v>714</v>
      </c>
      <c r="E208" s="155" t="s">
        <v>578</v>
      </c>
      <c r="F208" s="156">
        <v>212</v>
      </c>
      <c r="G208" s="155"/>
      <c r="H208" s="155">
        <v>280</v>
      </c>
      <c r="I208" s="157">
        <v>276</v>
      </c>
      <c r="J208" s="158" t="s">
        <v>715</v>
      </c>
      <c r="K208" s="159">
        <f t="shared" si="61"/>
        <v>68</v>
      </c>
      <c r="L208" s="160">
        <f t="shared" si="63"/>
        <v>0.32075471698113206</v>
      </c>
      <c r="M208" s="155" t="s">
        <v>581</v>
      </c>
      <c r="N208" s="161">
        <v>42858</v>
      </c>
      <c r="O208" s="1"/>
      <c r="P208" s="1"/>
      <c r="Q208" s="231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2">
        <v>76</v>
      </c>
      <c r="B209" s="153">
        <v>42678</v>
      </c>
      <c r="C209" s="153"/>
      <c r="D209" s="154" t="s">
        <v>456</v>
      </c>
      <c r="E209" s="155" t="s">
        <v>578</v>
      </c>
      <c r="F209" s="156">
        <v>155</v>
      </c>
      <c r="G209" s="155"/>
      <c r="H209" s="155">
        <v>210</v>
      </c>
      <c r="I209" s="157">
        <v>210</v>
      </c>
      <c r="J209" s="158" t="s">
        <v>716</v>
      </c>
      <c r="K209" s="159">
        <f t="shared" si="61"/>
        <v>55</v>
      </c>
      <c r="L209" s="160">
        <f t="shared" si="63"/>
        <v>0.35483870967741937</v>
      </c>
      <c r="M209" s="155" t="s">
        <v>581</v>
      </c>
      <c r="N209" s="161">
        <v>42944</v>
      </c>
      <c r="O209" s="1"/>
      <c r="P209" s="1"/>
      <c r="Q209" s="231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62">
        <v>77</v>
      </c>
      <c r="B210" s="163">
        <v>42710</v>
      </c>
      <c r="C210" s="163"/>
      <c r="D210" s="164" t="s">
        <v>717</v>
      </c>
      <c r="E210" s="165" t="s">
        <v>578</v>
      </c>
      <c r="F210" s="166">
        <v>150.5</v>
      </c>
      <c r="G210" s="166"/>
      <c r="H210" s="167">
        <v>72.5</v>
      </c>
      <c r="I210" s="167">
        <v>174</v>
      </c>
      <c r="J210" s="168" t="s">
        <v>718</v>
      </c>
      <c r="K210" s="169">
        <v>-78</v>
      </c>
      <c r="L210" s="170">
        <v>-0.51827242524916906</v>
      </c>
      <c r="M210" s="166" t="s">
        <v>591</v>
      </c>
      <c r="N210" s="163">
        <v>43333</v>
      </c>
      <c r="O210" s="1"/>
      <c r="P210" s="1"/>
      <c r="Q210" s="231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2">
        <v>78</v>
      </c>
      <c r="B211" s="153">
        <v>42712</v>
      </c>
      <c r="C211" s="153"/>
      <c r="D211" s="154" t="s">
        <v>719</v>
      </c>
      <c r="E211" s="155" t="s">
        <v>578</v>
      </c>
      <c r="F211" s="156">
        <v>380</v>
      </c>
      <c r="G211" s="155"/>
      <c r="H211" s="155">
        <v>478</v>
      </c>
      <c r="I211" s="157">
        <v>468</v>
      </c>
      <c r="J211" s="158" t="s">
        <v>665</v>
      </c>
      <c r="K211" s="159">
        <f t="shared" ref="K211:K213" si="64">H211-F211</f>
        <v>98</v>
      </c>
      <c r="L211" s="160">
        <f t="shared" ref="L211:L213" si="65">K211/F211</f>
        <v>0.25789473684210529</v>
      </c>
      <c r="M211" s="155" t="s">
        <v>581</v>
      </c>
      <c r="N211" s="161">
        <v>43025</v>
      </c>
      <c r="O211" s="1"/>
      <c r="P211" s="1"/>
      <c r="Q211" s="231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2">
        <v>79</v>
      </c>
      <c r="B212" s="153">
        <v>42734</v>
      </c>
      <c r="C212" s="153"/>
      <c r="D212" s="154" t="s">
        <v>121</v>
      </c>
      <c r="E212" s="155" t="s">
        <v>578</v>
      </c>
      <c r="F212" s="156">
        <v>305</v>
      </c>
      <c r="G212" s="155"/>
      <c r="H212" s="155">
        <v>375</v>
      </c>
      <c r="I212" s="157">
        <v>375</v>
      </c>
      <c r="J212" s="158" t="s">
        <v>665</v>
      </c>
      <c r="K212" s="159">
        <f t="shared" si="64"/>
        <v>70</v>
      </c>
      <c r="L212" s="160">
        <f t="shared" si="65"/>
        <v>0.22950819672131148</v>
      </c>
      <c r="M212" s="155" t="s">
        <v>581</v>
      </c>
      <c r="N212" s="161">
        <v>42768</v>
      </c>
      <c r="O212" s="1"/>
      <c r="P212" s="1"/>
      <c r="Q212" s="231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2">
        <v>80</v>
      </c>
      <c r="B213" s="153">
        <v>42739</v>
      </c>
      <c r="C213" s="153"/>
      <c r="D213" s="154" t="s">
        <v>104</v>
      </c>
      <c r="E213" s="155" t="s">
        <v>578</v>
      </c>
      <c r="F213" s="156">
        <v>99.5</v>
      </c>
      <c r="G213" s="155"/>
      <c r="H213" s="155">
        <v>158</v>
      </c>
      <c r="I213" s="157">
        <v>158</v>
      </c>
      <c r="J213" s="158" t="s">
        <v>665</v>
      </c>
      <c r="K213" s="159">
        <f t="shared" si="64"/>
        <v>58.5</v>
      </c>
      <c r="L213" s="160">
        <f t="shared" si="65"/>
        <v>0.5879396984924623</v>
      </c>
      <c r="M213" s="155" t="s">
        <v>581</v>
      </c>
      <c r="N213" s="161">
        <v>42898</v>
      </c>
      <c r="O213" s="1"/>
      <c r="P213" s="1"/>
      <c r="Q213" s="231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2">
        <v>81</v>
      </c>
      <c r="B214" s="153">
        <v>42739</v>
      </c>
      <c r="C214" s="153"/>
      <c r="D214" s="154" t="s">
        <v>104</v>
      </c>
      <c r="E214" s="155" t="s">
        <v>578</v>
      </c>
      <c r="F214" s="156">
        <v>99.5</v>
      </c>
      <c r="G214" s="155"/>
      <c r="H214" s="155">
        <v>158</v>
      </c>
      <c r="I214" s="157">
        <v>158</v>
      </c>
      <c r="J214" s="158" t="s">
        <v>665</v>
      </c>
      <c r="K214" s="159">
        <v>58.5</v>
      </c>
      <c r="L214" s="160">
        <v>0.58793969849246197</v>
      </c>
      <c r="M214" s="155" t="s">
        <v>581</v>
      </c>
      <c r="N214" s="161">
        <v>42898</v>
      </c>
      <c r="O214" s="1"/>
      <c r="P214" s="1"/>
      <c r="Q214" s="231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2">
        <v>82</v>
      </c>
      <c r="B215" s="153">
        <v>42786</v>
      </c>
      <c r="C215" s="153"/>
      <c r="D215" s="154" t="s">
        <v>210</v>
      </c>
      <c r="E215" s="155" t="s">
        <v>578</v>
      </c>
      <c r="F215" s="156">
        <v>140.5</v>
      </c>
      <c r="G215" s="155"/>
      <c r="H215" s="155">
        <v>220</v>
      </c>
      <c r="I215" s="157">
        <v>220</v>
      </c>
      <c r="J215" s="158" t="s">
        <v>665</v>
      </c>
      <c r="K215" s="159">
        <f>H215-F215</f>
        <v>79.5</v>
      </c>
      <c r="L215" s="160">
        <f>K215/F215</f>
        <v>0.5658362989323843</v>
      </c>
      <c r="M215" s="155" t="s">
        <v>581</v>
      </c>
      <c r="N215" s="161">
        <v>42864</v>
      </c>
      <c r="O215" s="1"/>
      <c r="P215" s="1"/>
      <c r="Q215" s="231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2">
        <v>83</v>
      </c>
      <c r="B216" s="153">
        <v>42786</v>
      </c>
      <c r="C216" s="153"/>
      <c r="D216" s="154" t="s">
        <v>720</v>
      </c>
      <c r="E216" s="155" t="s">
        <v>578</v>
      </c>
      <c r="F216" s="156">
        <v>202.5</v>
      </c>
      <c r="G216" s="155"/>
      <c r="H216" s="155">
        <v>234</v>
      </c>
      <c r="I216" s="157">
        <v>234</v>
      </c>
      <c r="J216" s="158" t="s">
        <v>665</v>
      </c>
      <c r="K216" s="159">
        <v>31.5</v>
      </c>
      <c r="L216" s="160">
        <v>0.155555555555556</v>
      </c>
      <c r="M216" s="155" t="s">
        <v>581</v>
      </c>
      <c r="N216" s="161">
        <v>42836</v>
      </c>
      <c r="O216" s="1"/>
      <c r="P216" s="1"/>
      <c r="Q216" s="231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2">
        <v>84</v>
      </c>
      <c r="B217" s="153">
        <v>42818</v>
      </c>
      <c r="C217" s="153"/>
      <c r="D217" s="154" t="s">
        <v>721</v>
      </c>
      <c r="E217" s="155" t="s">
        <v>578</v>
      </c>
      <c r="F217" s="156">
        <v>300.5</v>
      </c>
      <c r="G217" s="155"/>
      <c r="H217" s="155">
        <v>417.5</v>
      </c>
      <c r="I217" s="157">
        <v>420</v>
      </c>
      <c r="J217" s="158" t="s">
        <v>722</v>
      </c>
      <c r="K217" s="159">
        <f>H217-F217</f>
        <v>117</v>
      </c>
      <c r="L217" s="160">
        <f>K217/F217</f>
        <v>0.38935108153078202</v>
      </c>
      <c r="M217" s="155" t="s">
        <v>581</v>
      </c>
      <c r="N217" s="161">
        <v>43070</v>
      </c>
      <c r="O217" s="1"/>
      <c r="P217" s="1"/>
      <c r="Q217" s="231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2">
        <v>85</v>
      </c>
      <c r="B218" s="153">
        <v>42818</v>
      </c>
      <c r="C218" s="153"/>
      <c r="D218" s="154" t="s">
        <v>695</v>
      </c>
      <c r="E218" s="155" t="s">
        <v>578</v>
      </c>
      <c r="F218" s="156">
        <v>850</v>
      </c>
      <c r="G218" s="155"/>
      <c r="H218" s="155">
        <v>1042.5</v>
      </c>
      <c r="I218" s="157">
        <v>1023</v>
      </c>
      <c r="J218" s="158" t="s">
        <v>723</v>
      </c>
      <c r="K218" s="159">
        <v>192.5</v>
      </c>
      <c r="L218" s="160">
        <v>0.22647058823529401</v>
      </c>
      <c r="M218" s="155" t="s">
        <v>581</v>
      </c>
      <c r="N218" s="161">
        <v>42830</v>
      </c>
      <c r="O218" s="1"/>
      <c r="P218" s="1"/>
      <c r="Q218" s="231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2">
        <v>86</v>
      </c>
      <c r="B219" s="153">
        <v>42830</v>
      </c>
      <c r="C219" s="153"/>
      <c r="D219" s="154" t="s">
        <v>487</v>
      </c>
      <c r="E219" s="155" t="s">
        <v>578</v>
      </c>
      <c r="F219" s="156">
        <v>785</v>
      </c>
      <c r="G219" s="155"/>
      <c r="H219" s="155">
        <v>930</v>
      </c>
      <c r="I219" s="157">
        <v>920</v>
      </c>
      <c r="J219" s="158" t="s">
        <v>724</v>
      </c>
      <c r="K219" s="159">
        <f>H219-F219</f>
        <v>145</v>
      </c>
      <c r="L219" s="160">
        <f>K219/F219</f>
        <v>0.18471337579617833</v>
      </c>
      <c r="M219" s="155" t="s">
        <v>581</v>
      </c>
      <c r="N219" s="161">
        <v>42976</v>
      </c>
      <c r="O219" s="1"/>
      <c r="P219" s="1"/>
      <c r="Q219" s="231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62">
        <v>87</v>
      </c>
      <c r="B220" s="163">
        <v>42831</v>
      </c>
      <c r="C220" s="163"/>
      <c r="D220" s="164" t="s">
        <v>725</v>
      </c>
      <c r="E220" s="165" t="s">
        <v>578</v>
      </c>
      <c r="F220" s="166">
        <v>40</v>
      </c>
      <c r="G220" s="166"/>
      <c r="H220" s="167">
        <v>13.1</v>
      </c>
      <c r="I220" s="167">
        <v>60</v>
      </c>
      <c r="J220" s="168" t="s">
        <v>726</v>
      </c>
      <c r="K220" s="169">
        <v>-26.9</v>
      </c>
      <c r="L220" s="170">
        <v>-0.67249999999999999</v>
      </c>
      <c r="M220" s="166" t="s">
        <v>591</v>
      </c>
      <c r="N220" s="163">
        <v>43138</v>
      </c>
      <c r="O220" s="1"/>
      <c r="P220" s="1"/>
      <c r="Q220" s="231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2">
        <v>88</v>
      </c>
      <c r="B221" s="153">
        <v>42837</v>
      </c>
      <c r="C221" s="153"/>
      <c r="D221" s="154" t="s">
        <v>102</v>
      </c>
      <c r="E221" s="155" t="s">
        <v>578</v>
      </c>
      <c r="F221" s="156">
        <v>289.5</v>
      </c>
      <c r="G221" s="155"/>
      <c r="H221" s="155">
        <v>354</v>
      </c>
      <c r="I221" s="157">
        <v>360</v>
      </c>
      <c r="J221" s="158" t="s">
        <v>727</v>
      </c>
      <c r="K221" s="159">
        <f t="shared" ref="K221:K229" si="66">H221-F221</f>
        <v>64.5</v>
      </c>
      <c r="L221" s="160">
        <f t="shared" ref="L221:L229" si="67">K221/F221</f>
        <v>0.22279792746113988</v>
      </c>
      <c r="M221" s="155" t="s">
        <v>581</v>
      </c>
      <c r="N221" s="161">
        <v>43040</v>
      </c>
      <c r="O221" s="1"/>
      <c r="P221" s="1"/>
      <c r="Q221" s="231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2">
        <v>89</v>
      </c>
      <c r="B222" s="153">
        <v>42845</v>
      </c>
      <c r="C222" s="153"/>
      <c r="D222" s="154" t="s">
        <v>428</v>
      </c>
      <c r="E222" s="155" t="s">
        <v>578</v>
      </c>
      <c r="F222" s="156">
        <v>700</v>
      </c>
      <c r="G222" s="155"/>
      <c r="H222" s="155">
        <v>840</v>
      </c>
      <c r="I222" s="157">
        <v>840</v>
      </c>
      <c r="J222" s="158" t="s">
        <v>728</v>
      </c>
      <c r="K222" s="159">
        <f t="shared" si="66"/>
        <v>140</v>
      </c>
      <c r="L222" s="160">
        <f t="shared" si="67"/>
        <v>0.2</v>
      </c>
      <c r="M222" s="155" t="s">
        <v>581</v>
      </c>
      <c r="N222" s="161">
        <v>42893</v>
      </c>
      <c r="O222" s="1"/>
      <c r="P222" s="1"/>
      <c r="Q222" s="231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2">
        <v>90</v>
      </c>
      <c r="B223" s="153">
        <v>42887</v>
      </c>
      <c r="C223" s="153"/>
      <c r="D223" s="154" t="s">
        <v>729</v>
      </c>
      <c r="E223" s="155" t="s">
        <v>578</v>
      </c>
      <c r="F223" s="156">
        <v>130</v>
      </c>
      <c r="G223" s="155"/>
      <c r="H223" s="155">
        <v>144.25</v>
      </c>
      <c r="I223" s="157">
        <v>170</v>
      </c>
      <c r="J223" s="158" t="s">
        <v>730</v>
      </c>
      <c r="K223" s="159">
        <f t="shared" si="66"/>
        <v>14.25</v>
      </c>
      <c r="L223" s="160">
        <f t="shared" si="67"/>
        <v>0.10961538461538461</v>
      </c>
      <c r="M223" s="155" t="s">
        <v>581</v>
      </c>
      <c r="N223" s="161">
        <v>43675</v>
      </c>
      <c r="O223" s="1"/>
      <c r="P223" s="1"/>
      <c r="Q223" s="231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2">
        <v>91</v>
      </c>
      <c r="B224" s="153">
        <v>42901</v>
      </c>
      <c r="C224" s="153"/>
      <c r="D224" s="154" t="s">
        <v>731</v>
      </c>
      <c r="E224" s="155" t="s">
        <v>578</v>
      </c>
      <c r="F224" s="156">
        <v>214.5</v>
      </c>
      <c r="G224" s="155"/>
      <c r="H224" s="155">
        <v>262</v>
      </c>
      <c r="I224" s="157">
        <v>262</v>
      </c>
      <c r="J224" s="158" t="s">
        <v>600</v>
      </c>
      <c r="K224" s="159">
        <f t="shared" si="66"/>
        <v>47.5</v>
      </c>
      <c r="L224" s="160">
        <f t="shared" si="67"/>
        <v>0.22144522144522144</v>
      </c>
      <c r="M224" s="155" t="s">
        <v>581</v>
      </c>
      <c r="N224" s="161">
        <v>42977</v>
      </c>
      <c r="O224" s="1"/>
      <c r="P224" s="1"/>
      <c r="Q224" s="231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3">
        <v>92</v>
      </c>
      <c r="B225" s="184">
        <v>42933</v>
      </c>
      <c r="C225" s="184"/>
      <c r="D225" s="185" t="s">
        <v>732</v>
      </c>
      <c r="E225" s="186" t="s">
        <v>578</v>
      </c>
      <c r="F225" s="187">
        <v>370</v>
      </c>
      <c r="G225" s="186"/>
      <c r="H225" s="186">
        <v>447.5</v>
      </c>
      <c r="I225" s="188">
        <v>450</v>
      </c>
      <c r="J225" s="189" t="s">
        <v>665</v>
      </c>
      <c r="K225" s="159">
        <f t="shared" si="66"/>
        <v>77.5</v>
      </c>
      <c r="L225" s="190">
        <f t="shared" si="67"/>
        <v>0.20945945945945946</v>
      </c>
      <c r="M225" s="186" t="s">
        <v>581</v>
      </c>
      <c r="N225" s="191">
        <v>43035</v>
      </c>
      <c r="O225" s="1"/>
      <c r="P225" s="1"/>
      <c r="Q225" s="231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3">
        <v>93</v>
      </c>
      <c r="B226" s="184">
        <v>42943</v>
      </c>
      <c r="C226" s="184"/>
      <c r="D226" s="185" t="s">
        <v>208</v>
      </c>
      <c r="E226" s="186" t="s">
        <v>578</v>
      </c>
      <c r="F226" s="187">
        <v>657.5</v>
      </c>
      <c r="G226" s="186"/>
      <c r="H226" s="186">
        <v>825</v>
      </c>
      <c r="I226" s="188">
        <v>820</v>
      </c>
      <c r="J226" s="189" t="s">
        <v>665</v>
      </c>
      <c r="K226" s="159">
        <f t="shared" si="66"/>
        <v>167.5</v>
      </c>
      <c r="L226" s="190">
        <f t="shared" si="67"/>
        <v>0.25475285171102663</v>
      </c>
      <c r="M226" s="186" t="s">
        <v>581</v>
      </c>
      <c r="N226" s="191">
        <v>43090</v>
      </c>
      <c r="O226" s="1"/>
      <c r="P226" s="1"/>
      <c r="Q226" s="231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2">
        <v>94</v>
      </c>
      <c r="B227" s="153">
        <v>42964</v>
      </c>
      <c r="C227" s="153"/>
      <c r="D227" s="154" t="s">
        <v>382</v>
      </c>
      <c r="E227" s="155" t="s">
        <v>578</v>
      </c>
      <c r="F227" s="156">
        <v>605</v>
      </c>
      <c r="G227" s="155"/>
      <c r="H227" s="155">
        <v>750</v>
      </c>
      <c r="I227" s="157">
        <v>750</v>
      </c>
      <c r="J227" s="158" t="s">
        <v>724</v>
      </c>
      <c r="K227" s="159">
        <f t="shared" si="66"/>
        <v>145</v>
      </c>
      <c r="L227" s="160">
        <f t="shared" si="67"/>
        <v>0.23966942148760331</v>
      </c>
      <c r="M227" s="155" t="s">
        <v>581</v>
      </c>
      <c r="N227" s="161">
        <v>43027</v>
      </c>
      <c r="O227" s="1"/>
      <c r="P227" s="1"/>
      <c r="Q227" s="231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62">
        <v>95</v>
      </c>
      <c r="B228" s="163">
        <v>42979</v>
      </c>
      <c r="C228" s="163"/>
      <c r="D228" s="171" t="s">
        <v>733</v>
      </c>
      <c r="E228" s="166" t="s">
        <v>578</v>
      </c>
      <c r="F228" s="166">
        <v>255</v>
      </c>
      <c r="G228" s="167"/>
      <c r="H228" s="167">
        <v>217.25</v>
      </c>
      <c r="I228" s="167">
        <v>320</v>
      </c>
      <c r="J228" s="168" t="s">
        <v>734</v>
      </c>
      <c r="K228" s="169">
        <f t="shared" si="66"/>
        <v>-37.75</v>
      </c>
      <c r="L228" s="172">
        <f t="shared" si="67"/>
        <v>-0.14803921568627451</v>
      </c>
      <c r="M228" s="166" t="s">
        <v>591</v>
      </c>
      <c r="N228" s="163">
        <v>43661</v>
      </c>
      <c r="O228" s="1"/>
      <c r="P228" s="1"/>
      <c r="Q228" s="231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2">
        <v>96</v>
      </c>
      <c r="B229" s="153">
        <v>42997</v>
      </c>
      <c r="C229" s="153"/>
      <c r="D229" s="154" t="s">
        <v>735</v>
      </c>
      <c r="E229" s="155" t="s">
        <v>578</v>
      </c>
      <c r="F229" s="156">
        <v>215</v>
      </c>
      <c r="G229" s="155"/>
      <c r="H229" s="155">
        <v>258</v>
      </c>
      <c r="I229" s="157">
        <v>258</v>
      </c>
      <c r="J229" s="158" t="s">
        <v>665</v>
      </c>
      <c r="K229" s="159">
        <f t="shared" si="66"/>
        <v>43</v>
      </c>
      <c r="L229" s="160">
        <f t="shared" si="67"/>
        <v>0.2</v>
      </c>
      <c r="M229" s="155" t="s">
        <v>581</v>
      </c>
      <c r="N229" s="161">
        <v>43040</v>
      </c>
      <c r="O229" s="1"/>
      <c r="P229" s="1"/>
      <c r="Q229" s="231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2">
        <v>97</v>
      </c>
      <c r="B230" s="153">
        <v>42997</v>
      </c>
      <c r="C230" s="153"/>
      <c r="D230" s="154" t="s">
        <v>735</v>
      </c>
      <c r="E230" s="155" t="s">
        <v>578</v>
      </c>
      <c r="F230" s="156">
        <v>215</v>
      </c>
      <c r="G230" s="155"/>
      <c r="H230" s="155">
        <v>258</v>
      </c>
      <c r="I230" s="157">
        <v>258</v>
      </c>
      <c r="J230" s="189" t="s">
        <v>665</v>
      </c>
      <c r="K230" s="159">
        <v>43</v>
      </c>
      <c r="L230" s="160">
        <v>0.2</v>
      </c>
      <c r="M230" s="155" t="s">
        <v>581</v>
      </c>
      <c r="N230" s="161">
        <v>43040</v>
      </c>
      <c r="O230" s="1"/>
      <c r="P230" s="1"/>
      <c r="Q230" s="231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3">
        <v>98</v>
      </c>
      <c r="B231" s="184">
        <v>42998</v>
      </c>
      <c r="C231" s="184"/>
      <c r="D231" s="185" t="s">
        <v>736</v>
      </c>
      <c r="E231" s="186" t="s">
        <v>578</v>
      </c>
      <c r="F231" s="156">
        <v>75</v>
      </c>
      <c r="G231" s="186"/>
      <c r="H231" s="186">
        <v>90</v>
      </c>
      <c r="I231" s="188">
        <v>90</v>
      </c>
      <c r="J231" s="158" t="s">
        <v>737</v>
      </c>
      <c r="K231" s="159">
        <f t="shared" ref="K231:K236" si="68">H231-F231</f>
        <v>15</v>
      </c>
      <c r="L231" s="160">
        <f t="shared" ref="L231:L236" si="69">K231/F231</f>
        <v>0.2</v>
      </c>
      <c r="M231" s="155" t="s">
        <v>581</v>
      </c>
      <c r="N231" s="161">
        <v>43019</v>
      </c>
      <c r="O231" s="1"/>
      <c r="P231" s="1"/>
      <c r="Q231" s="231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3">
        <v>99</v>
      </c>
      <c r="B232" s="184">
        <v>43011</v>
      </c>
      <c r="C232" s="184"/>
      <c r="D232" s="185" t="s">
        <v>738</v>
      </c>
      <c r="E232" s="186" t="s">
        <v>578</v>
      </c>
      <c r="F232" s="187">
        <v>315</v>
      </c>
      <c r="G232" s="186"/>
      <c r="H232" s="186">
        <v>392</v>
      </c>
      <c r="I232" s="188">
        <v>384</v>
      </c>
      <c r="J232" s="189" t="s">
        <v>739</v>
      </c>
      <c r="K232" s="159">
        <f t="shared" si="68"/>
        <v>77</v>
      </c>
      <c r="L232" s="190">
        <f t="shared" si="69"/>
        <v>0.24444444444444444</v>
      </c>
      <c r="M232" s="186" t="s">
        <v>581</v>
      </c>
      <c r="N232" s="191">
        <v>43017</v>
      </c>
      <c r="O232" s="1"/>
      <c r="P232" s="1"/>
      <c r="Q232" s="231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3">
        <v>100</v>
      </c>
      <c r="B233" s="184">
        <v>43013</v>
      </c>
      <c r="C233" s="184"/>
      <c r="D233" s="185" t="s">
        <v>460</v>
      </c>
      <c r="E233" s="186" t="s">
        <v>578</v>
      </c>
      <c r="F233" s="187">
        <v>145</v>
      </c>
      <c r="G233" s="186"/>
      <c r="H233" s="186">
        <v>179</v>
      </c>
      <c r="I233" s="188">
        <v>180</v>
      </c>
      <c r="J233" s="189" t="s">
        <v>740</v>
      </c>
      <c r="K233" s="159">
        <f t="shared" si="68"/>
        <v>34</v>
      </c>
      <c r="L233" s="190">
        <f t="shared" si="69"/>
        <v>0.23448275862068965</v>
      </c>
      <c r="M233" s="186" t="s">
        <v>581</v>
      </c>
      <c r="N233" s="191">
        <v>43025</v>
      </c>
      <c r="O233" s="1"/>
      <c r="P233" s="1"/>
      <c r="Q233" s="231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3">
        <v>101</v>
      </c>
      <c r="B234" s="184">
        <v>43014</v>
      </c>
      <c r="C234" s="184"/>
      <c r="D234" s="185" t="s">
        <v>357</v>
      </c>
      <c r="E234" s="186" t="s">
        <v>578</v>
      </c>
      <c r="F234" s="187">
        <v>256</v>
      </c>
      <c r="G234" s="186"/>
      <c r="H234" s="186">
        <v>323</v>
      </c>
      <c r="I234" s="188">
        <v>320</v>
      </c>
      <c r="J234" s="189" t="s">
        <v>665</v>
      </c>
      <c r="K234" s="159">
        <f t="shared" si="68"/>
        <v>67</v>
      </c>
      <c r="L234" s="190">
        <f t="shared" si="69"/>
        <v>0.26171875</v>
      </c>
      <c r="M234" s="186" t="s">
        <v>581</v>
      </c>
      <c r="N234" s="191">
        <v>43067</v>
      </c>
      <c r="O234" s="1"/>
      <c r="P234" s="1"/>
      <c r="Q234" s="231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3">
        <v>102</v>
      </c>
      <c r="B235" s="184">
        <v>43017</v>
      </c>
      <c r="C235" s="184"/>
      <c r="D235" s="185" t="s">
        <v>371</v>
      </c>
      <c r="E235" s="186" t="s">
        <v>578</v>
      </c>
      <c r="F235" s="187">
        <v>137.5</v>
      </c>
      <c r="G235" s="186"/>
      <c r="H235" s="186">
        <v>184</v>
      </c>
      <c r="I235" s="188">
        <v>183</v>
      </c>
      <c r="J235" s="189" t="s">
        <v>741</v>
      </c>
      <c r="K235" s="159">
        <f t="shared" si="68"/>
        <v>46.5</v>
      </c>
      <c r="L235" s="190">
        <f t="shared" si="69"/>
        <v>0.33818181818181819</v>
      </c>
      <c r="M235" s="186" t="s">
        <v>581</v>
      </c>
      <c r="N235" s="191">
        <v>43108</v>
      </c>
      <c r="O235" s="1"/>
      <c r="P235" s="1"/>
      <c r="Q235" s="231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3">
        <v>103</v>
      </c>
      <c r="B236" s="184">
        <v>43018</v>
      </c>
      <c r="C236" s="184"/>
      <c r="D236" s="185" t="s">
        <v>742</v>
      </c>
      <c r="E236" s="186" t="s">
        <v>578</v>
      </c>
      <c r="F236" s="187">
        <v>125.5</v>
      </c>
      <c r="G236" s="186"/>
      <c r="H236" s="186">
        <v>158</v>
      </c>
      <c r="I236" s="188">
        <v>155</v>
      </c>
      <c r="J236" s="189" t="s">
        <v>743</v>
      </c>
      <c r="K236" s="159">
        <f t="shared" si="68"/>
        <v>32.5</v>
      </c>
      <c r="L236" s="190">
        <f t="shared" si="69"/>
        <v>0.25896414342629481</v>
      </c>
      <c r="M236" s="186" t="s">
        <v>581</v>
      </c>
      <c r="N236" s="191">
        <v>43067</v>
      </c>
      <c r="O236" s="1"/>
      <c r="P236" s="1"/>
      <c r="Q236" s="231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3">
        <v>104</v>
      </c>
      <c r="B237" s="184">
        <v>43018</v>
      </c>
      <c r="C237" s="184"/>
      <c r="D237" s="185" t="s">
        <v>744</v>
      </c>
      <c r="E237" s="186" t="s">
        <v>578</v>
      </c>
      <c r="F237" s="187">
        <v>895</v>
      </c>
      <c r="G237" s="186"/>
      <c r="H237" s="186">
        <v>1122.5</v>
      </c>
      <c r="I237" s="188">
        <v>1078</v>
      </c>
      <c r="J237" s="189" t="s">
        <v>745</v>
      </c>
      <c r="K237" s="159">
        <v>227.5</v>
      </c>
      <c r="L237" s="190">
        <v>0.25418994413407803</v>
      </c>
      <c r="M237" s="186" t="s">
        <v>581</v>
      </c>
      <c r="N237" s="191">
        <v>43117</v>
      </c>
      <c r="O237" s="1"/>
      <c r="P237" s="1"/>
      <c r="Q237" s="231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3">
        <v>105</v>
      </c>
      <c r="B238" s="184">
        <v>43020</v>
      </c>
      <c r="C238" s="184"/>
      <c r="D238" s="185" t="s">
        <v>366</v>
      </c>
      <c r="E238" s="186" t="s">
        <v>578</v>
      </c>
      <c r="F238" s="187">
        <v>525</v>
      </c>
      <c r="G238" s="186"/>
      <c r="H238" s="186">
        <v>629</v>
      </c>
      <c r="I238" s="188">
        <v>629</v>
      </c>
      <c r="J238" s="189" t="s">
        <v>665</v>
      </c>
      <c r="K238" s="159">
        <v>104</v>
      </c>
      <c r="L238" s="190">
        <v>0.19809523809523799</v>
      </c>
      <c r="M238" s="186" t="s">
        <v>581</v>
      </c>
      <c r="N238" s="191">
        <v>43119</v>
      </c>
      <c r="O238" s="1"/>
      <c r="P238" s="1"/>
      <c r="Q238" s="231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3">
        <v>106</v>
      </c>
      <c r="B239" s="184">
        <v>43046</v>
      </c>
      <c r="C239" s="184"/>
      <c r="D239" s="185" t="s">
        <v>404</v>
      </c>
      <c r="E239" s="186" t="s">
        <v>578</v>
      </c>
      <c r="F239" s="187">
        <v>740</v>
      </c>
      <c r="G239" s="186"/>
      <c r="H239" s="186">
        <v>892.5</v>
      </c>
      <c r="I239" s="188">
        <v>900</v>
      </c>
      <c r="J239" s="189" t="s">
        <v>746</v>
      </c>
      <c r="K239" s="159">
        <f t="shared" ref="K239:K241" si="70">H239-F239</f>
        <v>152.5</v>
      </c>
      <c r="L239" s="190">
        <f t="shared" ref="L239:L241" si="71">K239/F239</f>
        <v>0.20608108108108109</v>
      </c>
      <c r="M239" s="186" t="s">
        <v>581</v>
      </c>
      <c r="N239" s="191">
        <v>43052</v>
      </c>
      <c r="O239" s="1"/>
      <c r="P239" s="1"/>
      <c r="Q239" s="231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52">
        <v>107</v>
      </c>
      <c r="B240" s="153">
        <v>43073</v>
      </c>
      <c r="C240" s="153"/>
      <c r="D240" s="154" t="s">
        <v>747</v>
      </c>
      <c r="E240" s="155" t="s">
        <v>578</v>
      </c>
      <c r="F240" s="156">
        <v>118.5</v>
      </c>
      <c r="G240" s="155"/>
      <c r="H240" s="155">
        <v>143.5</v>
      </c>
      <c r="I240" s="157">
        <v>145</v>
      </c>
      <c r="J240" s="158" t="s">
        <v>748</v>
      </c>
      <c r="K240" s="159">
        <f t="shared" si="70"/>
        <v>25</v>
      </c>
      <c r="L240" s="160">
        <f t="shared" si="71"/>
        <v>0.2109704641350211</v>
      </c>
      <c r="M240" s="155" t="s">
        <v>581</v>
      </c>
      <c r="N240" s="161">
        <v>43097</v>
      </c>
      <c r="O240" s="1"/>
      <c r="P240" s="1"/>
      <c r="Q240" s="231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62">
        <v>108</v>
      </c>
      <c r="B241" s="163">
        <v>43090</v>
      </c>
      <c r="C241" s="163"/>
      <c r="D241" s="164" t="s">
        <v>433</v>
      </c>
      <c r="E241" s="165" t="s">
        <v>578</v>
      </c>
      <c r="F241" s="166">
        <v>715</v>
      </c>
      <c r="G241" s="166"/>
      <c r="H241" s="167">
        <v>500</v>
      </c>
      <c r="I241" s="167">
        <v>872</v>
      </c>
      <c r="J241" s="168" t="s">
        <v>749</v>
      </c>
      <c r="K241" s="169">
        <f t="shared" si="70"/>
        <v>-215</v>
      </c>
      <c r="L241" s="170">
        <f t="shared" si="71"/>
        <v>-0.30069930069930068</v>
      </c>
      <c r="M241" s="166" t="s">
        <v>591</v>
      </c>
      <c r="N241" s="163">
        <v>43670</v>
      </c>
      <c r="O241" s="1"/>
      <c r="P241" s="1"/>
      <c r="Q241" s="231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52">
        <v>109</v>
      </c>
      <c r="B242" s="153">
        <v>43098</v>
      </c>
      <c r="C242" s="153"/>
      <c r="D242" s="154" t="s">
        <v>738</v>
      </c>
      <c r="E242" s="155" t="s">
        <v>578</v>
      </c>
      <c r="F242" s="156">
        <v>435</v>
      </c>
      <c r="G242" s="155"/>
      <c r="H242" s="155">
        <v>542.5</v>
      </c>
      <c r="I242" s="157">
        <v>539</v>
      </c>
      <c r="J242" s="158" t="s">
        <v>665</v>
      </c>
      <c r="K242" s="159">
        <v>107.5</v>
      </c>
      <c r="L242" s="160">
        <v>0.247126436781609</v>
      </c>
      <c r="M242" s="155" t="s">
        <v>581</v>
      </c>
      <c r="N242" s="161">
        <v>43206</v>
      </c>
      <c r="O242" s="1"/>
      <c r="P242" s="1"/>
      <c r="Q242" s="231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52">
        <v>110</v>
      </c>
      <c r="B243" s="153">
        <v>43098</v>
      </c>
      <c r="C243" s="153"/>
      <c r="D243" s="154" t="s">
        <v>548</v>
      </c>
      <c r="E243" s="155" t="s">
        <v>578</v>
      </c>
      <c r="F243" s="156">
        <v>885</v>
      </c>
      <c r="G243" s="155"/>
      <c r="H243" s="155">
        <v>1090</v>
      </c>
      <c r="I243" s="157">
        <v>1084</v>
      </c>
      <c r="J243" s="158" t="s">
        <v>665</v>
      </c>
      <c r="K243" s="159">
        <v>205</v>
      </c>
      <c r="L243" s="160">
        <v>0.23163841807909599</v>
      </c>
      <c r="M243" s="155" t="s">
        <v>581</v>
      </c>
      <c r="N243" s="161">
        <v>43213</v>
      </c>
      <c r="O243" s="1"/>
      <c r="P243" s="1"/>
      <c r="Q243" s="231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92">
        <v>111</v>
      </c>
      <c r="B244" s="193">
        <v>43192</v>
      </c>
      <c r="C244" s="193"/>
      <c r="D244" s="171" t="s">
        <v>750</v>
      </c>
      <c r="E244" s="166" t="s">
        <v>578</v>
      </c>
      <c r="F244" s="194">
        <v>478.5</v>
      </c>
      <c r="G244" s="166"/>
      <c r="H244" s="166">
        <v>442</v>
      </c>
      <c r="I244" s="167">
        <v>613</v>
      </c>
      <c r="J244" s="168" t="s">
        <v>751</v>
      </c>
      <c r="K244" s="169">
        <f t="shared" ref="K244:K247" si="72">H244-F244</f>
        <v>-36.5</v>
      </c>
      <c r="L244" s="170">
        <f t="shared" ref="L244:L247" si="73">K244/F244</f>
        <v>-7.6280041797283177E-2</v>
      </c>
      <c r="M244" s="166" t="s">
        <v>591</v>
      </c>
      <c r="N244" s="163">
        <v>43762</v>
      </c>
      <c r="O244" s="1"/>
      <c r="P244" s="1"/>
      <c r="Q244" s="231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62">
        <v>112</v>
      </c>
      <c r="B245" s="163">
        <v>43194</v>
      </c>
      <c r="C245" s="163"/>
      <c r="D245" s="164" t="s">
        <v>752</v>
      </c>
      <c r="E245" s="165" t="s">
        <v>578</v>
      </c>
      <c r="F245" s="166">
        <f>141.5-7.3</f>
        <v>134.19999999999999</v>
      </c>
      <c r="G245" s="166"/>
      <c r="H245" s="167">
        <v>77</v>
      </c>
      <c r="I245" s="167">
        <v>180</v>
      </c>
      <c r="J245" s="168" t="s">
        <v>753</v>
      </c>
      <c r="K245" s="169">
        <f t="shared" si="72"/>
        <v>-57.199999999999989</v>
      </c>
      <c r="L245" s="170">
        <f t="shared" si="73"/>
        <v>-0.42622950819672129</v>
      </c>
      <c r="M245" s="166" t="s">
        <v>591</v>
      </c>
      <c r="N245" s="163">
        <v>43522</v>
      </c>
      <c r="O245" s="1"/>
      <c r="P245" s="1"/>
      <c r="Q245" s="231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62">
        <v>113</v>
      </c>
      <c r="B246" s="163">
        <v>43209</v>
      </c>
      <c r="C246" s="163"/>
      <c r="D246" s="164" t="s">
        <v>754</v>
      </c>
      <c r="E246" s="165" t="s">
        <v>578</v>
      </c>
      <c r="F246" s="166">
        <v>430</v>
      </c>
      <c r="G246" s="166"/>
      <c r="H246" s="167">
        <v>220</v>
      </c>
      <c r="I246" s="167">
        <v>537</v>
      </c>
      <c r="J246" s="168" t="s">
        <v>755</v>
      </c>
      <c r="K246" s="169">
        <f t="shared" si="72"/>
        <v>-210</v>
      </c>
      <c r="L246" s="170">
        <f t="shared" si="73"/>
        <v>-0.48837209302325579</v>
      </c>
      <c r="M246" s="166" t="s">
        <v>591</v>
      </c>
      <c r="N246" s="163">
        <v>43252</v>
      </c>
      <c r="O246" s="1"/>
      <c r="P246" s="1"/>
      <c r="Q246" s="231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3">
        <v>114</v>
      </c>
      <c r="B247" s="184">
        <v>43220</v>
      </c>
      <c r="C247" s="184"/>
      <c r="D247" s="185" t="s">
        <v>756</v>
      </c>
      <c r="E247" s="186" t="s">
        <v>578</v>
      </c>
      <c r="F247" s="186">
        <v>153.5</v>
      </c>
      <c r="G247" s="186"/>
      <c r="H247" s="186">
        <v>196</v>
      </c>
      <c r="I247" s="188">
        <v>196</v>
      </c>
      <c r="J247" s="158" t="s">
        <v>757</v>
      </c>
      <c r="K247" s="159">
        <f t="shared" si="72"/>
        <v>42.5</v>
      </c>
      <c r="L247" s="160">
        <f t="shared" si="73"/>
        <v>0.27687296416938112</v>
      </c>
      <c r="M247" s="155" t="s">
        <v>581</v>
      </c>
      <c r="N247" s="161">
        <v>43605</v>
      </c>
      <c r="O247" s="1"/>
      <c r="P247" s="1"/>
      <c r="Q247" s="231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62">
        <v>115</v>
      </c>
      <c r="B248" s="163">
        <v>43306</v>
      </c>
      <c r="C248" s="163"/>
      <c r="D248" s="164" t="s">
        <v>725</v>
      </c>
      <c r="E248" s="165" t="s">
        <v>578</v>
      </c>
      <c r="F248" s="166">
        <v>27.5</v>
      </c>
      <c r="G248" s="166"/>
      <c r="H248" s="167">
        <v>13.1</v>
      </c>
      <c r="I248" s="167">
        <v>60</v>
      </c>
      <c r="J248" s="168" t="s">
        <v>758</v>
      </c>
      <c r="K248" s="169">
        <v>-14.4</v>
      </c>
      <c r="L248" s="170">
        <v>-0.52363636363636401</v>
      </c>
      <c r="M248" s="166" t="s">
        <v>591</v>
      </c>
      <c r="N248" s="163">
        <v>43138</v>
      </c>
      <c r="O248" s="1"/>
      <c r="P248" s="1"/>
      <c r="Q248" s="231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92">
        <v>116</v>
      </c>
      <c r="B249" s="193">
        <v>43318</v>
      </c>
      <c r="C249" s="193"/>
      <c r="D249" s="171" t="s">
        <v>759</v>
      </c>
      <c r="E249" s="166" t="s">
        <v>578</v>
      </c>
      <c r="F249" s="166">
        <v>148.5</v>
      </c>
      <c r="G249" s="166"/>
      <c r="H249" s="166">
        <v>102</v>
      </c>
      <c r="I249" s="167">
        <v>182</v>
      </c>
      <c r="J249" s="168" t="s">
        <v>760</v>
      </c>
      <c r="K249" s="169">
        <f>H249-F249</f>
        <v>-46.5</v>
      </c>
      <c r="L249" s="170">
        <f>K249/F249</f>
        <v>-0.31313131313131315</v>
      </c>
      <c r="M249" s="166" t="s">
        <v>591</v>
      </c>
      <c r="N249" s="163">
        <v>43661</v>
      </c>
      <c r="O249" s="1"/>
      <c r="P249" s="1"/>
      <c r="Q249" s="231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52">
        <v>117</v>
      </c>
      <c r="B250" s="153">
        <v>43335</v>
      </c>
      <c r="C250" s="153"/>
      <c r="D250" s="154" t="s">
        <v>761</v>
      </c>
      <c r="E250" s="155" t="s">
        <v>578</v>
      </c>
      <c r="F250" s="186">
        <v>285</v>
      </c>
      <c r="G250" s="155"/>
      <c r="H250" s="155">
        <v>355</v>
      </c>
      <c r="I250" s="157">
        <v>364</v>
      </c>
      <c r="J250" s="158" t="s">
        <v>762</v>
      </c>
      <c r="K250" s="159">
        <v>70</v>
      </c>
      <c r="L250" s="160">
        <v>0.24561403508771901</v>
      </c>
      <c r="M250" s="155" t="s">
        <v>581</v>
      </c>
      <c r="N250" s="161">
        <v>43455</v>
      </c>
      <c r="O250" s="1"/>
      <c r="P250" s="1"/>
      <c r="Q250" s="231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52">
        <v>118</v>
      </c>
      <c r="B251" s="153">
        <v>43341</v>
      </c>
      <c r="C251" s="153"/>
      <c r="D251" s="154" t="s">
        <v>394</v>
      </c>
      <c r="E251" s="155" t="s">
        <v>578</v>
      </c>
      <c r="F251" s="186">
        <v>525</v>
      </c>
      <c r="G251" s="155"/>
      <c r="H251" s="155">
        <v>585</v>
      </c>
      <c r="I251" s="157">
        <v>635</v>
      </c>
      <c r="J251" s="158" t="s">
        <v>763</v>
      </c>
      <c r="K251" s="159">
        <f t="shared" ref="K251:K302" si="74">H251-F251</f>
        <v>60</v>
      </c>
      <c r="L251" s="160">
        <f t="shared" ref="L251:L302" si="75">K251/F251</f>
        <v>0.11428571428571428</v>
      </c>
      <c r="M251" s="155" t="s">
        <v>581</v>
      </c>
      <c r="N251" s="161">
        <v>43662</v>
      </c>
      <c r="O251" s="1"/>
      <c r="P251" s="1"/>
      <c r="Q251" s="231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52">
        <v>119</v>
      </c>
      <c r="B252" s="153">
        <v>43395</v>
      </c>
      <c r="C252" s="153"/>
      <c r="D252" s="154" t="s">
        <v>382</v>
      </c>
      <c r="E252" s="155" t="s">
        <v>578</v>
      </c>
      <c r="F252" s="186">
        <v>475</v>
      </c>
      <c r="G252" s="155"/>
      <c r="H252" s="155">
        <v>574</v>
      </c>
      <c r="I252" s="157">
        <v>570</v>
      </c>
      <c r="J252" s="158" t="s">
        <v>665</v>
      </c>
      <c r="K252" s="159">
        <f t="shared" si="74"/>
        <v>99</v>
      </c>
      <c r="L252" s="160">
        <f t="shared" si="75"/>
        <v>0.20842105263157895</v>
      </c>
      <c r="M252" s="155" t="s">
        <v>581</v>
      </c>
      <c r="N252" s="161">
        <v>43403</v>
      </c>
      <c r="O252" s="1"/>
      <c r="P252" s="1"/>
      <c r="Q252" s="231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3">
        <v>120</v>
      </c>
      <c r="B253" s="184">
        <v>43397</v>
      </c>
      <c r="C253" s="184"/>
      <c r="D253" s="185" t="s">
        <v>764</v>
      </c>
      <c r="E253" s="186" t="s">
        <v>578</v>
      </c>
      <c r="F253" s="186">
        <v>707.5</v>
      </c>
      <c r="G253" s="186"/>
      <c r="H253" s="186">
        <v>872</v>
      </c>
      <c r="I253" s="188">
        <v>872</v>
      </c>
      <c r="J253" s="189" t="s">
        <v>665</v>
      </c>
      <c r="K253" s="159">
        <f t="shared" si="74"/>
        <v>164.5</v>
      </c>
      <c r="L253" s="190">
        <f t="shared" si="75"/>
        <v>0.23250883392226149</v>
      </c>
      <c r="M253" s="186" t="s">
        <v>581</v>
      </c>
      <c r="N253" s="191">
        <v>43482</v>
      </c>
      <c r="O253" s="1"/>
      <c r="P253" s="1"/>
      <c r="Q253" s="231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3">
        <v>121</v>
      </c>
      <c r="B254" s="184">
        <v>43398</v>
      </c>
      <c r="C254" s="184"/>
      <c r="D254" s="185" t="s">
        <v>765</v>
      </c>
      <c r="E254" s="186" t="s">
        <v>578</v>
      </c>
      <c r="F254" s="186">
        <v>162</v>
      </c>
      <c r="G254" s="186"/>
      <c r="H254" s="186">
        <v>204</v>
      </c>
      <c r="I254" s="188">
        <v>209</v>
      </c>
      <c r="J254" s="189" t="s">
        <v>766</v>
      </c>
      <c r="K254" s="159">
        <f t="shared" si="74"/>
        <v>42</v>
      </c>
      <c r="L254" s="190">
        <f t="shared" si="75"/>
        <v>0.25925925925925924</v>
      </c>
      <c r="M254" s="186" t="s">
        <v>581</v>
      </c>
      <c r="N254" s="191">
        <v>43539</v>
      </c>
      <c r="O254" s="1"/>
      <c r="P254" s="1"/>
      <c r="Q254" s="231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3">
        <v>122</v>
      </c>
      <c r="B255" s="184">
        <v>43399</v>
      </c>
      <c r="C255" s="184"/>
      <c r="D255" s="185" t="s">
        <v>480</v>
      </c>
      <c r="E255" s="186" t="s">
        <v>578</v>
      </c>
      <c r="F255" s="186">
        <v>240</v>
      </c>
      <c r="G255" s="186"/>
      <c r="H255" s="186">
        <v>297</v>
      </c>
      <c r="I255" s="188">
        <v>297</v>
      </c>
      <c r="J255" s="189" t="s">
        <v>665</v>
      </c>
      <c r="K255" s="195">
        <f t="shared" si="74"/>
        <v>57</v>
      </c>
      <c r="L255" s="190">
        <f t="shared" si="75"/>
        <v>0.23749999999999999</v>
      </c>
      <c r="M255" s="186" t="s">
        <v>581</v>
      </c>
      <c r="N255" s="191">
        <v>43417</v>
      </c>
      <c r="O255" s="1"/>
      <c r="P255" s="1"/>
      <c r="Q255" s="231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52">
        <v>123</v>
      </c>
      <c r="B256" s="153">
        <v>43439</v>
      </c>
      <c r="C256" s="153"/>
      <c r="D256" s="154" t="s">
        <v>767</v>
      </c>
      <c r="E256" s="155" t="s">
        <v>578</v>
      </c>
      <c r="F256" s="155">
        <v>202.5</v>
      </c>
      <c r="G256" s="155"/>
      <c r="H256" s="155">
        <v>255</v>
      </c>
      <c r="I256" s="157">
        <v>252</v>
      </c>
      <c r="J256" s="158" t="s">
        <v>665</v>
      </c>
      <c r="K256" s="159">
        <f t="shared" si="74"/>
        <v>52.5</v>
      </c>
      <c r="L256" s="160">
        <f t="shared" si="75"/>
        <v>0.25925925925925924</v>
      </c>
      <c r="M256" s="155" t="s">
        <v>581</v>
      </c>
      <c r="N256" s="161">
        <v>43542</v>
      </c>
      <c r="O256" s="1"/>
      <c r="P256" s="1"/>
      <c r="Q256" s="231"/>
      <c r="R256" s="1"/>
      <c r="S256" s="6" t="s">
        <v>768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3">
        <v>124</v>
      </c>
      <c r="B257" s="184">
        <v>43465</v>
      </c>
      <c r="C257" s="153"/>
      <c r="D257" s="185" t="s">
        <v>159</v>
      </c>
      <c r="E257" s="186" t="s">
        <v>578</v>
      </c>
      <c r="F257" s="186">
        <v>710</v>
      </c>
      <c r="G257" s="186"/>
      <c r="H257" s="186">
        <v>866</v>
      </c>
      <c r="I257" s="188">
        <v>866</v>
      </c>
      <c r="J257" s="189" t="s">
        <v>665</v>
      </c>
      <c r="K257" s="159">
        <f t="shared" si="74"/>
        <v>156</v>
      </c>
      <c r="L257" s="160">
        <f t="shared" si="75"/>
        <v>0.21971830985915494</v>
      </c>
      <c r="M257" s="155" t="s">
        <v>581</v>
      </c>
      <c r="N257" s="161">
        <v>43553</v>
      </c>
      <c r="O257" s="1"/>
      <c r="P257" s="1"/>
      <c r="Q257" s="231"/>
      <c r="R257" s="1"/>
      <c r="S257" s="6" t="s">
        <v>768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3">
        <v>125</v>
      </c>
      <c r="B258" s="184">
        <v>43522</v>
      </c>
      <c r="C258" s="184"/>
      <c r="D258" s="185" t="s">
        <v>174</v>
      </c>
      <c r="E258" s="186" t="s">
        <v>578</v>
      </c>
      <c r="F258" s="186">
        <v>337.25</v>
      </c>
      <c r="G258" s="186"/>
      <c r="H258" s="186">
        <v>398.5</v>
      </c>
      <c r="I258" s="188">
        <v>411</v>
      </c>
      <c r="J258" s="158" t="s">
        <v>769</v>
      </c>
      <c r="K258" s="159">
        <f t="shared" si="74"/>
        <v>61.25</v>
      </c>
      <c r="L258" s="160">
        <f t="shared" si="75"/>
        <v>0.1816160118606375</v>
      </c>
      <c r="M258" s="155" t="s">
        <v>581</v>
      </c>
      <c r="N258" s="161">
        <v>43760</v>
      </c>
      <c r="O258" s="1"/>
      <c r="P258" s="1"/>
      <c r="Q258" s="231"/>
      <c r="R258" s="1"/>
      <c r="S258" s="6" t="s">
        <v>768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96">
        <v>126</v>
      </c>
      <c r="B259" s="197">
        <v>43559</v>
      </c>
      <c r="C259" s="197"/>
      <c r="D259" s="198" t="s">
        <v>770</v>
      </c>
      <c r="E259" s="199" t="s">
        <v>578</v>
      </c>
      <c r="F259" s="199">
        <v>130</v>
      </c>
      <c r="G259" s="199"/>
      <c r="H259" s="199">
        <v>65</v>
      </c>
      <c r="I259" s="200">
        <v>158</v>
      </c>
      <c r="J259" s="168" t="s">
        <v>771</v>
      </c>
      <c r="K259" s="169">
        <f t="shared" si="74"/>
        <v>-65</v>
      </c>
      <c r="L259" s="170">
        <f t="shared" si="75"/>
        <v>-0.5</v>
      </c>
      <c r="M259" s="166" t="s">
        <v>591</v>
      </c>
      <c r="N259" s="163">
        <v>43726</v>
      </c>
      <c r="O259" s="1"/>
      <c r="P259" s="1"/>
      <c r="Q259" s="231"/>
      <c r="R259" s="1"/>
      <c r="S259" s="6" t="s">
        <v>772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3">
        <v>127</v>
      </c>
      <c r="B260" s="184">
        <v>43017</v>
      </c>
      <c r="C260" s="184"/>
      <c r="D260" s="185" t="s">
        <v>210</v>
      </c>
      <c r="E260" s="186" t="s">
        <v>578</v>
      </c>
      <c r="F260" s="186">
        <v>141.5</v>
      </c>
      <c r="G260" s="186"/>
      <c r="H260" s="186">
        <v>183.5</v>
      </c>
      <c r="I260" s="188">
        <v>210</v>
      </c>
      <c r="J260" s="158" t="s">
        <v>766</v>
      </c>
      <c r="K260" s="159">
        <f t="shared" si="74"/>
        <v>42</v>
      </c>
      <c r="L260" s="160">
        <f t="shared" si="75"/>
        <v>0.29681978798586572</v>
      </c>
      <c r="M260" s="155" t="s">
        <v>581</v>
      </c>
      <c r="N260" s="161">
        <v>43042</v>
      </c>
      <c r="O260" s="1"/>
      <c r="P260" s="1"/>
      <c r="Q260" s="231"/>
      <c r="R260" s="1"/>
      <c r="S260" s="6" t="s">
        <v>772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96">
        <v>128</v>
      </c>
      <c r="B261" s="197">
        <v>43074</v>
      </c>
      <c r="C261" s="197"/>
      <c r="D261" s="198" t="s">
        <v>773</v>
      </c>
      <c r="E261" s="199" t="s">
        <v>578</v>
      </c>
      <c r="F261" s="194">
        <v>172</v>
      </c>
      <c r="G261" s="199"/>
      <c r="H261" s="199">
        <v>155.25</v>
      </c>
      <c r="I261" s="200">
        <v>230</v>
      </c>
      <c r="J261" s="168" t="s">
        <v>774</v>
      </c>
      <c r="K261" s="169">
        <f t="shared" si="74"/>
        <v>-16.75</v>
      </c>
      <c r="L261" s="170">
        <f t="shared" si="75"/>
        <v>-9.7383720930232565E-2</v>
      </c>
      <c r="M261" s="166" t="s">
        <v>591</v>
      </c>
      <c r="N261" s="163">
        <v>43787</v>
      </c>
      <c r="O261" s="1"/>
      <c r="P261" s="1"/>
      <c r="Q261" s="231"/>
      <c r="R261" s="1"/>
      <c r="S261" s="6" t="s">
        <v>772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3">
        <v>129</v>
      </c>
      <c r="B262" s="184">
        <v>43398</v>
      </c>
      <c r="C262" s="184"/>
      <c r="D262" s="185" t="s">
        <v>120</v>
      </c>
      <c r="E262" s="186" t="s">
        <v>578</v>
      </c>
      <c r="F262" s="186">
        <v>698.5</v>
      </c>
      <c r="G262" s="186"/>
      <c r="H262" s="186">
        <v>890</v>
      </c>
      <c r="I262" s="188">
        <v>890</v>
      </c>
      <c r="J262" s="158" t="s">
        <v>775</v>
      </c>
      <c r="K262" s="159">
        <f t="shared" si="74"/>
        <v>191.5</v>
      </c>
      <c r="L262" s="160">
        <f t="shared" si="75"/>
        <v>0.27415891195418757</v>
      </c>
      <c r="M262" s="155" t="s">
        <v>581</v>
      </c>
      <c r="N262" s="161">
        <v>44328</v>
      </c>
      <c r="O262" s="1"/>
      <c r="P262" s="1"/>
      <c r="Q262" s="231"/>
      <c r="R262" s="1"/>
      <c r="S262" s="6" t="s">
        <v>768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3">
        <v>130</v>
      </c>
      <c r="B263" s="184">
        <v>42877</v>
      </c>
      <c r="C263" s="184"/>
      <c r="D263" s="185" t="s">
        <v>776</v>
      </c>
      <c r="E263" s="186" t="s">
        <v>578</v>
      </c>
      <c r="F263" s="186">
        <v>127.6</v>
      </c>
      <c r="G263" s="186"/>
      <c r="H263" s="186">
        <v>138</v>
      </c>
      <c r="I263" s="188">
        <v>190</v>
      </c>
      <c r="J263" s="158" t="s">
        <v>777</v>
      </c>
      <c r="K263" s="159">
        <f t="shared" si="74"/>
        <v>10.400000000000006</v>
      </c>
      <c r="L263" s="160">
        <f t="shared" si="75"/>
        <v>8.1504702194357417E-2</v>
      </c>
      <c r="M263" s="155" t="s">
        <v>581</v>
      </c>
      <c r="N263" s="161">
        <v>43774</v>
      </c>
      <c r="O263" s="1"/>
      <c r="P263" s="1"/>
      <c r="Q263" s="231"/>
      <c r="R263" s="1"/>
      <c r="S263" s="6" t="s">
        <v>772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3">
        <v>131</v>
      </c>
      <c r="B264" s="184">
        <v>43158</v>
      </c>
      <c r="C264" s="184"/>
      <c r="D264" s="185" t="s">
        <v>778</v>
      </c>
      <c r="E264" s="186" t="s">
        <v>578</v>
      </c>
      <c r="F264" s="186">
        <v>317</v>
      </c>
      <c r="G264" s="186"/>
      <c r="H264" s="186">
        <v>382.5</v>
      </c>
      <c r="I264" s="188">
        <v>398</v>
      </c>
      <c r="J264" s="158" t="s">
        <v>779</v>
      </c>
      <c r="K264" s="159">
        <f t="shared" si="74"/>
        <v>65.5</v>
      </c>
      <c r="L264" s="160">
        <f t="shared" si="75"/>
        <v>0.20662460567823343</v>
      </c>
      <c r="M264" s="155" t="s">
        <v>581</v>
      </c>
      <c r="N264" s="161">
        <v>44238</v>
      </c>
      <c r="O264" s="1"/>
      <c r="P264" s="1"/>
      <c r="Q264" s="231"/>
      <c r="R264" s="1"/>
      <c r="S264" s="6" t="s">
        <v>772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96">
        <v>132</v>
      </c>
      <c r="B265" s="197">
        <v>43164</v>
      </c>
      <c r="C265" s="197"/>
      <c r="D265" s="198" t="s">
        <v>166</v>
      </c>
      <c r="E265" s="199" t="s">
        <v>578</v>
      </c>
      <c r="F265" s="194">
        <f>510-14.4</f>
        <v>495.6</v>
      </c>
      <c r="G265" s="199"/>
      <c r="H265" s="199">
        <v>350</v>
      </c>
      <c r="I265" s="200">
        <v>672</v>
      </c>
      <c r="J265" s="168" t="s">
        <v>780</v>
      </c>
      <c r="K265" s="169">
        <f t="shared" si="74"/>
        <v>-145.60000000000002</v>
      </c>
      <c r="L265" s="170">
        <f t="shared" si="75"/>
        <v>-0.29378531073446329</v>
      </c>
      <c r="M265" s="166" t="s">
        <v>591</v>
      </c>
      <c r="N265" s="163">
        <v>43887</v>
      </c>
      <c r="O265" s="1"/>
      <c r="P265" s="1"/>
      <c r="Q265" s="231"/>
      <c r="R265" s="1"/>
      <c r="S265" s="6" t="s">
        <v>768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96">
        <v>133</v>
      </c>
      <c r="B266" s="197">
        <v>43237</v>
      </c>
      <c r="C266" s="197"/>
      <c r="D266" s="198" t="s">
        <v>781</v>
      </c>
      <c r="E266" s="199" t="s">
        <v>578</v>
      </c>
      <c r="F266" s="194">
        <v>230.3</v>
      </c>
      <c r="G266" s="199"/>
      <c r="H266" s="199">
        <v>102.5</v>
      </c>
      <c r="I266" s="200">
        <v>348</v>
      </c>
      <c r="J266" s="168" t="s">
        <v>782</v>
      </c>
      <c r="K266" s="169">
        <f t="shared" si="74"/>
        <v>-127.80000000000001</v>
      </c>
      <c r="L266" s="170">
        <f t="shared" si="75"/>
        <v>-0.55492835432045162</v>
      </c>
      <c r="M266" s="166" t="s">
        <v>591</v>
      </c>
      <c r="N266" s="163">
        <v>43896</v>
      </c>
      <c r="O266" s="1"/>
      <c r="P266" s="1"/>
      <c r="Q266" s="231"/>
      <c r="R266" s="1"/>
      <c r="S266" s="6" t="s">
        <v>768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3">
        <v>134</v>
      </c>
      <c r="B267" s="184">
        <v>43258</v>
      </c>
      <c r="C267" s="184"/>
      <c r="D267" s="185" t="s">
        <v>437</v>
      </c>
      <c r="E267" s="186" t="s">
        <v>578</v>
      </c>
      <c r="F267" s="186">
        <f>342.5-5.1</f>
        <v>337.4</v>
      </c>
      <c r="G267" s="186"/>
      <c r="H267" s="186">
        <v>412.5</v>
      </c>
      <c r="I267" s="188">
        <v>439</v>
      </c>
      <c r="J267" s="158" t="s">
        <v>783</v>
      </c>
      <c r="K267" s="159">
        <f t="shared" si="74"/>
        <v>75.100000000000023</v>
      </c>
      <c r="L267" s="160">
        <f t="shared" si="75"/>
        <v>0.22258446947243635</v>
      </c>
      <c r="M267" s="155" t="s">
        <v>581</v>
      </c>
      <c r="N267" s="161">
        <v>44230</v>
      </c>
      <c r="O267" s="1"/>
      <c r="P267" s="1"/>
      <c r="Q267" s="231"/>
      <c r="R267" s="1"/>
      <c r="S267" s="6" t="s">
        <v>772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77">
        <v>135</v>
      </c>
      <c r="B268" s="176">
        <v>43285</v>
      </c>
      <c r="C268" s="176"/>
      <c r="D268" s="177" t="s">
        <v>58</v>
      </c>
      <c r="E268" s="178" t="s">
        <v>578</v>
      </c>
      <c r="F268" s="178">
        <f>127.5-5.53</f>
        <v>121.97</v>
      </c>
      <c r="G268" s="179"/>
      <c r="H268" s="179">
        <v>122.5</v>
      </c>
      <c r="I268" s="179">
        <v>170</v>
      </c>
      <c r="J268" s="180" t="s">
        <v>784</v>
      </c>
      <c r="K268" s="181">
        <f t="shared" si="74"/>
        <v>0.53000000000000114</v>
      </c>
      <c r="L268" s="182">
        <f t="shared" si="75"/>
        <v>4.3453308190538747E-3</v>
      </c>
      <c r="M268" s="178" t="s">
        <v>598</v>
      </c>
      <c r="N268" s="176">
        <v>44431</v>
      </c>
      <c r="O268" s="1"/>
      <c r="P268" s="1"/>
      <c r="Q268" s="231"/>
      <c r="R268" s="1"/>
      <c r="S268" s="6" t="s">
        <v>768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96">
        <v>136</v>
      </c>
      <c r="B269" s="197">
        <v>43294</v>
      </c>
      <c r="C269" s="197"/>
      <c r="D269" s="198" t="s">
        <v>785</v>
      </c>
      <c r="E269" s="199" t="s">
        <v>578</v>
      </c>
      <c r="F269" s="194">
        <v>46.5</v>
      </c>
      <c r="G269" s="199"/>
      <c r="H269" s="199">
        <v>17</v>
      </c>
      <c r="I269" s="200">
        <v>59</v>
      </c>
      <c r="J269" s="168" t="s">
        <v>786</v>
      </c>
      <c r="K269" s="169">
        <f t="shared" si="74"/>
        <v>-29.5</v>
      </c>
      <c r="L269" s="170">
        <f t="shared" si="75"/>
        <v>-0.63440860215053763</v>
      </c>
      <c r="M269" s="166" t="s">
        <v>591</v>
      </c>
      <c r="N269" s="163">
        <v>43887</v>
      </c>
      <c r="O269" s="1"/>
      <c r="P269" s="1"/>
      <c r="Q269" s="231"/>
      <c r="R269" s="1"/>
      <c r="S269" s="6" t="s">
        <v>768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3">
        <v>137</v>
      </c>
      <c r="B270" s="184">
        <v>43396</v>
      </c>
      <c r="C270" s="184"/>
      <c r="D270" s="185" t="s">
        <v>420</v>
      </c>
      <c r="E270" s="186" t="s">
        <v>578</v>
      </c>
      <c r="F270" s="186">
        <v>156.5</v>
      </c>
      <c r="G270" s="186"/>
      <c r="H270" s="186">
        <v>207.5</v>
      </c>
      <c r="I270" s="188">
        <v>191</v>
      </c>
      <c r="J270" s="158" t="s">
        <v>665</v>
      </c>
      <c r="K270" s="159">
        <f t="shared" si="74"/>
        <v>51</v>
      </c>
      <c r="L270" s="160">
        <f t="shared" si="75"/>
        <v>0.32587859424920129</v>
      </c>
      <c r="M270" s="155" t="s">
        <v>581</v>
      </c>
      <c r="N270" s="161">
        <v>44369</v>
      </c>
      <c r="O270" s="1"/>
      <c r="P270" s="1"/>
      <c r="Q270" s="231"/>
      <c r="R270" s="1"/>
      <c r="S270" s="6" t="s">
        <v>768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3">
        <v>138</v>
      </c>
      <c r="B271" s="184">
        <v>43439</v>
      </c>
      <c r="C271" s="184"/>
      <c r="D271" s="185" t="s">
        <v>345</v>
      </c>
      <c r="E271" s="186" t="s">
        <v>578</v>
      </c>
      <c r="F271" s="186">
        <v>259.5</v>
      </c>
      <c r="G271" s="186"/>
      <c r="H271" s="186">
        <v>320</v>
      </c>
      <c r="I271" s="188">
        <v>320</v>
      </c>
      <c r="J271" s="158" t="s">
        <v>665</v>
      </c>
      <c r="K271" s="159">
        <f t="shared" si="74"/>
        <v>60.5</v>
      </c>
      <c r="L271" s="160">
        <f t="shared" si="75"/>
        <v>0.23314065510597304</v>
      </c>
      <c r="M271" s="155" t="s">
        <v>581</v>
      </c>
      <c r="N271" s="161">
        <v>44323</v>
      </c>
      <c r="O271" s="1"/>
      <c r="P271" s="1"/>
      <c r="Q271" s="231"/>
      <c r="R271" s="1"/>
      <c r="S271" s="6" t="s">
        <v>768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96">
        <v>139</v>
      </c>
      <c r="B272" s="197">
        <v>43439</v>
      </c>
      <c r="C272" s="197"/>
      <c r="D272" s="198" t="s">
        <v>787</v>
      </c>
      <c r="E272" s="199" t="s">
        <v>578</v>
      </c>
      <c r="F272" s="199">
        <v>715</v>
      </c>
      <c r="G272" s="199"/>
      <c r="H272" s="199">
        <v>445</v>
      </c>
      <c r="I272" s="200">
        <v>840</v>
      </c>
      <c r="J272" s="168" t="s">
        <v>788</v>
      </c>
      <c r="K272" s="169">
        <f t="shared" si="74"/>
        <v>-270</v>
      </c>
      <c r="L272" s="170">
        <f t="shared" si="75"/>
        <v>-0.3776223776223776</v>
      </c>
      <c r="M272" s="166" t="s">
        <v>591</v>
      </c>
      <c r="N272" s="163">
        <v>43800</v>
      </c>
      <c r="O272" s="1"/>
      <c r="P272" s="1"/>
      <c r="Q272" s="231"/>
      <c r="R272" s="1"/>
      <c r="S272" s="6" t="s">
        <v>768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3">
        <v>140</v>
      </c>
      <c r="B273" s="184">
        <v>43469</v>
      </c>
      <c r="C273" s="184"/>
      <c r="D273" s="185" t="s">
        <v>180</v>
      </c>
      <c r="E273" s="186" t="s">
        <v>578</v>
      </c>
      <c r="F273" s="186">
        <v>875</v>
      </c>
      <c r="G273" s="186"/>
      <c r="H273" s="186">
        <v>1165</v>
      </c>
      <c r="I273" s="188">
        <v>1185</v>
      </c>
      <c r="J273" s="158" t="s">
        <v>789</v>
      </c>
      <c r="K273" s="159">
        <f t="shared" si="74"/>
        <v>290</v>
      </c>
      <c r="L273" s="160">
        <f t="shared" si="75"/>
        <v>0.33142857142857141</v>
      </c>
      <c r="M273" s="155" t="s">
        <v>581</v>
      </c>
      <c r="N273" s="161">
        <v>43847</v>
      </c>
      <c r="O273" s="1"/>
      <c r="P273" s="1"/>
      <c r="Q273" s="231"/>
      <c r="R273" s="1"/>
      <c r="S273" s="6" t="s">
        <v>768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3">
        <v>141</v>
      </c>
      <c r="B274" s="184">
        <v>43559</v>
      </c>
      <c r="C274" s="184"/>
      <c r="D274" s="185" t="s">
        <v>363</v>
      </c>
      <c r="E274" s="186" t="s">
        <v>578</v>
      </c>
      <c r="F274" s="186">
        <f>387-14.63</f>
        <v>372.37</v>
      </c>
      <c r="G274" s="186"/>
      <c r="H274" s="186">
        <v>490</v>
      </c>
      <c r="I274" s="188">
        <v>490</v>
      </c>
      <c r="J274" s="158" t="s">
        <v>665</v>
      </c>
      <c r="K274" s="159">
        <f t="shared" si="74"/>
        <v>117.63</v>
      </c>
      <c r="L274" s="160">
        <f t="shared" si="75"/>
        <v>0.31589548030185027</v>
      </c>
      <c r="M274" s="155" t="s">
        <v>581</v>
      </c>
      <c r="N274" s="161">
        <v>43850</v>
      </c>
      <c r="O274" s="1"/>
      <c r="P274" s="1"/>
      <c r="Q274" s="231"/>
      <c r="R274" s="1"/>
      <c r="S274" s="6" t="s">
        <v>768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96">
        <v>142</v>
      </c>
      <c r="B275" s="197">
        <v>43578</v>
      </c>
      <c r="C275" s="197"/>
      <c r="D275" s="198" t="s">
        <v>790</v>
      </c>
      <c r="E275" s="199" t="s">
        <v>590</v>
      </c>
      <c r="F275" s="199">
        <v>220</v>
      </c>
      <c r="G275" s="199"/>
      <c r="H275" s="199">
        <v>127.5</v>
      </c>
      <c r="I275" s="200">
        <v>284</v>
      </c>
      <c r="J275" s="168" t="s">
        <v>791</v>
      </c>
      <c r="K275" s="169">
        <f t="shared" si="74"/>
        <v>-92.5</v>
      </c>
      <c r="L275" s="170">
        <f t="shared" si="75"/>
        <v>-0.42045454545454547</v>
      </c>
      <c r="M275" s="166" t="s">
        <v>591</v>
      </c>
      <c r="N275" s="163">
        <v>43896</v>
      </c>
      <c r="O275" s="1"/>
      <c r="P275" s="1"/>
      <c r="Q275" s="231"/>
      <c r="R275" s="1"/>
      <c r="S275" s="6" t="s">
        <v>768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3">
        <v>143</v>
      </c>
      <c r="B276" s="184">
        <v>43622</v>
      </c>
      <c r="C276" s="184"/>
      <c r="D276" s="185" t="s">
        <v>481</v>
      </c>
      <c r="E276" s="186" t="s">
        <v>590</v>
      </c>
      <c r="F276" s="186">
        <v>332.8</v>
      </c>
      <c r="G276" s="186"/>
      <c r="H276" s="186">
        <v>405</v>
      </c>
      <c r="I276" s="188">
        <v>419</v>
      </c>
      <c r="J276" s="158" t="s">
        <v>792</v>
      </c>
      <c r="K276" s="159">
        <f t="shared" si="74"/>
        <v>72.199999999999989</v>
      </c>
      <c r="L276" s="160">
        <f t="shared" si="75"/>
        <v>0.21694711538461534</v>
      </c>
      <c r="M276" s="155" t="s">
        <v>581</v>
      </c>
      <c r="N276" s="161">
        <v>43860</v>
      </c>
      <c r="O276" s="1"/>
      <c r="P276" s="1"/>
      <c r="Q276" s="231"/>
      <c r="R276" s="1"/>
      <c r="S276" s="6" t="s">
        <v>772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77">
        <v>144</v>
      </c>
      <c r="B277" s="176">
        <v>43641</v>
      </c>
      <c r="C277" s="176"/>
      <c r="D277" s="177" t="s">
        <v>172</v>
      </c>
      <c r="E277" s="178" t="s">
        <v>578</v>
      </c>
      <c r="F277" s="178">
        <v>386</v>
      </c>
      <c r="G277" s="179"/>
      <c r="H277" s="179">
        <v>395</v>
      </c>
      <c r="I277" s="179">
        <v>452</v>
      </c>
      <c r="J277" s="180" t="s">
        <v>793</v>
      </c>
      <c r="K277" s="181">
        <f t="shared" si="74"/>
        <v>9</v>
      </c>
      <c r="L277" s="182">
        <f t="shared" si="75"/>
        <v>2.3316062176165803E-2</v>
      </c>
      <c r="M277" s="178" t="s">
        <v>598</v>
      </c>
      <c r="N277" s="176">
        <v>43868</v>
      </c>
      <c r="O277" s="1"/>
      <c r="P277" s="1"/>
      <c r="Q277" s="231"/>
      <c r="R277" s="1"/>
      <c r="S277" s="6" t="s">
        <v>772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77">
        <v>145</v>
      </c>
      <c r="B278" s="176">
        <v>43707</v>
      </c>
      <c r="C278" s="176"/>
      <c r="D278" s="177" t="s">
        <v>146</v>
      </c>
      <c r="E278" s="178" t="s">
        <v>578</v>
      </c>
      <c r="F278" s="178">
        <v>137.5</v>
      </c>
      <c r="G278" s="179"/>
      <c r="H278" s="179">
        <v>138.5</v>
      </c>
      <c r="I278" s="179">
        <v>190</v>
      </c>
      <c r="J278" s="180" t="s">
        <v>794</v>
      </c>
      <c r="K278" s="181">
        <f t="shared" si="74"/>
        <v>1</v>
      </c>
      <c r="L278" s="182">
        <f t="shared" si="75"/>
        <v>7.2727272727272727E-3</v>
      </c>
      <c r="M278" s="178" t="s">
        <v>598</v>
      </c>
      <c r="N278" s="176">
        <v>44432</v>
      </c>
      <c r="O278" s="1"/>
      <c r="P278" s="1"/>
      <c r="Q278" s="231"/>
      <c r="R278" s="1"/>
      <c r="S278" s="6" t="s">
        <v>768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3">
        <v>146</v>
      </c>
      <c r="B279" s="184">
        <v>43731</v>
      </c>
      <c r="C279" s="184"/>
      <c r="D279" s="185" t="s">
        <v>430</v>
      </c>
      <c r="E279" s="186" t="s">
        <v>578</v>
      </c>
      <c r="F279" s="186">
        <v>235</v>
      </c>
      <c r="G279" s="186"/>
      <c r="H279" s="186">
        <v>295</v>
      </c>
      <c r="I279" s="188">
        <v>296</v>
      </c>
      <c r="J279" s="158" t="s">
        <v>795</v>
      </c>
      <c r="K279" s="159">
        <f t="shared" si="74"/>
        <v>60</v>
      </c>
      <c r="L279" s="160">
        <f t="shared" si="75"/>
        <v>0.25531914893617019</v>
      </c>
      <c r="M279" s="155" t="s">
        <v>581</v>
      </c>
      <c r="N279" s="161">
        <v>43844</v>
      </c>
      <c r="O279" s="1"/>
      <c r="P279" s="1"/>
      <c r="Q279" s="231"/>
      <c r="R279" s="1"/>
      <c r="S279" s="6" t="s">
        <v>772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3">
        <v>147</v>
      </c>
      <c r="B280" s="184">
        <v>43752</v>
      </c>
      <c r="C280" s="184"/>
      <c r="D280" s="185" t="s">
        <v>796</v>
      </c>
      <c r="E280" s="186" t="s">
        <v>578</v>
      </c>
      <c r="F280" s="186">
        <v>277.5</v>
      </c>
      <c r="G280" s="186"/>
      <c r="H280" s="186">
        <v>333</v>
      </c>
      <c r="I280" s="188">
        <v>333</v>
      </c>
      <c r="J280" s="158" t="s">
        <v>797</v>
      </c>
      <c r="K280" s="159">
        <f t="shared" si="74"/>
        <v>55.5</v>
      </c>
      <c r="L280" s="160">
        <f t="shared" si="75"/>
        <v>0.2</v>
      </c>
      <c r="M280" s="155" t="s">
        <v>581</v>
      </c>
      <c r="N280" s="161">
        <v>43846</v>
      </c>
      <c r="O280" s="1"/>
      <c r="P280" s="1"/>
      <c r="Q280" s="231"/>
      <c r="R280" s="1"/>
      <c r="S280" s="6" t="s">
        <v>768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3">
        <v>148</v>
      </c>
      <c r="B281" s="184">
        <v>43752</v>
      </c>
      <c r="C281" s="184"/>
      <c r="D281" s="185" t="s">
        <v>798</v>
      </c>
      <c r="E281" s="186" t="s">
        <v>578</v>
      </c>
      <c r="F281" s="186">
        <v>930</v>
      </c>
      <c r="G281" s="186"/>
      <c r="H281" s="186">
        <v>1165</v>
      </c>
      <c r="I281" s="188">
        <v>1200</v>
      </c>
      <c r="J281" s="158" t="s">
        <v>799</v>
      </c>
      <c r="K281" s="159">
        <f t="shared" si="74"/>
        <v>235</v>
      </c>
      <c r="L281" s="160">
        <f t="shared" si="75"/>
        <v>0.25268817204301075</v>
      </c>
      <c r="M281" s="155" t="s">
        <v>581</v>
      </c>
      <c r="N281" s="161">
        <v>43847</v>
      </c>
      <c r="O281" s="1"/>
      <c r="P281" s="1"/>
      <c r="Q281" s="231"/>
      <c r="R281" s="1"/>
      <c r="S281" s="6" t="s">
        <v>772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3">
        <v>149</v>
      </c>
      <c r="B282" s="184">
        <v>43753</v>
      </c>
      <c r="C282" s="184"/>
      <c r="D282" s="185" t="s">
        <v>800</v>
      </c>
      <c r="E282" s="186" t="s">
        <v>578</v>
      </c>
      <c r="F282" s="156">
        <v>111</v>
      </c>
      <c r="G282" s="186"/>
      <c r="H282" s="186">
        <v>141</v>
      </c>
      <c r="I282" s="188">
        <v>141</v>
      </c>
      <c r="J282" s="158" t="s">
        <v>801</v>
      </c>
      <c r="K282" s="159">
        <f t="shared" si="74"/>
        <v>30</v>
      </c>
      <c r="L282" s="160">
        <f t="shared" si="75"/>
        <v>0.27027027027027029</v>
      </c>
      <c r="M282" s="155" t="s">
        <v>581</v>
      </c>
      <c r="N282" s="161">
        <v>44328</v>
      </c>
      <c r="O282" s="1"/>
      <c r="P282" s="1"/>
      <c r="Q282" s="231"/>
      <c r="R282" s="1"/>
      <c r="S282" s="6" t="s">
        <v>772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3">
        <v>150</v>
      </c>
      <c r="B283" s="184">
        <v>43753</v>
      </c>
      <c r="C283" s="184"/>
      <c r="D283" s="185" t="s">
        <v>802</v>
      </c>
      <c r="E283" s="186" t="s">
        <v>578</v>
      </c>
      <c r="F283" s="156">
        <v>296</v>
      </c>
      <c r="G283" s="186"/>
      <c r="H283" s="186">
        <v>370</v>
      </c>
      <c r="I283" s="188">
        <v>370</v>
      </c>
      <c r="J283" s="158" t="s">
        <v>665</v>
      </c>
      <c r="K283" s="159">
        <f t="shared" si="74"/>
        <v>74</v>
      </c>
      <c r="L283" s="160">
        <f t="shared" si="75"/>
        <v>0.25</v>
      </c>
      <c r="M283" s="155" t="s">
        <v>581</v>
      </c>
      <c r="N283" s="161">
        <v>43853</v>
      </c>
      <c r="O283" s="1"/>
      <c r="P283" s="1"/>
      <c r="Q283" s="231"/>
      <c r="R283" s="1"/>
      <c r="S283" s="6" t="s">
        <v>772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3">
        <v>151</v>
      </c>
      <c r="B284" s="184">
        <v>43754</v>
      </c>
      <c r="C284" s="184"/>
      <c r="D284" s="185" t="s">
        <v>803</v>
      </c>
      <c r="E284" s="186" t="s">
        <v>578</v>
      </c>
      <c r="F284" s="156">
        <v>300</v>
      </c>
      <c r="G284" s="186"/>
      <c r="H284" s="186">
        <v>382.5</v>
      </c>
      <c r="I284" s="188">
        <v>344</v>
      </c>
      <c r="J284" s="158" t="s">
        <v>804</v>
      </c>
      <c r="K284" s="159">
        <f t="shared" si="74"/>
        <v>82.5</v>
      </c>
      <c r="L284" s="160">
        <f t="shared" si="75"/>
        <v>0.27500000000000002</v>
      </c>
      <c r="M284" s="155" t="s">
        <v>581</v>
      </c>
      <c r="N284" s="161">
        <v>44238</v>
      </c>
      <c r="O284" s="1"/>
      <c r="P284" s="1"/>
      <c r="Q284" s="231"/>
      <c r="R284" s="1"/>
      <c r="S284" s="6" t="s">
        <v>772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3">
        <v>152</v>
      </c>
      <c r="B285" s="184">
        <v>43832</v>
      </c>
      <c r="C285" s="184"/>
      <c r="D285" s="185" t="s">
        <v>805</v>
      </c>
      <c r="E285" s="186" t="s">
        <v>578</v>
      </c>
      <c r="F285" s="156">
        <v>495</v>
      </c>
      <c r="G285" s="186"/>
      <c r="H285" s="186">
        <v>595</v>
      </c>
      <c r="I285" s="188">
        <v>590</v>
      </c>
      <c r="J285" s="158" t="s">
        <v>601</v>
      </c>
      <c r="K285" s="159">
        <f t="shared" si="74"/>
        <v>100</v>
      </c>
      <c r="L285" s="160">
        <f t="shared" si="75"/>
        <v>0.20202020202020202</v>
      </c>
      <c r="M285" s="155" t="s">
        <v>581</v>
      </c>
      <c r="N285" s="161">
        <v>44589</v>
      </c>
      <c r="O285" s="1"/>
      <c r="P285" s="1"/>
      <c r="Q285" s="231"/>
      <c r="R285" s="1"/>
      <c r="S285" s="6" t="s">
        <v>772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3">
        <v>153</v>
      </c>
      <c r="B286" s="184">
        <v>43966</v>
      </c>
      <c r="C286" s="184"/>
      <c r="D286" s="185" t="s">
        <v>76</v>
      </c>
      <c r="E286" s="186" t="s">
        <v>578</v>
      </c>
      <c r="F286" s="156">
        <v>67.5</v>
      </c>
      <c r="G286" s="186"/>
      <c r="H286" s="186">
        <v>86</v>
      </c>
      <c r="I286" s="188">
        <v>86</v>
      </c>
      <c r="J286" s="158" t="s">
        <v>806</v>
      </c>
      <c r="K286" s="159">
        <f t="shared" si="74"/>
        <v>18.5</v>
      </c>
      <c r="L286" s="160">
        <f t="shared" si="75"/>
        <v>0.27407407407407408</v>
      </c>
      <c r="M286" s="155" t="s">
        <v>581</v>
      </c>
      <c r="N286" s="161">
        <v>44008</v>
      </c>
      <c r="O286" s="1"/>
      <c r="P286" s="1"/>
      <c r="Q286" s="231"/>
      <c r="R286" s="1"/>
      <c r="S286" s="6" t="s">
        <v>772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3">
        <v>154</v>
      </c>
      <c r="B287" s="184">
        <v>44035</v>
      </c>
      <c r="C287" s="184"/>
      <c r="D287" s="185" t="s">
        <v>480</v>
      </c>
      <c r="E287" s="186" t="s">
        <v>578</v>
      </c>
      <c r="F287" s="156">
        <v>231</v>
      </c>
      <c r="G287" s="186"/>
      <c r="H287" s="186">
        <v>281</v>
      </c>
      <c r="I287" s="188">
        <v>281</v>
      </c>
      <c r="J287" s="158" t="s">
        <v>665</v>
      </c>
      <c r="K287" s="159">
        <f t="shared" si="74"/>
        <v>50</v>
      </c>
      <c r="L287" s="160">
        <f t="shared" si="75"/>
        <v>0.21645021645021645</v>
      </c>
      <c r="M287" s="155" t="s">
        <v>581</v>
      </c>
      <c r="N287" s="161">
        <v>44358</v>
      </c>
      <c r="O287" s="1"/>
      <c r="P287" s="1"/>
      <c r="Q287" s="231"/>
      <c r="R287" s="1"/>
      <c r="S287" s="6" t="s">
        <v>772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3">
        <v>155</v>
      </c>
      <c r="B288" s="184">
        <v>44092</v>
      </c>
      <c r="C288" s="184"/>
      <c r="D288" s="185" t="s">
        <v>144</v>
      </c>
      <c r="E288" s="186" t="s">
        <v>578</v>
      </c>
      <c r="F288" s="186">
        <v>206</v>
      </c>
      <c r="G288" s="186"/>
      <c r="H288" s="186">
        <v>248</v>
      </c>
      <c r="I288" s="188">
        <v>248</v>
      </c>
      <c r="J288" s="158" t="s">
        <v>665</v>
      </c>
      <c r="K288" s="159">
        <f t="shared" si="74"/>
        <v>42</v>
      </c>
      <c r="L288" s="160">
        <f t="shared" si="75"/>
        <v>0.20388349514563106</v>
      </c>
      <c r="M288" s="155" t="s">
        <v>581</v>
      </c>
      <c r="N288" s="161">
        <v>44214</v>
      </c>
      <c r="O288" s="1"/>
      <c r="P288" s="1"/>
      <c r="Q288" s="231"/>
      <c r="R288" s="1"/>
      <c r="S288" s="6" t="s">
        <v>772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3">
        <v>156</v>
      </c>
      <c r="B289" s="184">
        <v>44140</v>
      </c>
      <c r="C289" s="184"/>
      <c r="D289" s="185" t="s">
        <v>144</v>
      </c>
      <c r="E289" s="186" t="s">
        <v>578</v>
      </c>
      <c r="F289" s="186">
        <v>182.5</v>
      </c>
      <c r="G289" s="186"/>
      <c r="H289" s="186">
        <v>248</v>
      </c>
      <c r="I289" s="188">
        <v>248</v>
      </c>
      <c r="J289" s="158" t="s">
        <v>665</v>
      </c>
      <c r="K289" s="159">
        <f t="shared" si="74"/>
        <v>65.5</v>
      </c>
      <c r="L289" s="160">
        <f t="shared" si="75"/>
        <v>0.35890410958904112</v>
      </c>
      <c r="M289" s="155" t="s">
        <v>581</v>
      </c>
      <c r="N289" s="161">
        <v>44214</v>
      </c>
      <c r="O289" s="1"/>
      <c r="P289" s="1"/>
      <c r="Q289" s="231"/>
      <c r="R289" s="1"/>
      <c r="S289" s="6" t="s">
        <v>772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3">
        <v>157</v>
      </c>
      <c r="B290" s="184">
        <v>44140</v>
      </c>
      <c r="C290" s="184"/>
      <c r="D290" s="185" t="s">
        <v>345</v>
      </c>
      <c r="E290" s="186" t="s">
        <v>578</v>
      </c>
      <c r="F290" s="186">
        <v>247.5</v>
      </c>
      <c r="G290" s="186"/>
      <c r="H290" s="186">
        <v>320</v>
      </c>
      <c r="I290" s="188">
        <v>320</v>
      </c>
      <c r="J290" s="158" t="s">
        <v>665</v>
      </c>
      <c r="K290" s="159">
        <f t="shared" si="74"/>
        <v>72.5</v>
      </c>
      <c r="L290" s="160">
        <f t="shared" si="75"/>
        <v>0.29292929292929293</v>
      </c>
      <c r="M290" s="155" t="s">
        <v>581</v>
      </c>
      <c r="N290" s="161">
        <v>44323</v>
      </c>
      <c r="O290" s="1"/>
      <c r="P290" s="1"/>
      <c r="Q290" s="231"/>
      <c r="R290" s="1"/>
      <c r="S290" s="6" t="s">
        <v>772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3">
        <v>158</v>
      </c>
      <c r="B291" s="184">
        <v>44140</v>
      </c>
      <c r="C291" s="184"/>
      <c r="D291" s="185" t="s">
        <v>203</v>
      </c>
      <c r="E291" s="186" t="s">
        <v>578</v>
      </c>
      <c r="F291" s="156">
        <v>925</v>
      </c>
      <c r="G291" s="186"/>
      <c r="H291" s="186">
        <v>1095</v>
      </c>
      <c r="I291" s="188">
        <v>1093</v>
      </c>
      <c r="J291" s="158" t="s">
        <v>807</v>
      </c>
      <c r="K291" s="159">
        <f t="shared" si="74"/>
        <v>170</v>
      </c>
      <c r="L291" s="160">
        <f t="shared" si="75"/>
        <v>0.18378378378378379</v>
      </c>
      <c r="M291" s="155" t="s">
        <v>581</v>
      </c>
      <c r="N291" s="161">
        <v>44201</v>
      </c>
      <c r="O291" s="1"/>
      <c r="P291" s="1"/>
      <c r="Q291" s="231"/>
      <c r="R291" s="1"/>
      <c r="S291" s="6" t="s">
        <v>772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3">
        <v>159</v>
      </c>
      <c r="B292" s="184">
        <v>44140</v>
      </c>
      <c r="C292" s="184"/>
      <c r="D292" s="185" t="s">
        <v>363</v>
      </c>
      <c r="E292" s="186" t="s">
        <v>578</v>
      </c>
      <c r="F292" s="156">
        <v>332.5</v>
      </c>
      <c r="G292" s="186"/>
      <c r="H292" s="186">
        <v>393</v>
      </c>
      <c r="I292" s="188">
        <v>406</v>
      </c>
      <c r="J292" s="158" t="s">
        <v>808</v>
      </c>
      <c r="K292" s="159">
        <f t="shared" si="74"/>
        <v>60.5</v>
      </c>
      <c r="L292" s="160">
        <f t="shared" si="75"/>
        <v>0.18195488721804512</v>
      </c>
      <c r="M292" s="155" t="s">
        <v>581</v>
      </c>
      <c r="N292" s="161">
        <v>44256</v>
      </c>
      <c r="O292" s="1"/>
      <c r="P292" s="1"/>
      <c r="Q292" s="231"/>
      <c r="R292" s="1"/>
      <c r="S292" s="6" t="s">
        <v>772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3">
        <v>160</v>
      </c>
      <c r="B293" s="184">
        <v>44141</v>
      </c>
      <c r="C293" s="184"/>
      <c r="D293" s="185" t="s">
        <v>480</v>
      </c>
      <c r="E293" s="186" t="s">
        <v>578</v>
      </c>
      <c r="F293" s="156">
        <v>231</v>
      </c>
      <c r="G293" s="186"/>
      <c r="H293" s="186">
        <v>281</v>
      </c>
      <c r="I293" s="188">
        <v>281</v>
      </c>
      <c r="J293" s="158" t="s">
        <v>665</v>
      </c>
      <c r="K293" s="159">
        <f t="shared" si="74"/>
        <v>50</v>
      </c>
      <c r="L293" s="160">
        <f t="shared" si="75"/>
        <v>0.21645021645021645</v>
      </c>
      <c r="M293" s="155" t="s">
        <v>581</v>
      </c>
      <c r="N293" s="161">
        <v>44358</v>
      </c>
      <c r="O293" s="1"/>
      <c r="P293" s="1"/>
      <c r="Q293" s="231"/>
      <c r="R293" s="1"/>
      <c r="S293" s="6" t="s">
        <v>772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3">
        <v>161</v>
      </c>
      <c r="B294" s="184">
        <v>44187</v>
      </c>
      <c r="C294" s="184"/>
      <c r="D294" s="185" t="s">
        <v>809</v>
      </c>
      <c r="E294" s="186" t="s">
        <v>578</v>
      </c>
      <c r="F294" s="156">
        <v>190</v>
      </c>
      <c r="G294" s="186"/>
      <c r="H294" s="186">
        <v>239</v>
      </c>
      <c r="I294" s="188">
        <v>239</v>
      </c>
      <c r="J294" s="158" t="s">
        <v>810</v>
      </c>
      <c r="K294" s="159">
        <f t="shared" si="74"/>
        <v>49</v>
      </c>
      <c r="L294" s="160">
        <f t="shared" si="75"/>
        <v>0.25789473684210529</v>
      </c>
      <c r="M294" s="155" t="s">
        <v>581</v>
      </c>
      <c r="N294" s="161">
        <v>44844</v>
      </c>
      <c r="O294" s="1"/>
      <c r="P294" s="1"/>
      <c r="Q294" s="231"/>
      <c r="R294" s="1"/>
      <c r="S294" s="6" t="s">
        <v>772</v>
      </c>
    </row>
    <row r="295" spans="1:27" ht="12.75" customHeight="1">
      <c r="A295" s="183">
        <v>162</v>
      </c>
      <c r="B295" s="184">
        <v>44258</v>
      </c>
      <c r="C295" s="184"/>
      <c r="D295" s="185" t="s">
        <v>805</v>
      </c>
      <c r="E295" s="186" t="s">
        <v>578</v>
      </c>
      <c r="F295" s="156">
        <v>495</v>
      </c>
      <c r="G295" s="186"/>
      <c r="H295" s="186">
        <v>595</v>
      </c>
      <c r="I295" s="188">
        <v>590</v>
      </c>
      <c r="J295" s="158" t="s">
        <v>601</v>
      </c>
      <c r="K295" s="159">
        <f t="shared" si="74"/>
        <v>100</v>
      </c>
      <c r="L295" s="160">
        <f t="shared" si="75"/>
        <v>0.20202020202020202</v>
      </c>
      <c r="M295" s="155" t="s">
        <v>581</v>
      </c>
      <c r="N295" s="161">
        <v>44589</v>
      </c>
      <c r="O295" s="1"/>
      <c r="P295" s="1"/>
      <c r="Q295" s="231"/>
      <c r="S295" s="6" t="s">
        <v>772</v>
      </c>
    </row>
    <row r="296" spans="1:27" ht="12.75" customHeight="1">
      <c r="A296" s="183">
        <v>163</v>
      </c>
      <c r="B296" s="184">
        <v>44274</v>
      </c>
      <c r="C296" s="184"/>
      <c r="D296" s="185" t="s">
        <v>363</v>
      </c>
      <c r="E296" s="186" t="s">
        <v>578</v>
      </c>
      <c r="F296" s="156">
        <v>355</v>
      </c>
      <c r="G296" s="186"/>
      <c r="H296" s="186">
        <v>422.5</v>
      </c>
      <c r="I296" s="188">
        <v>420</v>
      </c>
      <c r="J296" s="158" t="s">
        <v>811</v>
      </c>
      <c r="K296" s="159">
        <f t="shared" si="74"/>
        <v>67.5</v>
      </c>
      <c r="L296" s="160">
        <f t="shared" si="75"/>
        <v>0.19014084507042253</v>
      </c>
      <c r="M296" s="155" t="s">
        <v>581</v>
      </c>
      <c r="N296" s="161">
        <v>44361</v>
      </c>
      <c r="O296" s="1"/>
      <c r="S296" s="201" t="s">
        <v>772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83">
        <v>164</v>
      </c>
      <c r="B297" s="184">
        <v>44295</v>
      </c>
      <c r="C297" s="184"/>
      <c r="D297" s="185" t="s">
        <v>326</v>
      </c>
      <c r="E297" s="186" t="s">
        <v>578</v>
      </c>
      <c r="F297" s="156">
        <v>555</v>
      </c>
      <c r="G297" s="186"/>
      <c r="H297" s="186">
        <v>663</v>
      </c>
      <c r="I297" s="188">
        <v>663</v>
      </c>
      <c r="J297" s="158" t="s">
        <v>812</v>
      </c>
      <c r="K297" s="159">
        <f t="shared" si="74"/>
        <v>108</v>
      </c>
      <c r="L297" s="160">
        <f t="shared" si="75"/>
        <v>0.19459459459459461</v>
      </c>
      <c r="M297" s="155" t="s">
        <v>581</v>
      </c>
      <c r="N297" s="161">
        <v>44321</v>
      </c>
      <c r="O297" s="1"/>
      <c r="P297" s="1"/>
      <c r="Q297" s="231"/>
      <c r="R297" s="1"/>
      <c r="S297" s="201" t="s">
        <v>772</v>
      </c>
    </row>
    <row r="298" spans="1:27" ht="12.75" customHeight="1">
      <c r="A298" s="183">
        <v>165</v>
      </c>
      <c r="B298" s="184">
        <v>44308</v>
      </c>
      <c r="C298" s="184"/>
      <c r="D298" s="185" t="s">
        <v>776</v>
      </c>
      <c r="E298" s="186" t="s">
        <v>578</v>
      </c>
      <c r="F298" s="156">
        <v>126.5</v>
      </c>
      <c r="G298" s="186"/>
      <c r="H298" s="186">
        <v>155</v>
      </c>
      <c r="I298" s="188">
        <v>155</v>
      </c>
      <c r="J298" s="158" t="s">
        <v>665</v>
      </c>
      <c r="K298" s="159">
        <f t="shared" si="74"/>
        <v>28.5</v>
      </c>
      <c r="L298" s="160">
        <f t="shared" si="75"/>
        <v>0.22529644268774704</v>
      </c>
      <c r="M298" s="155" t="s">
        <v>581</v>
      </c>
      <c r="N298" s="161">
        <v>44362</v>
      </c>
      <c r="O298" s="1"/>
      <c r="S298" s="201" t="s">
        <v>772</v>
      </c>
    </row>
    <row r="299" spans="1:27" ht="12.75" customHeight="1">
      <c r="A299" s="162">
        <v>166</v>
      </c>
      <c r="B299" s="193">
        <v>44368</v>
      </c>
      <c r="C299" s="193"/>
      <c r="D299" s="164" t="s">
        <v>813</v>
      </c>
      <c r="E299" s="166" t="s">
        <v>578</v>
      </c>
      <c r="F299" s="194">
        <v>287.5</v>
      </c>
      <c r="G299" s="166"/>
      <c r="H299" s="166">
        <v>245</v>
      </c>
      <c r="I299" s="167">
        <v>344</v>
      </c>
      <c r="J299" s="168" t="s">
        <v>814</v>
      </c>
      <c r="K299" s="169">
        <f t="shared" si="74"/>
        <v>-42.5</v>
      </c>
      <c r="L299" s="170">
        <f t="shared" si="75"/>
        <v>-0.14782608695652175</v>
      </c>
      <c r="M299" s="166" t="s">
        <v>591</v>
      </c>
      <c r="N299" s="163">
        <v>44508</v>
      </c>
      <c r="O299" s="1"/>
      <c r="S299" s="201" t="s">
        <v>772</v>
      </c>
    </row>
    <row r="300" spans="1:27" ht="12.75" customHeight="1">
      <c r="A300" s="183">
        <v>167</v>
      </c>
      <c r="B300" s="184">
        <v>44368</v>
      </c>
      <c r="C300" s="184"/>
      <c r="D300" s="185" t="s">
        <v>480</v>
      </c>
      <c r="E300" s="186" t="s">
        <v>578</v>
      </c>
      <c r="F300" s="156">
        <v>241</v>
      </c>
      <c r="G300" s="186"/>
      <c r="H300" s="186">
        <v>298</v>
      </c>
      <c r="I300" s="188">
        <v>320</v>
      </c>
      <c r="J300" s="158" t="s">
        <v>665</v>
      </c>
      <c r="K300" s="159">
        <f t="shared" si="74"/>
        <v>57</v>
      </c>
      <c r="L300" s="160">
        <f t="shared" si="75"/>
        <v>0.23651452282157676</v>
      </c>
      <c r="M300" s="155" t="s">
        <v>581</v>
      </c>
      <c r="N300" s="161">
        <v>44802</v>
      </c>
      <c r="O300" s="37"/>
      <c r="S300" s="201" t="s">
        <v>772</v>
      </c>
    </row>
    <row r="301" spans="1:27" ht="12.75" customHeight="1">
      <c r="A301" s="183">
        <v>168</v>
      </c>
      <c r="B301" s="184">
        <v>44406</v>
      </c>
      <c r="C301" s="184"/>
      <c r="D301" s="185" t="s">
        <v>776</v>
      </c>
      <c r="E301" s="186" t="s">
        <v>578</v>
      </c>
      <c r="F301" s="156">
        <v>162.5</v>
      </c>
      <c r="G301" s="186"/>
      <c r="H301" s="186">
        <v>200</v>
      </c>
      <c r="I301" s="188">
        <v>200</v>
      </c>
      <c r="J301" s="158" t="s">
        <v>665</v>
      </c>
      <c r="K301" s="159">
        <f t="shared" si="74"/>
        <v>37.5</v>
      </c>
      <c r="L301" s="160">
        <f t="shared" si="75"/>
        <v>0.23076923076923078</v>
      </c>
      <c r="M301" s="155" t="s">
        <v>581</v>
      </c>
      <c r="N301" s="161">
        <v>44802</v>
      </c>
      <c r="O301" s="1"/>
      <c r="S301" s="201" t="s">
        <v>772</v>
      </c>
    </row>
    <row r="302" spans="1:27" ht="12.75" customHeight="1">
      <c r="A302" s="183">
        <v>169</v>
      </c>
      <c r="B302" s="184">
        <v>44462</v>
      </c>
      <c r="C302" s="184"/>
      <c r="D302" s="185" t="s">
        <v>438</v>
      </c>
      <c r="E302" s="186" t="s">
        <v>578</v>
      </c>
      <c r="F302" s="156">
        <v>1235</v>
      </c>
      <c r="G302" s="186"/>
      <c r="H302" s="186">
        <v>1505</v>
      </c>
      <c r="I302" s="188">
        <v>1500</v>
      </c>
      <c r="J302" s="158" t="s">
        <v>665</v>
      </c>
      <c r="K302" s="159">
        <f t="shared" si="74"/>
        <v>270</v>
      </c>
      <c r="L302" s="160">
        <f t="shared" si="75"/>
        <v>0.21862348178137653</v>
      </c>
      <c r="M302" s="155" t="s">
        <v>581</v>
      </c>
      <c r="N302" s="161">
        <v>44564</v>
      </c>
      <c r="O302" s="1"/>
      <c r="S302" s="201" t="s">
        <v>772</v>
      </c>
    </row>
    <row r="303" spans="1:27" ht="12.75" customHeight="1">
      <c r="A303" s="183">
        <v>170</v>
      </c>
      <c r="B303" s="184">
        <v>44480</v>
      </c>
      <c r="C303" s="184"/>
      <c r="D303" s="185" t="s">
        <v>815</v>
      </c>
      <c r="E303" s="186" t="s">
        <v>578</v>
      </c>
      <c r="F303" s="156">
        <v>58.75</v>
      </c>
      <c r="G303" s="186"/>
      <c r="H303" s="186">
        <v>64.25</v>
      </c>
      <c r="I303" s="188"/>
      <c r="J303" s="158" t="s">
        <v>665</v>
      </c>
      <c r="K303" s="159">
        <f t="shared" ref="K303" si="76">H303-F303</f>
        <v>5.5</v>
      </c>
      <c r="L303" s="160">
        <f t="shared" ref="L303" si="77">K303/F303</f>
        <v>9.3617021276595741E-2</v>
      </c>
      <c r="M303" s="155" t="s">
        <v>581</v>
      </c>
      <c r="N303" s="161">
        <v>45322</v>
      </c>
      <c r="O303" s="37"/>
      <c r="S303" s="201" t="s">
        <v>772</v>
      </c>
    </row>
    <row r="304" spans="1:27" ht="12.75" customHeight="1">
      <c r="A304" s="152">
        <v>171</v>
      </c>
      <c r="B304" s="153">
        <v>44481</v>
      </c>
      <c r="C304" s="153"/>
      <c r="D304" s="154" t="s">
        <v>278</v>
      </c>
      <c r="E304" s="155" t="s">
        <v>578</v>
      </c>
      <c r="F304" s="156">
        <v>315</v>
      </c>
      <c r="G304" s="155"/>
      <c r="H304" s="155">
        <v>335</v>
      </c>
      <c r="I304" s="157">
        <v>380</v>
      </c>
      <c r="J304" s="158" t="s">
        <v>877</v>
      </c>
      <c r="K304" s="159">
        <f t="shared" ref="K304" si="78">H304-F304</f>
        <v>20</v>
      </c>
      <c r="L304" s="160">
        <f t="shared" ref="L304" si="79">K304/F304</f>
        <v>6.3492063492063489E-2</v>
      </c>
      <c r="M304" s="155" t="s">
        <v>581</v>
      </c>
      <c r="N304" s="161">
        <v>45297</v>
      </c>
      <c r="O304" s="37"/>
      <c r="S304" s="201" t="s">
        <v>772</v>
      </c>
    </row>
    <row r="305" spans="1:39" ht="12.75" customHeight="1">
      <c r="A305" s="152">
        <v>172</v>
      </c>
      <c r="B305" s="153">
        <v>44481</v>
      </c>
      <c r="C305" s="153"/>
      <c r="D305" s="154" t="s">
        <v>816</v>
      </c>
      <c r="E305" s="155" t="s">
        <v>578</v>
      </c>
      <c r="F305" s="156">
        <v>45.5</v>
      </c>
      <c r="G305" s="155"/>
      <c r="H305" s="155">
        <v>56.5</v>
      </c>
      <c r="I305" s="157">
        <v>56</v>
      </c>
      <c r="J305" s="158" t="s">
        <v>665</v>
      </c>
      <c r="K305" s="159">
        <f t="shared" ref="K305:K306" si="80">H305-F305</f>
        <v>11</v>
      </c>
      <c r="L305" s="160">
        <f t="shared" ref="L305:L306" si="81">K305/F305</f>
        <v>0.24175824175824176</v>
      </c>
      <c r="M305" s="155" t="s">
        <v>581</v>
      </c>
      <c r="N305" s="161">
        <v>44881</v>
      </c>
      <c r="O305" s="37"/>
      <c r="S305" s="201"/>
    </row>
    <row r="306" spans="1:39" ht="12.75" customHeight="1">
      <c r="A306" s="152">
        <v>173</v>
      </c>
      <c r="B306" s="153">
        <v>44551</v>
      </c>
      <c r="C306" s="153"/>
      <c r="D306" s="154" t="s">
        <v>131</v>
      </c>
      <c r="E306" s="155" t="s">
        <v>578</v>
      </c>
      <c r="F306" s="156">
        <v>2300</v>
      </c>
      <c r="G306" s="155"/>
      <c r="H306" s="155">
        <f>(2820+2200)/2</f>
        <v>2510</v>
      </c>
      <c r="I306" s="157">
        <v>3000</v>
      </c>
      <c r="J306" s="158" t="s">
        <v>817</v>
      </c>
      <c r="K306" s="159">
        <f t="shared" si="80"/>
        <v>210</v>
      </c>
      <c r="L306" s="160">
        <f t="shared" si="81"/>
        <v>9.1304347826086957E-2</v>
      </c>
      <c r="M306" s="155" t="s">
        <v>581</v>
      </c>
      <c r="N306" s="161">
        <v>44649</v>
      </c>
      <c r="O306" s="1"/>
      <c r="S306" s="201"/>
    </row>
    <row r="307" spans="1:39" ht="12.75" customHeight="1">
      <c r="A307" s="152">
        <v>174</v>
      </c>
      <c r="B307" s="153">
        <v>44606</v>
      </c>
      <c r="C307" s="153"/>
      <c r="D307" s="154" t="s">
        <v>428</v>
      </c>
      <c r="E307" s="155" t="s">
        <v>578</v>
      </c>
      <c r="F307" s="156">
        <v>635</v>
      </c>
      <c r="G307" s="155"/>
      <c r="H307" s="155">
        <v>700</v>
      </c>
      <c r="I307" s="157">
        <v>764</v>
      </c>
      <c r="J307" s="158" t="s">
        <v>848</v>
      </c>
      <c r="K307" s="159">
        <f t="shared" ref="K307" si="82">H307-F307</f>
        <v>65</v>
      </c>
      <c r="L307" s="160">
        <f t="shared" ref="L307" si="83">K307/F307</f>
        <v>0.10236220472440945</v>
      </c>
      <c r="M307" s="155" t="s">
        <v>581</v>
      </c>
      <c r="N307" s="161">
        <v>45159</v>
      </c>
      <c r="O307" s="37"/>
      <c r="S307" s="201"/>
    </row>
    <row r="308" spans="1:39" ht="12.75" customHeight="1">
      <c r="A308" s="152">
        <v>175</v>
      </c>
      <c r="B308" s="153">
        <v>44613</v>
      </c>
      <c r="C308" s="153"/>
      <c r="D308" s="154" t="s">
        <v>438</v>
      </c>
      <c r="E308" s="155" t="s">
        <v>578</v>
      </c>
      <c r="F308" s="156">
        <v>1255</v>
      </c>
      <c r="G308" s="155"/>
      <c r="H308" s="155">
        <v>1515</v>
      </c>
      <c r="I308" s="157">
        <v>1510</v>
      </c>
      <c r="J308" s="158" t="s">
        <v>665</v>
      </c>
      <c r="K308" s="159">
        <f>H308-F308</f>
        <v>260</v>
      </c>
      <c r="L308" s="160">
        <f>K308/F308</f>
        <v>0.20717131474103587</v>
      </c>
      <c r="M308" s="155" t="s">
        <v>581</v>
      </c>
      <c r="N308" s="161">
        <v>44834</v>
      </c>
      <c r="O308" s="37"/>
      <c r="S308" s="201"/>
    </row>
    <row r="309" spans="1:39" ht="12.75" customHeight="1">
      <c r="A309">
        <v>176</v>
      </c>
      <c r="B309" s="203">
        <v>44670</v>
      </c>
      <c r="C309" s="203"/>
      <c r="D309" s="53" t="s">
        <v>540</v>
      </c>
      <c r="E309" s="204" t="s">
        <v>578</v>
      </c>
      <c r="F309" s="51" t="s">
        <v>818</v>
      </c>
      <c r="G309" s="51"/>
      <c r="H309" s="51"/>
      <c r="I309" s="51">
        <v>553</v>
      </c>
      <c r="J309" s="51" t="s">
        <v>579</v>
      </c>
      <c r="K309" s="51"/>
      <c r="L309" s="51"/>
      <c r="M309" s="51"/>
      <c r="N309" s="51"/>
      <c r="O309" s="37"/>
      <c r="S309" s="201"/>
    </row>
    <row r="310" spans="1:39" ht="12.75" customHeight="1">
      <c r="A310" s="183">
        <v>177</v>
      </c>
      <c r="B310" s="184">
        <v>44746</v>
      </c>
      <c r="C310" s="184"/>
      <c r="D310" s="185" t="s">
        <v>819</v>
      </c>
      <c r="E310" s="186" t="s">
        <v>578</v>
      </c>
      <c r="F310" s="186">
        <v>207.5</v>
      </c>
      <c r="G310" s="186"/>
      <c r="H310" s="186">
        <v>254</v>
      </c>
      <c r="I310" s="188">
        <v>254</v>
      </c>
      <c r="J310" s="158" t="s">
        <v>665</v>
      </c>
      <c r="K310" s="159">
        <f t="shared" ref="K310:K312" si="84">H310-F310</f>
        <v>46.5</v>
      </c>
      <c r="L310" s="160">
        <f t="shared" ref="L310:L312" si="85">K310/F310</f>
        <v>0.22409638554216868</v>
      </c>
      <c r="M310" s="155" t="s">
        <v>581</v>
      </c>
      <c r="N310" s="161">
        <v>44792</v>
      </c>
      <c r="O310" s="1"/>
      <c r="S310" s="201"/>
    </row>
    <row r="311" spans="1:39" ht="12.75" customHeight="1">
      <c r="A311" s="183">
        <v>178</v>
      </c>
      <c r="B311" s="184">
        <v>44775</v>
      </c>
      <c r="C311" s="184"/>
      <c r="D311" s="185" t="s">
        <v>482</v>
      </c>
      <c r="E311" s="186" t="s">
        <v>578</v>
      </c>
      <c r="F311" s="186">
        <v>31.25</v>
      </c>
      <c r="G311" s="186"/>
      <c r="H311" s="186">
        <v>38.75</v>
      </c>
      <c r="I311" s="188">
        <v>38</v>
      </c>
      <c r="J311" s="158" t="s">
        <v>665</v>
      </c>
      <c r="K311" s="159">
        <f t="shared" si="84"/>
        <v>7.5</v>
      </c>
      <c r="L311" s="160">
        <f t="shared" si="85"/>
        <v>0.24</v>
      </c>
      <c r="M311" s="155" t="s">
        <v>581</v>
      </c>
      <c r="N311" s="161">
        <v>44844</v>
      </c>
      <c r="O311" s="37"/>
      <c r="S311" s="54"/>
    </row>
    <row r="312" spans="1:39" ht="12.75" customHeight="1">
      <c r="A312" s="183">
        <v>179</v>
      </c>
      <c r="B312" s="184">
        <v>44841</v>
      </c>
      <c r="C312" s="184"/>
      <c r="D312" s="185" t="s">
        <v>820</v>
      </c>
      <c r="E312" s="186" t="s">
        <v>578</v>
      </c>
      <c r="F312" s="156">
        <v>665</v>
      </c>
      <c r="G312" s="186"/>
      <c r="H312" s="186">
        <v>807.5</v>
      </c>
      <c r="I312" s="188">
        <v>840</v>
      </c>
      <c r="J312" s="158" t="s">
        <v>817</v>
      </c>
      <c r="K312" s="159">
        <f t="shared" si="84"/>
        <v>142.5</v>
      </c>
      <c r="L312" s="160">
        <f t="shared" si="85"/>
        <v>0.21428571428571427</v>
      </c>
      <c r="M312" s="155" t="s">
        <v>581</v>
      </c>
      <c r="N312" s="161">
        <v>45097</v>
      </c>
      <c r="O312" s="37"/>
      <c r="S312" s="54"/>
    </row>
    <row r="313" spans="1:39" ht="12.75" customHeight="1">
      <c r="A313" s="183">
        <v>180</v>
      </c>
      <c r="B313" s="184">
        <v>44844</v>
      </c>
      <c r="C313" s="184"/>
      <c r="D313" s="185" t="s">
        <v>430</v>
      </c>
      <c r="E313" s="186" t="s">
        <v>578</v>
      </c>
      <c r="F313" s="156">
        <v>227.5</v>
      </c>
      <c r="G313" s="186"/>
      <c r="H313" s="186">
        <v>270</v>
      </c>
      <c r="I313" s="188">
        <v>291</v>
      </c>
      <c r="J313" s="158" t="s">
        <v>850</v>
      </c>
      <c r="K313" s="159">
        <f t="shared" ref="K313" si="86">H313-F313</f>
        <v>42.5</v>
      </c>
      <c r="L313" s="160">
        <f t="shared" ref="L313" si="87">K313/F313</f>
        <v>0.18681318681318682</v>
      </c>
      <c r="M313" s="155" t="s">
        <v>581</v>
      </c>
      <c r="N313" s="161">
        <v>45160</v>
      </c>
      <c r="O313" s="37"/>
      <c r="R313" s="37"/>
      <c r="S313" s="54"/>
    </row>
    <row r="314" spans="1:39" ht="12.75" customHeight="1">
      <c r="A314" s="183">
        <v>181</v>
      </c>
      <c r="B314" s="184">
        <v>44845</v>
      </c>
      <c r="C314" s="184"/>
      <c r="D314" s="185" t="s">
        <v>428</v>
      </c>
      <c r="E314" s="186" t="s">
        <v>578</v>
      </c>
      <c r="F314" s="156">
        <v>555</v>
      </c>
      <c r="G314" s="186"/>
      <c r="H314" s="186">
        <v>700</v>
      </c>
      <c r="I314" s="188">
        <v>765</v>
      </c>
      <c r="J314" s="158" t="s">
        <v>849</v>
      </c>
      <c r="K314" s="159">
        <f t="shared" ref="K314" si="88">H314-F314</f>
        <v>145</v>
      </c>
      <c r="L314" s="160">
        <f t="shared" ref="L314" si="89">K314/F314</f>
        <v>0.26126126126126126</v>
      </c>
      <c r="M314" s="155" t="s">
        <v>581</v>
      </c>
      <c r="N314" s="161">
        <v>45159</v>
      </c>
      <c r="O314" s="37"/>
      <c r="R314" s="37"/>
      <c r="S314" s="54"/>
    </row>
    <row r="315" spans="1:39" ht="12.75" customHeight="1">
      <c r="A315" s="183">
        <v>182</v>
      </c>
      <c r="B315" s="184">
        <v>44981</v>
      </c>
      <c r="C315" s="184"/>
      <c r="D315" s="185" t="s">
        <v>445</v>
      </c>
      <c r="E315" s="186" t="s">
        <v>578</v>
      </c>
      <c r="F315" s="156">
        <v>1675</v>
      </c>
      <c r="G315" s="186"/>
      <c r="H315" s="186">
        <v>2080</v>
      </c>
      <c r="I315" s="188">
        <v>2080</v>
      </c>
      <c r="J315" s="158" t="s">
        <v>665</v>
      </c>
      <c r="K315" s="159">
        <f>H315-F315</f>
        <v>405</v>
      </c>
      <c r="L315" s="160">
        <f>K315/F315</f>
        <v>0.2417910447761194</v>
      </c>
      <c r="M315" s="155" t="s">
        <v>581</v>
      </c>
      <c r="N315" s="161">
        <v>45119</v>
      </c>
      <c r="O315" s="37"/>
      <c r="S315" s="54" t="s">
        <v>846</v>
      </c>
    </row>
    <row r="316" spans="1:39" ht="12.75" customHeight="1">
      <c r="A316" s="183">
        <v>183</v>
      </c>
      <c r="B316" s="184">
        <v>44986</v>
      </c>
      <c r="C316" s="184"/>
      <c r="D316" s="185" t="s">
        <v>482</v>
      </c>
      <c r="E316" s="186" t="s">
        <v>578</v>
      </c>
      <c r="F316" s="156">
        <v>57.5</v>
      </c>
      <c r="G316" s="186"/>
      <c r="H316" s="186">
        <v>120</v>
      </c>
      <c r="I316" s="188">
        <v>120</v>
      </c>
      <c r="J316" s="158" t="s">
        <v>665</v>
      </c>
      <c r="K316" s="159">
        <f>H316-F316</f>
        <v>62.5</v>
      </c>
      <c r="L316" s="160">
        <f>K316/F316</f>
        <v>1.0869565217391304</v>
      </c>
      <c r="M316" s="155" t="s">
        <v>581</v>
      </c>
      <c r="N316" s="161">
        <v>45049</v>
      </c>
      <c r="O316" s="37"/>
      <c r="S316" s="54" t="s">
        <v>846</v>
      </c>
    </row>
    <row r="317" spans="1:39" ht="12.75" customHeight="1">
      <c r="A317" s="183">
        <v>184</v>
      </c>
      <c r="B317" s="184">
        <v>45008</v>
      </c>
      <c r="C317" s="184"/>
      <c r="D317" s="185" t="s">
        <v>499</v>
      </c>
      <c r="E317" s="186" t="s">
        <v>578</v>
      </c>
      <c r="F317" s="156">
        <v>2765</v>
      </c>
      <c r="G317" s="186"/>
      <c r="H317" s="186">
        <v>3547.5</v>
      </c>
      <c r="I317" s="188">
        <v>3523</v>
      </c>
      <c r="J317" s="158" t="s">
        <v>665</v>
      </c>
      <c r="K317" s="159">
        <f>H317-F317</f>
        <v>782.5</v>
      </c>
      <c r="L317" s="160">
        <f>K317/F317</f>
        <v>0.28300180831826399</v>
      </c>
      <c r="M317" s="155" t="s">
        <v>581</v>
      </c>
      <c r="N317" s="161">
        <v>45177</v>
      </c>
      <c r="O317" s="37"/>
      <c r="S317" s="54" t="s">
        <v>846</v>
      </c>
    </row>
    <row r="318" spans="1:39" ht="12.75" customHeight="1">
      <c r="A318" s="183">
        <v>185</v>
      </c>
      <c r="B318" s="184">
        <v>45027</v>
      </c>
      <c r="C318" s="184"/>
      <c r="D318" s="185" t="s">
        <v>821</v>
      </c>
      <c r="E318" s="186" t="s">
        <v>578</v>
      </c>
      <c r="F318" s="186">
        <v>460</v>
      </c>
      <c r="G318" s="186"/>
      <c r="H318" s="186">
        <v>825</v>
      </c>
      <c r="I318" s="188">
        <v>810</v>
      </c>
      <c r="J318" s="158" t="s">
        <v>665</v>
      </c>
      <c r="K318" s="159">
        <f>H318-F318</f>
        <v>365</v>
      </c>
      <c r="L318" s="160">
        <f>K318/F318</f>
        <v>0.79347826086956519</v>
      </c>
      <c r="M318" s="155" t="s">
        <v>581</v>
      </c>
      <c r="N318" s="161">
        <v>45155</v>
      </c>
      <c r="O318" s="37"/>
      <c r="S318" s="54" t="s">
        <v>846</v>
      </c>
    </row>
    <row r="319" spans="1:39" ht="12.75" customHeight="1">
      <c r="A319" s="202">
        <v>186</v>
      </c>
      <c r="B319" s="203">
        <v>45050</v>
      </c>
      <c r="C319" s="53"/>
      <c r="D319" s="53" t="s">
        <v>42</v>
      </c>
      <c r="E319" s="204" t="s">
        <v>578</v>
      </c>
      <c r="F319" s="51" t="s">
        <v>822</v>
      </c>
      <c r="G319" s="51"/>
      <c r="H319" s="51"/>
      <c r="I319" s="51">
        <v>5040</v>
      </c>
      <c r="J319" s="51" t="s">
        <v>579</v>
      </c>
      <c r="K319" s="51"/>
      <c r="L319" s="51"/>
      <c r="M319" s="51"/>
      <c r="N319" s="51"/>
      <c r="O319" s="37"/>
      <c r="S319" s="54" t="s">
        <v>846</v>
      </c>
    </row>
    <row r="320" spans="1:39" ht="12.75" customHeight="1">
      <c r="A320" s="183">
        <v>187</v>
      </c>
      <c r="B320" s="184">
        <v>45075</v>
      </c>
      <c r="C320" s="184"/>
      <c r="D320" s="185" t="s">
        <v>823</v>
      </c>
      <c r="E320" s="186" t="s">
        <v>578</v>
      </c>
      <c r="F320" s="156">
        <v>585</v>
      </c>
      <c r="G320" s="186"/>
      <c r="H320" s="186">
        <v>732</v>
      </c>
      <c r="I320" s="188">
        <v>732</v>
      </c>
      <c r="J320" s="158" t="s">
        <v>665</v>
      </c>
      <c r="K320" s="159">
        <f>H320-F320</f>
        <v>147</v>
      </c>
      <c r="L320" s="160">
        <f>K320/F320</f>
        <v>0.25128205128205128</v>
      </c>
      <c r="M320" s="155" t="s">
        <v>581</v>
      </c>
      <c r="N320" s="161">
        <v>45152</v>
      </c>
      <c r="O320" s="37"/>
      <c r="R320" s="37"/>
      <c r="S320" s="54" t="s">
        <v>846</v>
      </c>
      <c r="U320" s="37"/>
      <c r="W320" s="37"/>
      <c r="X320" s="54"/>
      <c r="Z320" s="37"/>
      <c r="AB320" s="37"/>
      <c r="AC320" s="54"/>
      <c r="AE320" s="37"/>
      <c r="AG320" s="37"/>
      <c r="AH320" s="54"/>
      <c r="AJ320" s="37"/>
      <c r="AL320" s="37"/>
      <c r="AM320" s="54"/>
    </row>
    <row r="321" spans="1:39" ht="12.75" customHeight="1">
      <c r="A321" s="202">
        <v>188</v>
      </c>
      <c r="B321" s="203">
        <v>45078</v>
      </c>
      <c r="C321" s="53"/>
      <c r="D321" s="53" t="s">
        <v>529</v>
      </c>
      <c r="E321" s="204" t="s">
        <v>578</v>
      </c>
      <c r="F321" s="51" t="s">
        <v>824</v>
      </c>
      <c r="G321" s="51"/>
      <c r="H321" s="51"/>
      <c r="I321" s="51">
        <v>4300</v>
      </c>
      <c r="J321" s="51" t="s">
        <v>579</v>
      </c>
      <c r="K321" s="51"/>
      <c r="L321" s="51"/>
      <c r="M321" s="51"/>
      <c r="N321" s="51"/>
      <c r="O321" s="37"/>
      <c r="R321" s="37"/>
      <c r="S321" s="54" t="s">
        <v>846</v>
      </c>
      <c r="U321" s="37"/>
      <c r="W321" s="37"/>
      <c r="X321" s="54"/>
      <c r="Z321" s="37"/>
      <c r="AB321" s="37"/>
      <c r="AC321" s="54"/>
      <c r="AE321" s="37"/>
      <c r="AG321" s="37"/>
      <c r="AH321" s="54"/>
      <c r="AJ321" s="37"/>
      <c r="AL321" s="37"/>
      <c r="AM321" s="54"/>
    </row>
    <row r="322" spans="1:39" ht="12.75" customHeight="1">
      <c r="A322" s="183">
        <v>189</v>
      </c>
      <c r="B322" s="184">
        <v>45103</v>
      </c>
      <c r="C322" s="184"/>
      <c r="D322" s="185" t="s">
        <v>843</v>
      </c>
      <c r="E322" s="186" t="s">
        <v>578</v>
      </c>
      <c r="F322" s="156">
        <v>282.5</v>
      </c>
      <c r="G322" s="186"/>
      <c r="H322" s="186">
        <v>383</v>
      </c>
      <c r="I322" s="188">
        <v>383</v>
      </c>
      <c r="J322" s="158" t="s">
        <v>665</v>
      </c>
      <c r="K322" s="159">
        <f>H322-F322</f>
        <v>100.5</v>
      </c>
      <c r="L322" s="160">
        <f>K322/F322</f>
        <v>0.35575221238938054</v>
      </c>
      <c r="M322" s="155" t="s">
        <v>581</v>
      </c>
      <c r="N322" s="161">
        <v>45265</v>
      </c>
      <c r="O322" s="37"/>
      <c r="R322" s="37"/>
      <c r="S322" s="54" t="s">
        <v>846</v>
      </c>
      <c r="U322" s="37"/>
      <c r="W322" s="37"/>
      <c r="X322" s="54"/>
      <c r="Z322" s="37"/>
      <c r="AB322" s="37"/>
      <c r="AC322" s="54"/>
      <c r="AE322" s="37"/>
      <c r="AG322" s="37"/>
      <c r="AH322" s="54"/>
      <c r="AJ322" s="37"/>
      <c r="AL322" s="37"/>
      <c r="AM322" s="54"/>
    </row>
    <row r="323" spans="1:39" ht="12.75" customHeight="1">
      <c r="A323" s="183">
        <v>190</v>
      </c>
      <c r="B323" s="184">
        <v>45120</v>
      </c>
      <c r="C323" s="184"/>
      <c r="D323" s="185" t="s">
        <v>528</v>
      </c>
      <c r="E323" s="186" t="s">
        <v>578</v>
      </c>
      <c r="F323" s="156">
        <v>2312.5</v>
      </c>
      <c r="G323" s="186"/>
      <c r="H323" s="186">
        <v>2935</v>
      </c>
      <c r="I323" s="188">
        <v>2935</v>
      </c>
      <c r="J323" s="158" t="s">
        <v>665</v>
      </c>
      <c r="K323" s="159">
        <f>H323-F323</f>
        <v>622.5</v>
      </c>
      <c r="L323" s="160">
        <f>K323/F323</f>
        <v>0.26918918918918922</v>
      </c>
      <c r="M323" s="155" t="s">
        <v>581</v>
      </c>
      <c r="N323" s="161">
        <v>45177</v>
      </c>
      <c r="O323" s="37"/>
      <c r="R323" s="37"/>
      <c r="S323" s="54" t="s">
        <v>846</v>
      </c>
      <c r="U323" s="37"/>
      <c r="W323" s="37"/>
      <c r="X323" s="54"/>
      <c r="Z323" s="37"/>
      <c r="AB323" s="37"/>
      <c r="AC323" s="54"/>
      <c r="AE323" s="37"/>
      <c r="AG323" s="37"/>
      <c r="AH323" s="54"/>
      <c r="AJ323" s="37"/>
      <c r="AL323" s="37"/>
      <c r="AM323" s="54"/>
    </row>
    <row r="324" spans="1:39" ht="12.75" customHeight="1">
      <c r="A324" s="183">
        <v>191</v>
      </c>
      <c r="B324" s="184">
        <v>45125</v>
      </c>
      <c r="C324" s="184"/>
      <c r="D324" s="185" t="s">
        <v>203</v>
      </c>
      <c r="E324" s="186" t="s">
        <v>578</v>
      </c>
      <c r="F324" s="156">
        <v>3980</v>
      </c>
      <c r="G324" s="186"/>
      <c r="H324" s="186">
        <v>4895</v>
      </c>
      <c r="I324" s="188">
        <v>4895</v>
      </c>
      <c r="J324" s="158" t="s">
        <v>665</v>
      </c>
      <c r="K324" s="159">
        <f>H324-F324</f>
        <v>915</v>
      </c>
      <c r="L324" s="160">
        <f>K324/F324</f>
        <v>0.22989949748743718</v>
      </c>
      <c r="M324" s="155" t="s">
        <v>581</v>
      </c>
      <c r="N324" s="161">
        <v>45155</v>
      </c>
      <c r="O324" s="37"/>
      <c r="S324" s="54" t="s">
        <v>846</v>
      </c>
      <c r="U324" s="37"/>
      <c r="X324" s="54"/>
      <c r="Z324" s="37"/>
      <c r="AC324" s="54"/>
      <c r="AE324" s="37"/>
      <c r="AH324" s="54"/>
      <c r="AJ324" s="37"/>
      <c r="AM324" s="54"/>
    </row>
    <row r="325" spans="1:39" ht="12.75" customHeight="1">
      <c r="A325" s="183">
        <v>192</v>
      </c>
      <c r="B325" s="184">
        <v>45145</v>
      </c>
      <c r="C325" s="184"/>
      <c r="D325" s="185" t="s">
        <v>847</v>
      </c>
      <c r="E325" s="186" t="s">
        <v>578</v>
      </c>
      <c r="F325" s="156">
        <v>565</v>
      </c>
      <c r="G325" s="186"/>
      <c r="H325" s="186">
        <v>725</v>
      </c>
      <c r="I325" s="188">
        <v>725</v>
      </c>
      <c r="J325" s="158" t="s">
        <v>665</v>
      </c>
      <c r="K325" s="159">
        <f>H325-F325</f>
        <v>160</v>
      </c>
      <c r="L325" s="160">
        <f>K325/F325</f>
        <v>0.2831858407079646</v>
      </c>
      <c r="M325" s="155" t="s">
        <v>581</v>
      </c>
      <c r="N325" s="161">
        <v>45169</v>
      </c>
      <c r="O325" s="37"/>
      <c r="S325" s="54" t="s">
        <v>846</v>
      </c>
      <c r="U325" s="37"/>
      <c r="X325" s="54"/>
      <c r="Z325" s="37"/>
      <c r="AC325" s="54"/>
      <c r="AE325" s="37"/>
      <c r="AH325" s="54"/>
      <c r="AJ325" s="37"/>
      <c r="AM325" s="54"/>
    </row>
    <row r="326" spans="1:39" ht="12.75" customHeight="1">
      <c r="A326" s="275">
        <v>193</v>
      </c>
      <c r="B326" s="276">
        <v>45167</v>
      </c>
      <c r="C326" s="276"/>
      <c r="D326" s="277" t="s">
        <v>851</v>
      </c>
      <c r="E326" s="278" t="s">
        <v>578</v>
      </c>
      <c r="F326" s="156">
        <v>700</v>
      </c>
      <c r="G326" s="278"/>
      <c r="H326" s="278">
        <v>950</v>
      </c>
      <c r="I326" s="279">
        <v>950</v>
      </c>
      <c r="J326" s="280" t="s">
        <v>665</v>
      </c>
      <c r="K326" s="159">
        <f>H326-F326</f>
        <v>250</v>
      </c>
      <c r="L326" s="160">
        <f>K326/F326</f>
        <v>0.35714285714285715</v>
      </c>
      <c r="M326" s="155" t="s">
        <v>581</v>
      </c>
      <c r="N326" s="161">
        <v>45261</v>
      </c>
      <c r="O326" s="37"/>
      <c r="S326" s="54" t="s">
        <v>846</v>
      </c>
      <c r="U326" s="37"/>
      <c r="X326" s="54"/>
      <c r="Z326" s="37"/>
      <c r="AC326" s="54"/>
      <c r="AE326" s="37"/>
      <c r="AH326" s="54"/>
      <c r="AJ326" s="37"/>
      <c r="AM326" s="54"/>
    </row>
    <row r="327" spans="1:39" ht="12.75" customHeight="1">
      <c r="A327" s="202">
        <v>194</v>
      </c>
      <c r="B327" s="203">
        <v>45184</v>
      </c>
      <c r="C327" s="53"/>
      <c r="D327" s="53" t="s">
        <v>531</v>
      </c>
      <c r="E327" s="204" t="s">
        <v>578</v>
      </c>
      <c r="F327" s="51" t="s">
        <v>853</v>
      </c>
      <c r="G327" s="51"/>
      <c r="H327" s="51"/>
      <c r="I327" s="51">
        <v>480</v>
      </c>
      <c r="J327" s="51" t="s">
        <v>579</v>
      </c>
      <c r="K327" s="51"/>
      <c r="L327" s="51"/>
      <c r="M327" s="51"/>
      <c r="N327" s="51"/>
      <c r="O327" s="37"/>
      <c r="S327" s="54" t="s">
        <v>846</v>
      </c>
      <c r="U327" s="37"/>
      <c r="X327" s="54"/>
      <c r="Z327" s="37"/>
      <c r="AC327" s="54"/>
      <c r="AE327" s="37"/>
      <c r="AH327" s="54"/>
      <c r="AJ327" s="37"/>
      <c r="AM327" s="54"/>
    </row>
    <row r="328" spans="1:39" ht="12.75" customHeight="1">
      <c r="A328" s="202">
        <v>195</v>
      </c>
      <c r="B328" s="203">
        <v>45203</v>
      </c>
      <c r="C328" s="53"/>
      <c r="D328" s="53" t="s">
        <v>176</v>
      </c>
      <c r="E328" s="204" t="s">
        <v>578</v>
      </c>
      <c r="F328" s="51" t="s">
        <v>854</v>
      </c>
      <c r="G328" s="51"/>
      <c r="H328" s="51"/>
      <c r="I328" s="51">
        <v>1198</v>
      </c>
      <c r="J328" s="51" t="s">
        <v>579</v>
      </c>
      <c r="K328" s="51"/>
      <c r="L328" s="51"/>
      <c r="M328" s="51"/>
      <c r="N328" s="51"/>
      <c r="O328" s="37"/>
      <c r="S328" s="54" t="s">
        <v>858</v>
      </c>
      <c r="U328" s="37"/>
      <c r="X328" s="54"/>
      <c r="Z328" s="37"/>
      <c r="AC328" s="54"/>
      <c r="AE328" s="37"/>
      <c r="AH328" s="54"/>
      <c r="AJ328" s="37"/>
      <c r="AM328" s="54"/>
    </row>
    <row r="329" spans="1:39" ht="12.75" customHeight="1">
      <c r="A329" s="275">
        <v>196</v>
      </c>
      <c r="B329" s="276">
        <v>45216</v>
      </c>
      <c r="C329" s="276"/>
      <c r="D329" s="277" t="s">
        <v>107</v>
      </c>
      <c r="E329" s="278" t="s">
        <v>578</v>
      </c>
      <c r="F329" s="156">
        <v>5425</v>
      </c>
      <c r="G329" s="278"/>
      <c r="H329" s="278">
        <v>6880</v>
      </c>
      <c r="I329" s="279">
        <v>6870</v>
      </c>
      <c r="J329" s="280" t="s">
        <v>665</v>
      </c>
      <c r="K329" s="159">
        <f>H329-F329</f>
        <v>1455</v>
      </c>
      <c r="L329" s="160">
        <f>K329/F329</f>
        <v>0.26820276497695855</v>
      </c>
      <c r="M329" s="155" t="s">
        <v>581</v>
      </c>
      <c r="N329" s="161">
        <v>45342</v>
      </c>
      <c r="O329" s="37"/>
      <c r="S329" s="54" t="s">
        <v>858</v>
      </c>
      <c r="U329" s="37"/>
      <c r="X329" s="54"/>
      <c r="Z329" s="37"/>
      <c r="AC329" s="54"/>
      <c r="AE329" s="37"/>
      <c r="AH329" s="54"/>
      <c r="AJ329" s="37"/>
      <c r="AM329" s="54"/>
    </row>
    <row r="330" spans="1:39" ht="12.75" customHeight="1">
      <c r="A330" s="275">
        <v>197</v>
      </c>
      <c r="B330" s="276">
        <v>45216</v>
      </c>
      <c r="C330" s="276"/>
      <c r="D330" s="277" t="s">
        <v>855</v>
      </c>
      <c r="E330" s="278" t="s">
        <v>578</v>
      </c>
      <c r="F330" s="156">
        <v>1090</v>
      </c>
      <c r="G330" s="278"/>
      <c r="H330" s="278">
        <v>1415</v>
      </c>
      <c r="I330" s="279">
        <v>1415</v>
      </c>
      <c r="J330" s="280" t="s">
        <v>665</v>
      </c>
      <c r="K330" s="159">
        <f>H330-F330</f>
        <v>325</v>
      </c>
      <c r="L330" s="160">
        <f>K330/F330</f>
        <v>0.29816513761467889</v>
      </c>
      <c r="M330" s="155" t="s">
        <v>581</v>
      </c>
      <c r="N330" s="161">
        <v>45282</v>
      </c>
      <c r="O330" s="37"/>
      <c r="S330" s="54" t="s">
        <v>846</v>
      </c>
      <c r="U330" s="37"/>
      <c r="X330" s="54"/>
      <c r="Z330" s="37"/>
      <c r="AC330" s="54"/>
      <c r="AE330" s="37"/>
      <c r="AH330" s="54"/>
      <c r="AJ330" s="37"/>
      <c r="AM330" s="54"/>
    </row>
    <row r="331" spans="1:39" ht="12.75" customHeight="1">
      <c r="A331" s="275">
        <v>198</v>
      </c>
      <c r="B331" s="276">
        <v>45236</v>
      </c>
      <c r="C331" s="276"/>
      <c r="D331" s="277" t="s">
        <v>860</v>
      </c>
      <c r="E331" s="278" t="s">
        <v>578</v>
      </c>
      <c r="F331" s="156">
        <v>1270</v>
      </c>
      <c r="G331" s="278"/>
      <c r="H331" s="278">
        <v>1613</v>
      </c>
      <c r="I331" s="279">
        <v>1613</v>
      </c>
      <c r="J331" s="280" t="s">
        <v>665</v>
      </c>
      <c r="K331" s="159">
        <f>H331-F331</f>
        <v>343</v>
      </c>
      <c r="L331" s="160">
        <f>K331/F331</f>
        <v>0.27007874015748029</v>
      </c>
      <c r="M331" s="155" t="s">
        <v>581</v>
      </c>
      <c r="N331" s="161">
        <v>45246</v>
      </c>
      <c r="O331" s="37"/>
      <c r="S331" s="54" t="s">
        <v>858</v>
      </c>
      <c r="U331" s="37"/>
      <c r="X331" s="54"/>
      <c r="Z331" s="37"/>
      <c r="AC331" s="54"/>
      <c r="AE331" s="37"/>
      <c r="AH331" s="54"/>
      <c r="AJ331" s="37"/>
      <c r="AM331" s="54"/>
    </row>
    <row r="332" spans="1:39" ht="12.75" customHeight="1">
      <c r="A332" s="202">
        <v>199</v>
      </c>
      <c r="B332" s="203">
        <v>45251</v>
      </c>
      <c r="C332" s="53"/>
      <c r="D332" s="53" t="s">
        <v>862</v>
      </c>
      <c r="E332" s="204" t="s">
        <v>578</v>
      </c>
      <c r="F332" s="51" t="s">
        <v>863</v>
      </c>
      <c r="G332" s="51"/>
      <c r="H332" s="51"/>
      <c r="I332" s="51">
        <v>1490</v>
      </c>
      <c r="J332" s="51" t="s">
        <v>579</v>
      </c>
      <c r="K332" s="51"/>
      <c r="L332" s="51"/>
      <c r="M332" s="51"/>
      <c r="N332" s="51"/>
      <c r="O332" s="37"/>
      <c r="S332" s="54" t="s">
        <v>846</v>
      </c>
      <c r="U332" s="37"/>
      <c r="X332" s="54"/>
      <c r="Z332" s="37"/>
      <c r="AC332" s="54"/>
      <c r="AE332" s="37"/>
      <c r="AH332" s="54"/>
      <c r="AJ332" s="37"/>
      <c r="AM332" s="54"/>
    </row>
    <row r="333" spans="1:39" ht="12.75" customHeight="1">
      <c r="A333" s="202">
        <v>200</v>
      </c>
      <c r="B333" s="203">
        <v>45254</v>
      </c>
      <c r="C333" s="53"/>
      <c r="D333" s="53" t="s">
        <v>860</v>
      </c>
      <c r="E333" s="204" t="s">
        <v>578</v>
      </c>
      <c r="F333" s="51" t="s">
        <v>865</v>
      </c>
      <c r="G333" s="51"/>
      <c r="H333" s="51"/>
      <c r="I333" s="51">
        <v>1806</v>
      </c>
      <c r="J333" s="51" t="s">
        <v>579</v>
      </c>
      <c r="K333" s="51"/>
      <c r="L333" s="51"/>
      <c r="M333" s="51"/>
      <c r="N333" s="51"/>
      <c r="O333" s="37"/>
      <c r="S333" s="54" t="s">
        <v>858</v>
      </c>
      <c r="U333" s="37"/>
      <c r="X333" s="54"/>
      <c r="Z333" s="37"/>
      <c r="AC333" s="54"/>
      <c r="AE333" s="37"/>
      <c r="AH333" s="54"/>
      <c r="AJ333" s="37"/>
      <c r="AM333" s="54"/>
    </row>
    <row r="334" spans="1:39" ht="12.75" customHeight="1">
      <c r="A334" s="202">
        <v>201</v>
      </c>
      <c r="B334" s="203">
        <v>45265</v>
      </c>
      <c r="C334" s="53"/>
      <c r="D334" s="219" t="s">
        <v>532</v>
      </c>
      <c r="E334" s="204" t="s">
        <v>578</v>
      </c>
      <c r="F334" s="51" t="s">
        <v>868</v>
      </c>
      <c r="G334" s="51"/>
      <c r="I334" s="51">
        <v>558</v>
      </c>
      <c r="J334" s="51" t="s">
        <v>579</v>
      </c>
      <c r="K334" s="51"/>
      <c r="L334" s="51"/>
      <c r="M334" s="51"/>
      <c r="N334" s="51"/>
      <c r="O334" s="37"/>
      <c r="S334" s="54" t="s">
        <v>846</v>
      </c>
      <c r="U334" s="37"/>
      <c r="X334" s="54"/>
      <c r="Z334" s="37"/>
      <c r="AC334" s="54"/>
      <c r="AE334" s="37"/>
      <c r="AH334" s="54"/>
      <c r="AJ334" s="37"/>
      <c r="AM334" s="54"/>
    </row>
    <row r="335" spans="1:39" ht="12.75" customHeight="1">
      <c r="A335" s="275">
        <v>202</v>
      </c>
      <c r="B335" s="276">
        <v>45272</v>
      </c>
      <c r="C335" s="276"/>
      <c r="D335" s="277" t="s">
        <v>870</v>
      </c>
      <c r="E335" s="278" t="s">
        <v>578</v>
      </c>
      <c r="F335" s="156">
        <v>4225</v>
      </c>
      <c r="G335" s="278"/>
      <c r="H335" s="278">
        <v>5512</v>
      </c>
      <c r="I335" s="279">
        <v>5512</v>
      </c>
      <c r="J335" s="280" t="s">
        <v>665</v>
      </c>
      <c r="K335" s="159">
        <f>H335-F335</f>
        <v>1287</v>
      </c>
      <c r="L335" s="160">
        <f>K335/F335</f>
        <v>0.30461538461538462</v>
      </c>
      <c r="M335" s="155" t="s">
        <v>581</v>
      </c>
      <c r="N335" s="161">
        <v>45329</v>
      </c>
      <c r="O335" s="37"/>
      <c r="S335" s="54" t="s">
        <v>858</v>
      </c>
      <c r="U335" s="37"/>
      <c r="X335" s="54"/>
      <c r="Z335" s="37"/>
      <c r="AC335" s="54"/>
      <c r="AE335" s="37"/>
      <c r="AH335" s="54"/>
      <c r="AJ335" s="37"/>
      <c r="AM335" s="54"/>
    </row>
    <row r="336" spans="1:39" ht="12.75" customHeight="1">
      <c r="A336" s="202">
        <v>203</v>
      </c>
      <c r="B336" s="203">
        <v>45292</v>
      </c>
      <c r="C336" s="53"/>
      <c r="D336" s="53" t="s">
        <v>314</v>
      </c>
      <c r="E336" s="204" t="s">
        <v>578</v>
      </c>
      <c r="F336" s="51" t="s">
        <v>874</v>
      </c>
      <c r="G336" s="51"/>
      <c r="H336" s="51"/>
      <c r="I336" s="51">
        <v>4909</v>
      </c>
      <c r="J336" s="51" t="s">
        <v>579</v>
      </c>
      <c r="K336" s="51"/>
      <c r="L336" s="51"/>
      <c r="M336" s="51"/>
      <c r="N336" s="51"/>
      <c r="O336" s="37"/>
      <c r="S336" s="54" t="s">
        <v>858</v>
      </c>
      <c r="U336" s="37"/>
      <c r="X336" s="54"/>
      <c r="Z336" s="37"/>
      <c r="AC336" s="54"/>
      <c r="AE336" s="37"/>
      <c r="AH336" s="54"/>
      <c r="AJ336" s="37"/>
      <c r="AM336" s="54"/>
    </row>
    <row r="337" spans="1:39" ht="12.75" customHeight="1">
      <c r="A337" s="202">
        <v>204</v>
      </c>
      <c r="B337" s="203">
        <v>45294</v>
      </c>
      <c r="C337" s="53"/>
      <c r="D337" s="53" t="s">
        <v>530</v>
      </c>
      <c r="E337" s="204" t="s">
        <v>578</v>
      </c>
      <c r="F337" s="51" t="s">
        <v>876</v>
      </c>
      <c r="G337" s="51"/>
      <c r="H337" s="51"/>
      <c r="I337" s="51">
        <v>1080</v>
      </c>
      <c r="J337" s="51" t="s">
        <v>579</v>
      </c>
      <c r="K337" s="51"/>
      <c r="L337" s="51"/>
      <c r="M337" s="51"/>
      <c r="N337" s="51"/>
      <c r="O337" s="37"/>
      <c r="S337" s="54" t="s">
        <v>846</v>
      </c>
      <c r="U337" s="37"/>
      <c r="X337" s="54"/>
      <c r="Z337" s="37"/>
      <c r="AC337" s="54"/>
      <c r="AE337" s="37"/>
      <c r="AH337" s="54"/>
      <c r="AJ337" s="37"/>
      <c r="AM337" s="54"/>
    </row>
    <row r="338" spans="1:39" ht="12.75" customHeight="1">
      <c r="A338" s="202">
        <v>205</v>
      </c>
      <c r="B338" s="203">
        <v>45315</v>
      </c>
      <c r="C338" s="53"/>
      <c r="D338" s="53" t="s">
        <v>315</v>
      </c>
      <c r="E338" s="204" t="s">
        <v>578</v>
      </c>
      <c r="F338" s="51" t="s">
        <v>880</v>
      </c>
      <c r="G338" s="51"/>
      <c r="H338" s="51"/>
      <c r="I338" s="51">
        <v>2077</v>
      </c>
      <c r="J338" s="51" t="s">
        <v>579</v>
      </c>
      <c r="K338" s="51"/>
      <c r="L338" s="51"/>
      <c r="M338" s="51"/>
      <c r="N338" s="51"/>
      <c r="O338" s="37"/>
      <c r="S338" s="54" t="s">
        <v>858</v>
      </c>
      <c r="U338" s="37"/>
      <c r="X338" s="54"/>
      <c r="Z338" s="37"/>
      <c r="AC338" s="54"/>
      <c r="AE338" s="37"/>
      <c r="AH338" s="54"/>
      <c r="AJ338" s="37"/>
      <c r="AM338" s="54"/>
    </row>
    <row r="339" spans="1:39" ht="12.75" customHeight="1">
      <c r="A339" s="202">
        <v>206</v>
      </c>
      <c r="B339" s="203">
        <v>45320</v>
      </c>
      <c r="C339" s="53"/>
      <c r="D339" s="53" t="s">
        <v>885</v>
      </c>
      <c r="E339" s="204" t="s">
        <v>578</v>
      </c>
      <c r="F339" s="51" t="s">
        <v>886</v>
      </c>
      <c r="G339" s="51"/>
      <c r="H339" s="51"/>
      <c r="I339" s="51">
        <v>2906</v>
      </c>
      <c r="J339" s="51" t="s">
        <v>579</v>
      </c>
      <c r="K339" s="51"/>
      <c r="L339" s="51"/>
      <c r="M339" s="51"/>
      <c r="N339" s="51"/>
      <c r="O339" s="37"/>
      <c r="S339" s="54" t="s">
        <v>846</v>
      </c>
      <c r="U339" s="37"/>
      <c r="X339" s="54"/>
      <c r="Z339" s="37"/>
      <c r="AC339" s="54"/>
      <c r="AE339" s="37"/>
      <c r="AH339" s="54"/>
      <c r="AJ339" s="37"/>
      <c r="AM339" s="54"/>
    </row>
    <row r="340" spans="1:39" ht="12.75" customHeight="1">
      <c r="A340" s="202">
        <v>207</v>
      </c>
      <c r="B340" s="203">
        <v>45331</v>
      </c>
      <c r="C340" s="53"/>
      <c r="D340" s="53" t="s">
        <v>528</v>
      </c>
      <c r="E340" s="204" t="s">
        <v>578</v>
      </c>
      <c r="F340" s="51" t="s">
        <v>959</v>
      </c>
      <c r="G340" s="51"/>
      <c r="H340" s="51"/>
      <c r="I340" s="51">
        <v>4096</v>
      </c>
      <c r="J340" s="51" t="s">
        <v>579</v>
      </c>
      <c r="K340" s="51"/>
      <c r="L340" s="51"/>
      <c r="M340" s="51"/>
      <c r="N340" s="51"/>
      <c r="O340" s="37"/>
      <c r="S340" s="54"/>
      <c r="U340" s="37"/>
      <c r="X340" s="54"/>
      <c r="Z340" s="37"/>
      <c r="AC340" s="54"/>
      <c r="AE340" s="37"/>
      <c r="AH340" s="54"/>
      <c r="AJ340" s="37"/>
      <c r="AM340" s="54"/>
    </row>
    <row r="341" spans="1:39" ht="12.75" customHeight="1">
      <c r="A341" s="53"/>
      <c r="B341" s="53"/>
      <c r="C341" s="53"/>
      <c r="D341" s="53"/>
      <c r="E341" s="53"/>
      <c r="F341" s="51"/>
      <c r="G341" s="51"/>
      <c r="H341" s="51"/>
      <c r="I341" s="51"/>
      <c r="J341" s="31"/>
      <c r="K341" s="51"/>
      <c r="L341" s="51"/>
      <c r="M341" s="51"/>
      <c r="N341" s="53"/>
      <c r="O341" s="37"/>
      <c r="S341" s="54"/>
      <c r="U341" s="37"/>
      <c r="X341" s="54"/>
      <c r="Z341" s="37"/>
      <c r="AC341" s="54"/>
      <c r="AE341" s="37"/>
      <c r="AH341" s="54"/>
      <c r="AJ341" s="37"/>
      <c r="AM341" s="54"/>
    </row>
    <row r="342" spans="1:39" ht="12.75" customHeight="1">
      <c r="B342" s="205" t="s">
        <v>825</v>
      </c>
      <c r="F342" s="54"/>
      <c r="G342" s="54"/>
      <c r="H342" s="54"/>
      <c r="I342" s="54"/>
      <c r="J342" s="37"/>
      <c r="K342" s="54"/>
      <c r="L342" s="54"/>
      <c r="M342" s="54"/>
      <c r="O342" s="37"/>
      <c r="S342" s="54"/>
      <c r="U342" s="37"/>
      <c r="X342" s="54"/>
      <c r="Z342" s="37"/>
      <c r="AC342" s="54"/>
      <c r="AE342" s="37"/>
      <c r="AH342" s="54"/>
      <c r="AJ342" s="37"/>
      <c r="AM342" s="54"/>
    </row>
    <row r="343" spans="1:39" ht="12.75" customHeight="1">
      <c r="A343" s="206"/>
      <c r="F343" s="54"/>
      <c r="G343" s="54"/>
      <c r="H343" s="54"/>
      <c r="I343" s="54"/>
      <c r="J343" s="37"/>
      <c r="K343" s="54"/>
      <c r="L343" s="54"/>
      <c r="M343" s="54"/>
      <c r="O343" s="37"/>
      <c r="S343" s="54"/>
      <c r="U343" s="37"/>
      <c r="X343" s="54"/>
      <c r="Z343" s="37"/>
      <c r="AC343" s="54"/>
      <c r="AE343" s="37"/>
      <c r="AH343" s="54"/>
      <c r="AJ343" s="37"/>
      <c r="AM343" s="54"/>
    </row>
    <row r="344" spans="1:39" ht="12.75" customHeight="1">
      <c r="A344" s="206"/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1:39" ht="12.75" customHeight="1">
      <c r="A345" s="51"/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1:39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1:39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1:39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1:3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1:3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1:3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1:3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2.7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  <row r="499" spans="6:19" ht="12.75" customHeight="1">
      <c r="F499" s="54"/>
      <c r="G499" s="54"/>
      <c r="H499" s="54"/>
      <c r="I499" s="54"/>
      <c r="J499" s="37"/>
      <c r="K499" s="54"/>
      <c r="L499" s="54"/>
      <c r="M499" s="54"/>
      <c r="O499" s="37"/>
      <c r="S499" s="54"/>
    </row>
    <row r="500" spans="6:19" ht="12.75" customHeight="1">
      <c r="F500" s="54"/>
      <c r="G500" s="54"/>
      <c r="H500" s="54"/>
      <c r="I500" s="54"/>
      <c r="J500" s="37"/>
      <c r="K500" s="54"/>
      <c r="L500" s="54"/>
      <c r="M500" s="54"/>
      <c r="O500" s="37"/>
      <c r="S500" s="54"/>
    </row>
    <row r="501" spans="6:19" ht="12.75" customHeight="1">
      <c r="F501" s="54"/>
      <c r="G501" s="54"/>
      <c r="H501" s="54"/>
      <c r="I501" s="54"/>
      <c r="J501" s="37"/>
      <c r="K501" s="54"/>
      <c r="L501" s="54"/>
      <c r="M501" s="54"/>
      <c r="O501" s="37"/>
      <c r="S501" s="54"/>
    </row>
    <row r="502" spans="6:19" ht="12.75" customHeight="1">
      <c r="F502" s="54"/>
      <c r="G502" s="54"/>
      <c r="H502" s="54"/>
      <c r="I502" s="54"/>
      <c r="J502" s="37"/>
      <c r="K502" s="54"/>
      <c r="L502" s="54"/>
      <c r="M502" s="54"/>
      <c r="O502" s="37"/>
      <c r="S502" s="54"/>
    </row>
    <row r="503" spans="6:19" ht="12.75" customHeight="1">
      <c r="F503" s="54"/>
      <c r="G503" s="54"/>
      <c r="H503" s="54"/>
      <c r="I503" s="54"/>
      <c r="J503" s="37"/>
      <c r="K503" s="54"/>
      <c r="L503" s="54"/>
      <c r="M503" s="54"/>
      <c r="O503" s="37"/>
      <c r="S503" s="54"/>
    </row>
    <row r="504" spans="6:19" ht="12.75" customHeight="1">
      <c r="F504" s="54"/>
      <c r="G504" s="54"/>
      <c r="H504" s="54"/>
      <c r="I504" s="54"/>
      <c r="J504" s="37"/>
      <c r="K504" s="54"/>
      <c r="L504" s="54"/>
      <c r="M504" s="54"/>
      <c r="O504" s="37"/>
      <c r="S504" s="54"/>
    </row>
    <row r="505" spans="6:19" ht="12.75" customHeight="1">
      <c r="F505" s="54"/>
      <c r="G505" s="54"/>
      <c r="H505" s="54"/>
      <c r="I505" s="54"/>
      <c r="J505" s="37"/>
      <c r="K505" s="54"/>
      <c r="L505" s="54"/>
      <c r="M505" s="54"/>
      <c r="O505" s="37"/>
      <c r="S505" s="54"/>
    </row>
    <row r="506" spans="6:19" ht="12.75" customHeight="1">
      <c r="F506" s="54"/>
      <c r="G506" s="54"/>
      <c r="H506" s="54"/>
      <c r="I506" s="54"/>
      <c r="J506" s="37"/>
      <c r="K506" s="54"/>
      <c r="L506" s="54"/>
      <c r="M506" s="54"/>
      <c r="O506" s="37"/>
      <c r="S506" s="54"/>
    </row>
    <row r="507" spans="6:19" ht="12.75" customHeight="1">
      <c r="F507" s="54"/>
      <c r="G507" s="54"/>
      <c r="H507" s="54"/>
      <c r="I507" s="54"/>
      <c r="J507" s="37"/>
      <c r="K507" s="54"/>
      <c r="L507" s="54"/>
      <c r="M507" s="54"/>
      <c r="O507" s="37"/>
      <c r="S507" s="54"/>
    </row>
    <row r="508" spans="6:19" ht="12.75" customHeight="1">
      <c r="F508" s="54"/>
      <c r="G508" s="54"/>
      <c r="H508" s="54"/>
      <c r="I508" s="54"/>
      <c r="J508" s="37"/>
      <c r="K508" s="54"/>
      <c r="L508" s="54"/>
      <c r="M508" s="54"/>
      <c r="O508" s="37"/>
      <c r="S508" s="54"/>
    </row>
    <row r="509" spans="6:19" ht="12.75" customHeight="1">
      <c r="F509" s="54"/>
      <c r="G509" s="54"/>
      <c r="H509" s="54"/>
      <c r="I509" s="54"/>
      <c r="J509" s="37"/>
      <c r="K509" s="54"/>
      <c r="L509" s="54"/>
      <c r="M509" s="54"/>
      <c r="O509" s="37"/>
      <c r="S509" s="54"/>
    </row>
    <row r="510" spans="6:19" ht="12.75" customHeight="1">
      <c r="F510" s="54"/>
      <c r="G510" s="54"/>
      <c r="H510" s="54"/>
      <c r="I510" s="54"/>
      <c r="J510" s="37"/>
      <c r="K510" s="54"/>
      <c r="L510" s="54"/>
      <c r="M510" s="54"/>
      <c r="O510" s="37"/>
      <c r="S510" s="54"/>
    </row>
    <row r="511" spans="6:19" ht="12.75" customHeight="1">
      <c r="F511" s="54"/>
      <c r="G511" s="54"/>
      <c r="H511" s="54"/>
      <c r="I511" s="54"/>
      <c r="J511" s="37"/>
      <c r="K511" s="54"/>
      <c r="L511" s="54"/>
      <c r="M511" s="54"/>
      <c r="O511" s="37"/>
      <c r="S511" s="54"/>
    </row>
    <row r="512" spans="6:19" ht="12.75" customHeight="1">
      <c r="F512" s="54"/>
      <c r="G512" s="54"/>
      <c r="H512" s="54"/>
      <c r="I512" s="54"/>
      <c r="J512" s="37"/>
      <c r="K512" s="54"/>
      <c r="L512" s="54"/>
      <c r="M512" s="54"/>
      <c r="O512" s="37"/>
      <c r="S512" s="54"/>
    </row>
    <row r="513" spans="6:19" ht="12.75" customHeight="1">
      <c r="F513" s="54"/>
      <c r="G513" s="54"/>
      <c r="H513" s="54"/>
      <c r="I513" s="54"/>
      <c r="J513" s="37"/>
      <c r="K513" s="54"/>
      <c r="L513" s="54"/>
      <c r="M513" s="54"/>
      <c r="O513" s="37"/>
      <c r="S513" s="54"/>
    </row>
    <row r="514" spans="6:19" ht="12.75" customHeight="1">
      <c r="F514" s="54"/>
      <c r="G514" s="54"/>
      <c r="H514" s="54"/>
      <c r="I514" s="54"/>
      <c r="J514" s="37"/>
      <c r="K514" s="54"/>
      <c r="L514" s="54"/>
      <c r="M514" s="54"/>
      <c r="O514" s="37"/>
      <c r="S514" s="54"/>
    </row>
    <row r="515" spans="6:19" ht="12.75" customHeight="1">
      <c r="F515" s="54"/>
      <c r="G515" s="54"/>
      <c r="H515" s="54"/>
      <c r="I515" s="54"/>
      <c r="J515" s="37"/>
      <c r="K515" s="54"/>
      <c r="L515" s="54"/>
      <c r="M515" s="54"/>
      <c r="O515" s="37"/>
      <c r="S515" s="54"/>
    </row>
    <row r="516" spans="6:19" ht="12.75" customHeight="1">
      <c r="F516" s="54"/>
      <c r="G516" s="54"/>
      <c r="H516" s="54"/>
      <c r="I516" s="54"/>
      <c r="J516" s="37"/>
      <c r="K516" s="54"/>
      <c r="L516" s="54"/>
      <c r="M516" s="54"/>
      <c r="O516" s="37"/>
      <c r="S516" s="54"/>
    </row>
    <row r="517" spans="6:19" ht="12.75" customHeight="1">
      <c r="F517" s="54"/>
      <c r="G517" s="54"/>
      <c r="H517" s="54"/>
      <c r="I517" s="54"/>
      <c r="J517" s="37"/>
      <c r="K517" s="54"/>
      <c r="L517" s="54"/>
      <c r="M517" s="54"/>
      <c r="O517" s="37"/>
      <c r="S517" s="54"/>
    </row>
    <row r="518" spans="6:19" ht="15" customHeight="1">
      <c r="F518" s="54"/>
      <c r="G518" s="54"/>
      <c r="H518" s="54"/>
      <c r="I518" s="54"/>
      <c r="J518" s="37"/>
      <c r="K518" s="54"/>
      <c r="L518" s="54"/>
      <c r="M518" s="54"/>
      <c r="O518" s="37"/>
      <c r="S518" s="54"/>
    </row>
  </sheetData>
  <autoFilter ref="S1:S341"/>
  <mergeCells count="92">
    <mergeCell ref="A92:A93"/>
    <mergeCell ref="B92:B93"/>
    <mergeCell ref="J92:J93"/>
    <mergeCell ref="J94:J95"/>
    <mergeCell ref="A69:A70"/>
    <mergeCell ref="B69:B70"/>
    <mergeCell ref="O69:O70"/>
    <mergeCell ref="P69:P70"/>
    <mergeCell ref="J69:J70"/>
    <mergeCell ref="A79:A80"/>
    <mergeCell ref="B79:B80"/>
    <mergeCell ref="J79:J80"/>
    <mergeCell ref="A73:A74"/>
    <mergeCell ref="B73:B74"/>
    <mergeCell ref="J73:J74"/>
    <mergeCell ref="O84:O85"/>
    <mergeCell ref="J90:J91"/>
    <mergeCell ref="P96:P97"/>
    <mergeCell ref="M88:M89"/>
    <mergeCell ref="A86:A87"/>
    <mergeCell ref="A88:A89"/>
    <mergeCell ref="A90:A91"/>
    <mergeCell ref="A84:A85"/>
    <mergeCell ref="B84:B85"/>
    <mergeCell ref="B86:B87"/>
    <mergeCell ref="B88:B89"/>
    <mergeCell ref="B90:B91"/>
    <mergeCell ref="M84:M85"/>
    <mergeCell ref="J84:J85"/>
    <mergeCell ref="A94:A95"/>
    <mergeCell ref="B94:B95"/>
    <mergeCell ref="G50:G51"/>
    <mergeCell ref="P50:P51"/>
    <mergeCell ref="O96:O97"/>
    <mergeCell ref="M96:M97"/>
    <mergeCell ref="P94:P95"/>
    <mergeCell ref="P92:P93"/>
    <mergeCell ref="M94:M95"/>
    <mergeCell ref="O94:O95"/>
    <mergeCell ref="O92:O93"/>
    <mergeCell ref="M92:M93"/>
    <mergeCell ref="P86:P87"/>
    <mergeCell ref="O88:O89"/>
    <mergeCell ref="P88:P89"/>
    <mergeCell ref="J88:J89"/>
    <mergeCell ref="P84:P85"/>
    <mergeCell ref="J86:J87"/>
    <mergeCell ref="A50:A51"/>
    <mergeCell ref="B50:B51"/>
    <mergeCell ref="J50:J51"/>
    <mergeCell ref="O90:O91"/>
    <mergeCell ref="P90:P91"/>
    <mergeCell ref="M50:M51"/>
    <mergeCell ref="O50:O51"/>
    <mergeCell ref="M73:M74"/>
    <mergeCell ref="O73:O74"/>
    <mergeCell ref="P73:P74"/>
    <mergeCell ref="M79:M80"/>
    <mergeCell ref="O79:O80"/>
    <mergeCell ref="P79:P80"/>
    <mergeCell ref="O86:O87"/>
    <mergeCell ref="M86:M87"/>
    <mergeCell ref="M90:M91"/>
    <mergeCell ref="A96:A97"/>
    <mergeCell ref="B96:B97"/>
    <mergeCell ref="J96:J97"/>
    <mergeCell ref="P98:P99"/>
    <mergeCell ref="M98:M99"/>
    <mergeCell ref="O98:O99"/>
    <mergeCell ref="A98:A99"/>
    <mergeCell ref="B98:B99"/>
    <mergeCell ref="J98:J99"/>
    <mergeCell ref="J103:J104"/>
    <mergeCell ref="P103:P104"/>
    <mergeCell ref="A103:A104"/>
    <mergeCell ref="B103:B104"/>
    <mergeCell ref="O101:O102"/>
    <mergeCell ref="M101:M102"/>
    <mergeCell ref="P101:P102"/>
    <mergeCell ref="A101:A102"/>
    <mergeCell ref="B101:B102"/>
    <mergeCell ref="J101:J102"/>
    <mergeCell ref="A108:A109"/>
    <mergeCell ref="B108:B109"/>
    <mergeCell ref="J108:J109"/>
    <mergeCell ref="P108:P109"/>
    <mergeCell ref="A106:A107"/>
    <mergeCell ref="B106:B107"/>
    <mergeCell ref="O106:O107"/>
    <mergeCell ref="P106:P107"/>
    <mergeCell ref="J106:J107"/>
    <mergeCell ref="M106:M107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76 K45 K98:K100 K51 K86:K87 K8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2023-07-25T18:59:36Z</cp:lastPrinted>
  <dcterms:created xsi:type="dcterms:W3CDTF">2015-06-08T02:34:00Z</dcterms:created>
  <dcterms:modified xsi:type="dcterms:W3CDTF">2024-02-22T02:49:17Z</dcterms:modified>
</cp:coreProperties>
</file>